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mpuscvut-my.sharepoint.com/personal/vydravit_cvut_cz/Documents/Dokumenty/Vyuka/APOZ/Návody/AnalyzaVetrneLokality/WindAnalysis/"/>
    </mc:Choice>
  </mc:AlternateContent>
  <xr:revisionPtr revIDLastSave="3" documentId="13_ncr:1_{8B7D28F6-C8EC-427A-9B42-9025AF8B84E9}" xr6:coauthVersionLast="45" xr6:coauthVersionMax="45" xr10:uidLastSave="{A5E3C665-A0C3-4AEF-AC78-AF75EFF3CD36}"/>
  <bookViews>
    <workbookView xWindow="-110" yWindow="-110" windowWidth="19420" windowHeight="10420" xr2:uid="{00000000-000D-0000-FFFF-FFFF00000000}"/>
  </bookViews>
  <sheets>
    <sheet name="Vybraná elektrárna" sheetId="3" r:id="rId1"/>
    <sheet name="Výkonové křivky elektráren" sheetId="1" r:id="rId2"/>
    <sheet name="Analýza výkonu" sheetId="2" r:id="rId3"/>
    <sheet name="Analýza větru" sheetId="8" r:id="rId4"/>
    <sheet name="Okamžitý výkon elektrárny" sheetId="4" r:id="rId5"/>
    <sheet name="Energie za období" sheetId="6" r:id="rId6"/>
    <sheet name="Graf1" sheetId="10" r:id="rId7"/>
  </sheets>
  <definedNames>
    <definedName name="JM_030209" localSheetId="2">'Analýza výkonu'!#REF!</definedName>
    <definedName name="solver_adj" localSheetId="3" hidden="1">'Analýza větru'!$I$18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'Analýza větru'!$I$11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'Analýza větru'!$I$20</definedName>
    <definedName name="solver_pre" localSheetId="3" hidden="1">0.000001</definedName>
    <definedName name="solver_rel1" localSheetId="3" hidden="1">3</definedName>
    <definedName name="solver_rhs1" localSheetId="3" hidden="1">0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2</definedName>
    <definedName name="solver_val" localSheetId="3" hidden="1">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B13" i="3" s="1"/>
  <c r="B17" i="3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2" i="8"/>
  <c r="B2" i="8" a="1"/>
  <c r="B5" i="8" s="1"/>
  <c r="B16" i="3"/>
  <c r="E5" i="3"/>
  <c r="E6" i="3"/>
  <c r="E7" i="3"/>
  <c r="E8" i="3"/>
  <c r="E9" i="3"/>
  <c r="E10" i="3"/>
  <c r="E11" i="3"/>
  <c r="E12" i="3"/>
  <c r="E13" i="3"/>
  <c r="E14" i="3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/>
  <c r="E25" i="3"/>
  <c r="F25" i="3" s="1"/>
  <c r="E26" i="3"/>
  <c r="F26" i="3" s="1"/>
  <c r="E27" i="3"/>
  <c r="F27" i="3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/>
  <c r="E41" i="3"/>
  <c r="F41" i="3" s="1"/>
  <c r="E42" i="3"/>
  <c r="F42" i="3" s="1"/>
  <c r="E43" i="3"/>
  <c r="F43" i="3"/>
  <c r="E44" i="3"/>
  <c r="F44" i="3" s="1"/>
  <c r="E45" i="3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/>
  <c r="E86" i="3"/>
  <c r="F86" i="3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/>
  <c r="E94" i="3"/>
  <c r="F94" i="3" s="1"/>
  <c r="E95" i="3"/>
  <c r="F95" i="3" s="1"/>
  <c r="E96" i="3"/>
  <c r="F96" i="3"/>
  <c r="E97" i="3"/>
  <c r="F97" i="3" s="1"/>
  <c r="E98" i="3"/>
  <c r="F98" i="3" s="1"/>
  <c r="E99" i="3"/>
  <c r="F99" i="3" s="1"/>
  <c r="E100" i="3"/>
  <c r="F100" i="3" s="1"/>
  <c r="E101" i="3"/>
  <c r="F101" i="3"/>
  <c r="E102" i="3"/>
  <c r="F102" i="3" s="1"/>
  <c r="E103" i="3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F125" i="3" s="1"/>
  <c r="E126" i="3"/>
  <c r="F126" i="3" s="1"/>
  <c r="E127" i="3"/>
  <c r="F127" i="3"/>
  <c r="E128" i="3"/>
  <c r="F128" i="3" s="1"/>
  <c r="E129" i="3"/>
  <c r="F129" i="3" s="1"/>
  <c r="E130" i="3"/>
  <c r="F130" i="3"/>
  <c r="E131" i="3"/>
  <c r="F131" i="3" s="1"/>
  <c r="E132" i="3"/>
  <c r="F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E139" i="3"/>
  <c r="F139" i="3" s="1"/>
  <c r="E140" i="3"/>
  <c r="F140" i="3" s="1"/>
  <c r="E141" i="3"/>
  <c r="F141" i="3" s="1"/>
  <c r="E142" i="3"/>
  <c r="F142" i="3" s="1"/>
  <c r="E143" i="3"/>
  <c r="F143" i="3" s="1"/>
  <c r="E144" i="3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E151" i="3"/>
  <c r="F151" i="3" s="1"/>
  <c r="E152" i="3"/>
  <c r="F152" i="3" s="1"/>
  <c r="E153" i="3"/>
  <c r="F153" i="3" s="1"/>
  <c r="E154" i="3"/>
  <c r="F154" i="3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F161" i="3" s="1"/>
  <c r="E162" i="3"/>
  <c r="F162" i="3"/>
  <c r="E163" i="3"/>
  <c r="F163" i="3" s="1"/>
  <c r="E164" i="3"/>
  <c r="F164" i="3" s="1"/>
  <c r="E165" i="3"/>
  <c r="F165" i="3" s="1"/>
  <c r="E166" i="3"/>
  <c r="F166" i="3" s="1"/>
  <c r="E167" i="3"/>
  <c r="E168" i="3"/>
  <c r="F168" i="3" s="1"/>
  <c r="E169" i="3"/>
  <c r="F169" i="3" s="1"/>
  <c r="E170" i="3"/>
  <c r="F170" i="3" s="1"/>
  <c r="E171" i="3"/>
  <c r="F171" i="3" s="1"/>
  <c r="E172" i="3"/>
  <c r="F172" i="3"/>
  <c r="E173" i="3"/>
  <c r="F173" i="3" s="1"/>
  <c r="E174" i="3"/>
  <c r="F174" i="3" s="1"/>
  <c r="E175" i="3"/>
  <c r="F175" i="3" s="1"/>
  <c r="E176" i="3"/>
  <c r="F176" i="3" s="1"/>
  <c r="E177" i="3"/>
  <c r="F177" i="3" s="1"/>
  <c r="E178" i="3"/>
  <c r="F178" i="3" s="1"/>
  <c r="E179" i="3"/>
  <c r="F179" i="3" s="1"/>
  <c r="E180" i="3"/>
  <c r="F180" i="3"/>
  <c r="E181" i="3"/>
  <c r="F181" i="3" s="1"/>
  <c r="E182" i="3"/>
  <c r="F182" i="3" s="1"/>
  <c r="E183" i="3"/>
  <c r="F183" i="3" s="1"/>
  <c r="E184" i="3"/>
  <c r="F184" i="3" s="1"/>
  <c r="E185" i="3"/>
  <c r="F185" i="3" s="1"/>
  <c r="E186" i="3"/>
  <c r="F186" i="3" s="1"/>
  <c r="E187" i="3"/>
  <c r="F187" i="3"/>
  <c r="E188" i="3"/>
  <c r="F188" i="3" s="1"/>
  <c r="E189" i="3"/>
  <c r="F189" i="3" s="1"/>
  <c r="E190" i="3"/>
  <c r="F190" i="3" s="1"/>
  <c r="E191" i="3"/>
  <c r="F191" i="3" s="1"/>
  <c r="E192" i="3"/>
  <c r="F192" i="3" s="1"/>
  <c r="E193" i="3"/>
  <c r="F193" i="3" s="1"/>
  <c r="E194" i="3"/>
  <c r="F194" i="3" s="1"/>
  <c r="E195" i="3"/>
  <c r="F195" i="3" s="1"/>
  <c r="E196" i="3"/>
  <c r="F196" i="3" s="1"/>
  <c r="E197" i="3"/>
  <c r="F197" i="3" s="1"/>
  <c r="E198" i="3"/>
  <c r="F198" i="3" s="1"/>
  <c r="E199" i="3"/>
  <c r="F199" i="3" s="1"/>
  <c r="E200" i="3"/>
  <c r="F200" i="3"/>
  <c r="E201" i="3"/>
  <c r="F201" i="3" s="1"/>
  <c r="E202" i="3"/>
  <c r="F202" i="3" s="1"/>
  <c r="E203" i="3"/>
  <c r="F203" i="3" s="1"/>
  <c r="E204" i="3"/>
  <c r="F204" i="3" s="1"/>
  <c r="E205" i="3"/>
  <c r="F205" i="3" s="1"/>
  <c r="E206" i="3"/>
  <c r="F206" i="3" s="1"/>
  <c r="E207" i="3"/>
  <c r="F207" i="3" s="1"/>
  <c r="E208" i="3"/>
  <c r="F208" i="3" s="1"/>
  <c r="E209" i="3"/>
  <c r="F209" i="3" s="1"/>
  <c r="E210" i="3"/>
  <c r="F210" i="3" s="1"/>
  <c r="E211" i="3"/>
  <c r="F211" i="3" s="1"/>
  <c r="E212" i="3"/>
  <c r="F212" i="3"/>
  <c r="E213" i="3"/>
  <c r="F213" i="3" s="1"/>
  <c r="E214" i="3"/>
  <c r="F214" i="3" s="1"/>
  <c r="E215" i="3"/>
  <c r="F215" i="3"/>
  <c r="E216" i="3"/>
  <c r="F216" i="3" s="1"/>
  <c r="E217" i="3"/>
  <c r="F217" i="3" s="1"/>
  <c r="E218" i="3"/>
  <c r="F218" i="3" s="1"/>
  <c r="E219" i="3"/>
  <c r="F219" i="3" s="1"/>
  <c r="E220" i="3"/>
  <c r="F220" i="3" s="1"/>
  <c r="E221" i="3"/>
  <c r="F221" i="3" s="1"/>
  <c r="E222" i="3"/>
  <c r="F222" i="3" s="1"/>
  <c r="E223" i="3"/>
  <c r="F223" i="3" s="1"/>
  <c r="E224" i="3"/>
  <c r="F224" i="3"/>
  <c r="E225" i="3"/>
  <c r="F225" i="3" s="1"/>
  <c r="E226" i="3"/>
  <c r="F226" i="3" s="1"/>
  <c r="E227" i="3"/>
  <c r="F227" i="3" s="1"/>
  <c r="E228" i="3"/>
  <c r="F228" i="3" s="1"/>
  <c r="E229" i="3"/>
  <c r="F229" i="3" s="1"/>
  <c r="E230" i="3"/>
  <c r="F230" i="3" s="1"/>
  <c r="E231" i="3"/>
  <c r="F231" i="3" s="1"/>
  <c r="E232" i="3"/>
  <c r="F232" i="3" s="1"/>
  <c r="E233" i="3"/>
  <c r="F233" i="3" s="1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E240" i="3"/>
  <c r="F240" i="3" s="1"/>
  <c r="E241" i="3"/>
  <c r="F241" i="3" s="1"/>
  <c r="E242" i="3"/>
  <c r="F242" i="3" s="1"/>
  <c r="E243" i="3"/>
  <c r="F243" i="3" s="1"/>
  <c r="E244" i="3"/>
  <c r="F244" i="3" s="1"/>
  <c r="E245" i="3"/>
  <c r="F245" i="3" s="1"/>
  <c r="E246" i="3"/>
  <c r="F246" i="3" s="1"/>
  <c r="E247" i="3"/>
  <c r="F247" i="3"/>
  <c r="E248" i="3"/>
  <c r="F248" i="3" s="1"/>
  <c r="E249" i="3"/>
  <c r="F249" i="3" s="1"/>
  <c r="E250" i="3"/>
  <c r="F250" i="3" s="1"/>
  <c r="E251" i="3"/>
  <c r="F251" i="3"/>
  <c r="E252" i="3"/>
  <c r="F252" i="3"/>
  <c r="E253" i="3"/>
  <c r="F253" i="3" s="1"/>
  <c r="E254" i="3"/>
  <c r="F254" i="3" s="1"/>
  <c r="E255" i="3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/>
  <c r="E264" i="3"/>
  <c r="F264" i="3" s="1"/>
  <c r="E265" i="3"/>
  <c r="F265" i="3" s="1"/>
  <c r="E266" i="3"/>
  <c r="F266" i="3" s="1"/>
  <c r="E267" i="3"/>
  <c r="F267" i="3" s="1"/>
  <c r="E268" i="3"/>
  <c r="F268" i="3" s="1"/>
  <c r="E269" i="3"/>
  <c r="F269" i="3" s="1"/>
  <c r="E270" i="3"/>
  <c r="F270" i="3" s="1"/>
  <c r="E271" i="3"/>
  <c r="F271" i="3" s="1"/>
  <c r="E272" i="3"/>
  <c r="F272" i="3" s="1"/>
  <c r="E273" i="3"/>
  <c r="F273" i="3" s="1"/>
  <c r="E274" i="3"/>
  <c r="F274" i="3" s="1"/>
  <c r="E275" i="3"/>
  <c r="F275" i="3" s="1"/>
  <c r="E276" i="3"/>
  <c r="F276" i="3" s="1"/>
  <c r="E277" i="3"/>
  <c r="F277" i="3" s="1"/>
  <c r="E278" i="3"/>
  <c r="F278" i="3"/>
  <c r="E279" i="3"/>
  <c r="F279" i="3" s="1"/>
  <c r="E280" i="3"/>
  <c r="F280" i="3" s="1"/>
  <c r="E281" i="3"/>
  <c r="F281" i="3" s="1"/>
  <c r="E282" i="3"/>
  <c r="F282" i="3" s="1"/>
  <c r="E283" i="3"/>
  <c r="F283" i="3" s="1"/>
  <c r="E284" i="3"/>
  <c r="F284" i="3" s="1"/>
  <c r="E285" i="3"/>
  <c r="F285" i="3" s="1"/>
  <c r="E286" i="3"/>
  <c r="F286" i="3" s="1"/>
  <c r="E287" i="3"/>
  <c r="F287" i="3" s="1"/>
  <c r="E288" i="3"/>
  <c r="F288" i="3" s="1"/>
  <c r="E289" i="3"/>
  <c r="F289" i="3" s="1"/>
  <c r="E290" i="3"/>
  <c r="F290" i="3" s="1"/>
  <c r="E291" i="3"/>
  <c r="F291" i="3" s="1"/>
  <c r="E292" i="3"/>
  <c r="F292" i="3" s="1"/>
  <c r="E293" i="3"/>
  <c r="F293" i="3" s="1"/>
  <c r="E294" i="3"/>
  <c r="F294" i="3" s="1"/>
  <c r="E295" i="3"/>
  <c r="F295" i="3"/>
  <c r="E296" i="3"/>
  <c r="F296" i="3" s="1"/>
  <c r="E297" i="3"/>
  <c r="F297" i="3" s="1"/>
  <c r="E298" i="3"/>
  <c r="F298" i="3" s="1"/>
  <c r="E299" i="3"/>
  <c r="F299" i="3" s="1"/>
  <c r="E300" i="3"/>
  <c r="F300" i="3" s="1"/>
  <c r="E301" i="3"/>
  <c r="F301" i="3" s="1"/>
  <c r="E302" i="3"/>
  <c r="F302" i="3" s="1"/>
  <c r="E303" i="3"/>
  <c r="F303" i="3" s="1"/>
  <c r="E304" i="3"/>
  <c r="F304" i="3" s="1"/>
  <c r="E305" i="3"/>
  <c r="F305" i="3" s="1"/>
  <c r="E306" i="3"/>
  <c r="F306" i="3" s="1"/>
  <c r="E307" i="3"/>
  <c r="F307" i="3" s="1"/>
  <c r="E308" i="3"/>
  <c r="F308" i="3" s="1"/>
  <c r="E309" i="3"/>
  <c r="F309" i="3" s="1"/>
  <c r="E310" i="3"/>
  <c r="F310" i="3"/>
  <c r="E311" i="3"/>
  <c r="F311" i="3" s="1"/>
  <c r="E312" i="3"/>
  <c r="F312" i="3" s="1"/>
  <c r="E313" i="3"/>
  <c r="F313" i="3" s="1"/>
  <c r="E314" i="3"/>
  <c r="F314" i="3" s="1"/>
  <c r="E315" i="3"/>
  <c r="F315" i="3" s="1"/>
  <c r="E316" i="3"/>
  <c r="F316" i="3" s="1"/>
  <c r="E317" i="3"/>
  <c r="F317" i="3" s="1"/>
  <c r="E318" i="3"/>
  <c r="F318" i="3" s="1"/>
  <c r="E319" i="3"/>
  <c r="F319" i="3" s="1"/>
  <c r="E320" i="3"/>
  <c r="F320" i="3" s="1"/>
  <c r="E321" i="3"/>
  <c r="F321" i="3" s="1"/>
  <c r="E322" i="3"/>
  <c r="F322" i="3" s="1"/>
  <c r="E323" i="3"/>
  <c r="F323" i="3" s="1"/>
  <c r="E324" i="3"/>
  <c r="F324" i="3" s="1"/>
  <c r="E325" i="3"/>
  <c r="F325" i="3" s="1"/>
  <c r="E326" i="3"/>
  <c r="F326" i="3" s="1"/>
  <c r="E327" i="3"/>
  <c r="F327" i="3"/>
  <c r="E328" i="3"/>
  <c r="F328" i="3" s="1"/>
  <c r="E329" i="3"/>
  <c r="F329" i="3" s="1"/>
  <c r="E330" i="3"/>
  <c r="F330" i="3" s="1"/>
  <c r="E331" i="3"/>
  <c r="F331" i="3" s="1"/>
  <c r="E332" i="3"/>
  <c r="F332" i="3" s="1"/>
  <c r="E333" i="3"/>
  <c r="F333" i="3" s="1"/>
  <c r="E334" i="3"/>
  <c r="F334" i="3" s="1"/>
  <c r="E335" i="3"/>
  <c r="F335" i="3" s="1"/>
  <c r="E336" i="3"/>
  <c r="F336" i="3" s="1"/>
  <c r="E337" i="3"/>
  <c r="F337" i="3" s="1"/>
  <c r="E338" i="3"/>
  <c r="F338" i="3" s="1"/>
  <c r="E339" i="3"/>
  <c r="F339" i="3" s="1"/>
  <c r="E340" i="3"/>
  <c r="F340" i="3" s="1"/>
  <c r="E341" i="3"/>
  <c r="F341" i="3" s="1"/>
  <c r="E342" i="3"/>
  <c r="F342" i="3" s="1"/>
  <c r="E343" i="3"/>
  <c r="F343" i="3" s="1"/>
  <c r="E344" i="3"/>
  <c r="F344" i="3" s="1"/>
  <c r="E345" i="3"/>
  <c r="F345" i="3" s="1"/>
  <c r="E346" i="3"/>
  <c r="F346" i="3" s="1"/>
  <c r="E347" i="3"/>
  <c r="F347" i="3" s="1"/>
  <c r="E348" i="3"/>
  <c r="F348" i="3"/>
  <c r="E349" i="3"/>
  <c r="F349" i="3" s="1"/>
  <c r="E350" i="3"/>
  <c r="F350" i="3" s="1"/>
  <c r="E351" i="3"/>
  <c r="F351" i="3" s="1"/>
  <c r="E352" i="3"/>
  <c r="F352" i="3" s="1"/>
  <c r="E353" i="3"/>
  <c r="F353" i="3" s="1"/>
  <c r="E354" i="3"/>
  <c r="F354" i="3" s="1"/>
  <c r="E355" i="3"/>
  <c r="F355" i="3" s="1"/>
  <c r="E356" i="3"/>
  <c r="F356" i="3" s="1"/>
  <c r="E357" i="3"/>
  <c r="F357" i="3" s="1"/>
  <c r="E358" i="3"/>
  <c r="F358" i="3" s="1"/>
  <c r="E359" i="3"/>
  <c r="F359" i="3" s="1"/>
  <c r="E360" i="3"/>
  <c r="F360" i="3" s="1"/>
  <c r="E361" i="3"/>
  <c r="F361" i="3" s="1"/>
  <c r="E362" i="3"/>
  <c r="F362" i="3" s="1"/>
  <c r="E363" i="3"/>
  <c r="F363" i="3"/>
  <c r="E364" i="3"/>
  <c r="F364" i="3" s="1"/>
  <c r="E365" i="3"/>
  <c r="F365" i="3" s="1"/>
  <c r="E366" i="3"/>
  <c r="F366" i="3" s="1"/>
  <c r="E367" i="3"/>
  <c r="F367" i="3" s="1"/>
  <c r="E368" i="3"/>
  <c r="F368" i="3"/>
  <c r="E369" i="3"/>
  <c r="F369" i="3" s="1"/>
  <c r="E370" i="3"/>
  <c r="F370" i="3" s="1"/>
  <c r="E371" i="3"/>
  <c r="F371" i="3" s="1"/>
  <c r="E372" i="3"/>
  <c r="F372" i="3" s="1"/>
  <c r="E373" i="3"/>
  <c r="F373" i="3" s="1"/>
  <c r="E374" i="3"/>
  <c r="F374" i="3" s="1"/>
  <c r="E375" i="3"/>
  <c r="F375" i="3" s="1"/>
  <c r="E376" i="3"/>
  <c r="F376" i="3" s="1"/>
  <c r="E377" i="3"/>
  <c r="F377" i="3" s="1"/>
  <c r="E378" i="3"/>
  <c r="F378" i="3" s="1"/>
  <c r="E379" i="3"/>
  <c r="F379" i="3" s="1"/>
  <c r="E380" i="3"/>
  <c r="F380" i="3" s="1"/>
  <c r="E381" i="3"/>
  <c r="F381" i="3" s="1"/>
  <c r="E382" i="3"/>
  <c r="F382" i="3" s="1"/>
  <c r="E383" i="3"/>
  <c r="F383" i="3"/>
  <c r="E384" i="3"/>
  <c r="F384" i="3"/>
  <c r="E385" i="3"/>
  <c r="F385" i="3" s="1"/>
  <c r="E386" i="3"/>
  <c r="F386" i="3" s="1"/>
  <c r="E387" i="3"/>
  <c r="F387" i="3" s="1"/>
  <c r="E388" i="3"/>
  <c r="F388" i="3" s="1"/>
  <c r="E389" i="3"/>
  <c r="F389" i="3"/>
  <c r="E390" i="3"/>
  <c r="F390" i="3" s="1"/>
  <c r="E391" i="3"/>
  <c r="F391" i="3" s="1"/>
  <c r="E392" i="3"/>
  <c r="F392" i="3"/>
  <c r="E393" i="3"/>
  <c r="F393" i="3" s="1"/>
  <c r="E394" i="3"/>
  <c r="F394" i="3" s="1"/>
  <c r="E395" i="3"/>
  <c r="F395" i="3" s="1"/>
  <c r="E396" i="3"/>
  <c r="F396" i="3" s="1"/>
  <c r="E397" i="3"/>
  <c r="F397" i="3" s="1"/>
  <c r="E398" i="3"/>
  <c r="F398" i="3" s="1"/>
  <c r="E399" i="3"/>
  <c r="F399" i="3" s="1"/>
  <c r="E400" i="3"/>
  <c r="F400" i="3" s="1"/>
  <c r="E401" i="3"/>
  <c r="F401" i="3" s="1"/>
  <c r="E402" i="3"/>
  <c r="F402" i="3" s="1"/>
  <c r="E403" i="3"/>
  <c r="F403" i="3" s="1"/>
  <c r="E404" i="3"/>
  <c r="F404" i="3"/>
  <c r="E405" i="3"/>
  <c r="F405" i="3" s="1"/>
  <c r="E406" i="3"/>
  <c r="F406" i="3" s="1"/>
  <c r="E407" i="3"/>
  <c r="F407" i="3" s="1"/>
  <c r="E408" i="3"/>
  <c r="F408" i="3" s="1"/>
  <c r="E409" i="3"/>
  <c r="F409" i="3" s="1"/>
  <c r="E410" i="3"/>
  <c r="F410" i="3" s="1"/>
  <c r="E411" i="3"/>
  <c r="F411" i="3" s="1"/>
  <c r="E412" i="3"/>
  <c r="F412" i="3"/>
  <c r="E413" i="3"/>
  <c r="F413" i="3" s="1"/>
  <c r="E414" i="3"/>
  <c r="F414" i="3" s="1"/>
  <c r="E415" i="3"/>
  <c r="F415" i="3" s="1"/>
  <c r="E416" i="3"/>
  <c r="F416" i="3" s="1"/>
  <c r="E417" i="3"/>
  <c r="F417" i="3" s="1"/>
  <c r="E418" i="3"/>
  <c r="F418" i="3" s="1"/>
  <c r="E419" i="3"/>
  <c r="F419" i="3" s="1"/>
  <c r="E420" i="3"/>
  <c r="F420" i="3" s="1"/>
  <c r="E421" i="3"/>
  <c r="F421" i="3" s="1"/>
  <c r="E422" i="3"/>
  <c r="F422" i="3" s="1"/>
  <c r="E423" i="3"/>
  <c r="F423" i="3" s="1"/>
  <c r="E424" i="3"/>
  <c r="F424" i="3" s="1"/>
  <c r="E425" i="3"/>
  <c r="F425" i="3"/>
  <c r="E426" i="3"/>
  <c r="F426" i="3" s="1"/>
  <c r="E427" i="3"/>
  <c r="F427" i="3" s="1"/>
  <c r="E428" i="3"/>
  <c r="F428" i="3" s="1"/>
  <c r="E429" i="3"/>
  <c r="F429" i="3" s="1"/>
  <c r="E430" i="3"/>
  <c r="F430" i="3" s="1"/>
  <c r="E431" i="3"/>
  <c r="F431" i="3" s="1"/>
  <c r="E432" i="3"/>
  <c r="F432" i="3"/>
  <c r="E433" i="3"/>
  <c r="F433" i="3" s="1"/>
  <c r="E434" i="3"/>
  <c r="F434" i="3" s="1"/>
  <c r="E435" i="3"/>
  <c r="F435" i="3" s="1"/>
  <c r="E436" i="3"/>
  <c r="F436" i="3" s="1"/>
  <c r="E437" i="3"/>
  <c r="F437" i="3"/>
  <c r="E438" i="3"/>
  <c r="F438" i="3" s="1"/>
  <c r="E439" i="3"/>
  <c r="F439" i="3" s="1"/>
  <c r="E440" i="3"/>
  <c r="F440" i="3" s="1"/>
  <c r="E441" i="3"/>
  <c r="F441" i="3" s="1"/>
  <c r="E442" i="3"/>
  <c r="F442" i="3" s="1"/>
  <c r="E443" i="3"/>
  <c r="F443" i="3" s="1"/>
  <c r="E444" i="3"/>
  <c r="F444" i="3" s="1"/>
  <c r="E445" i="3"/>
  <c r="F445" i="3" s="1"/>
  <c r="E446" i="3"/>
  <c r="F446" i="3" s="1"/>
  <c r="E447" i="3"/>
  <c r="F447" i="3" s="1"/>
  <c r="E448" i="3"/>
  <c r="F448" i="3" s="1"/>
  <c r="E449" i="3"/>
  <c r="F449" i="3" s="1"/>
  <c r="E450" i="3"/>
  <c r="F450" i="3" s="1"/>
  <c r="E451" i="3"/>
  <c r="F451" i="3" s="1"/>
  <c r="E452" i="3"/>
  <c r="F452" i="3" s="1"/>
  <c r="E453" i="3"/>
  <c r="F453" i="3" s="1"/>
  <c r="E454" i="3"/>
  <c r="F454" i="3" s="1"/>
  <c r="E455" i="3"/>
  <c r="F455" i="3" s="1"/>
  <c r="E456" i="3"/>
  <c r="F456" i="3" s="1"/>
  <c r="E457" i="3"/>
  <c r="F457" i="3"/>
  <c r="E458" i="3"/>
  <c r="F458" i="3" s="1"/>
  <c r="E459" i="3"/>
  <c r="F459" i="3" s="1"/>
  <c r="E460" i="3"/>
  <c r="F460" i="3" s="1"/>
  <c r="E461" i="3"/>
  <c r="F461" i="3" s="1"/>
  <c r="E462" i="3"/>
  <c r="F462" i="3" s="1"/>
  <c r="E463" i="3"/>
  <c r="F463" i="3" s="1"/>
  <c r="E464" i="3"/>
  <c r="F464" i="3"/>
  <c r="E465" i="3"/>
  <c r="F465" i="3" s="1"/>
  <c r="E466" i="3"/>
  <c r="F466" i="3" s="1"/>
  <c r="E467" i="3"/>
  <c r="F467" i="3" s="1"/>
  <c r="E468" i="3"/>
  <c r="F468" i="3" s="1"/>
  <c r="E469" i="3"/>
  <c r="F469" i="3" s="1"/>
  <c r="E470" i="3"/>
  <c r="F470" i="3" s="1"/>
  <c r="E471" i="3"/>
  <c r="F471" i="3"/>
  <c r="E472" i="3"/>
  <c r="F472" i="3" s="1"/>
  <c r="E473" i="3"/>
  <c r="F473" i="3" s="1"/>
  <c r="E474" i="3"/>
  <c r="F474" i="3" s="1"/>
  <c r="E475" i="3"/>
  <c r="F475" i="3" s="1"/>
  <c r="E476" i="3"/>
  <c r="F476" i="3" s="1"/>
  <c r="E477" i="3"/>
  <c r="F477" i="3" s="1"/>
  <c r="E478" i="3"/>
  <c r="F478" i="3" s="1"/>
  <c r="E479" i="3"/>
  <c r="F479" i="3" s="1"/>
  <c r="E480" i="3"/>
  <c r="F480" i="3" s="1"/>
  <c r="E481" i="3"/>
  <c r="F481" i="3" s="1"/>
  <c r="E482" i="3"/>
  <c r="F482" i="3" s="1"/>
  <c r="E483" i="3"/>
  <c r="F483" i="3" s="1"/>
  <c r="E484" i="3"/>
  <c r="F484" i="3" s="1"/>
  <c r="E485" i="3"/>
  <c r="F485" i="3" s="1"/>
  <c r="E486" i="3"/>
  <c r="F486" i="3" s="1"/>
  <c r="E487" i="3"/>
  <c r="F487" i="3" s="1"/>
  <c r="E488" i="3"/>
  <c r="F488" i="3" s="1"/>
  <c r="E489" i="3"/>
  <c r="F489" i="3" s="1"/>
  <c r="E490" i="3"/>
  <c r="F490" i="3" s="1"/>
  <c r="E491" i="3"/>
  <c r="F491" i="3" s="1"/>
  <c r="E492" i="3"/>
  <c r="F492" i="3" s="1"/>
  <c r="E493" i="3"/>
  <c r="F493" i="3" s="1"/>
  <c r="E494" i="3"/>
  <c r="F494" i="3" s="1"/>
  <c r="E495" i="3"/>
  <c r="F495" i="3" s="1"/>
  <c r="E496" i="3"/>
  <c r="F496" i="3" s="1"/>
  <c r="E497" i="3"/>
  <c r="F497" i="3" s="1"/>
  <c r="E498" i="3"/>
  <c r="F498" i="3" s="1"/>
  <c r="E499" i="3"/>
  <c r="F499" i="3" s="1"/>
  <c r="E500" i="3"/>
  <c r="F500" i="3" s="1"/>
  <c r="E501" i="3"/>
  <c r="F501" i="3" s="1"/>
  <c r="E502" i="3"/>
  <c r="F502" i="3" s="1"/>
  <c r="E503" i="3"/>
  <c r="F503" i="3" s="1"/>
  <c r="E504" i="3"/>
  <c r="F504" i="3" s="1"/>
  <c r="E505" i="3"/>
  <c r="F505" i="3" s="1"/>
  <c r="E506" i="3"/>
  <c r="F506" i="3" s="1"/>
  <c r="E507" i="3"/>
  <c r="F507" i="3"/>
  <c r="E508" i="3"/>
  <c r="F508" i="3" s="1"/>
  <c r="E509" i="3"/>
  <c r="F509" i="3" s="1"/>
  <c r="E510" i="3"/>
  <c r="F510" i="3" s="1"/>
  <c r="E511" i="3"/>
  <c r="F511" i="3" s="1"/>
  <c r="E512" i="3"/>
  <c r="F512" i="3" s="1"/>
  <c r="E513" i="3"/>
  <c r="F513" i="3" s="1"/>
  <c r="E514" i="3"/>
  <c r="F514" i="3" s="1"/>
  <c r="E515" i="3"/>
  <c r="F515" i="3" s="1"/>
  <c r="E516" i="3"/>
  <c r="F516" i="3" s="1"/>
  <c r="E517" i="3"/>
  <c r="F517" i="3" s="1"/>
  <c r="E518" i="3"/>
  <c r="F518" i="3" s="1"/>
  <c r="E519" i="3"/>
  <c r="F519" i="3" s="1"/>
  <c r="E520" i="3"/>
  <c r="F520" i="3" s="1"/>
  <c r="E521" i="3"/>
  <c r="F521" i="3" s="1"/>
  <c r="E522" i="3"/>
  <c r="F522" i="3" s="1"/>
  <c r="E523" i="3"/>
  <c r="F523" i="3" s="1"/>
  <c r="E524" i="3"/>
  <c r="F524" i="3" s="1"/>
  <c r="E525" i="3"/>
  <c r="F525" i="3" s="1"/>
  <c r="E526" i="3"/>
  <c r="F526" i="3" s="1"/>
  <c r="E527" i="3"/>
  <c r="F527" i="3" s="1"/>
  <c r="E528" i="3"/>
  <c r="F528" i="3"/>
  <c r="E529" i="3"/>
  <c r="F529" i="3" s="1"/>
  <c r="E530" i="3"/>
  <c r="F530" i="3" s="1"/>
  <c r="E531" i="3"/>
  <c r="F531" i="3" s="1"/>
  <c r="E532" i="3"/>
  <c r="F532" i="3" s="1"/>
  <c r="E533" i="3"/>
  <c r="F533" i="3" s="1"/>
  <c r="E534" i="3"/>
  <c r="F534" i="3" s="1"/>
  <c r="E535" i="3"/>
  <c r="F535" i="3" s="1"/>
  <c r="E536" i="3"/>
  <c r="F536" i="3" s="1"/>
  <c r="E537" i="3"/>
  <c r="F537" i="3" s="1"/>
  <c r="E538" i="3"/>
  <c r="F538" i="3" s="1"/>
  <c r="E539" i="3"/>
  <c r="F539" i="3" s="1"/>
  <c r="E540" i="3"/>
  <c r="F540" i="3"/>
  <c r="E541" i="3"/>
  <c r="F541" i="3" s="1"/>
  <c r="E542" i="3"/>
  <c r="F542" i="3" s="1"/>
  <c r="E543" i="3"/>
  <c r="F543" i="3" s="1"/>
  <c r="E544" i="3"/>
  <c r="F544" i="3" s="1"/>
  <c r="E545" i="3"/>
  <c r="F545" i="3" s="1"/>
  <c r="E546" i="3"/>
  <c r="F546" i="3" s="1"/>
  <c r="E547" i="3"/>
  <c r="F547" i="3" s="1"/>
  <c r="E548" i="3"/>
  <c r="F548" i="3" s="1"/>
  <c r="E549" i="3"/>
  <c r="F549" i="3" s="1"/>
  <c r="E550" i="3"/>
  <c r="F550" i="3" s="1"/>
  <c r="E551" i="3"/>
  <c r="F551" i="3"/>
  <c r="E552" i="3"/>
  <c r="F552" i="3" s="1"/>
  <c r="E553" i="3"/>
  <c r="F553" i="3" s="1"/>
  <c r="E554" i="3"/>
  <c r="F554" i="3"/>
  <c r="E555" i="3"/>
  <c r="F555" i="3" s="1"/>
  <c r="E556" i="3"/>
  <c r="F556" i="3" s="1"/>
  <c r="E557" i="3"/>
  <c r="F557" i="3" s="1"/>
  <c r="E558" i="3"/>
  <c r="F558" i="3" s="1"/>
  <c r="E559" i="3"/>
  <c r="F559" i="3" s="1"/>
  <c r="E560" i="3"/>
  <c r="F560" i="3"/>
  <c r="E561" i="3"/>
  <c r="F561" i="3" s="1"/>
  <c r="E562" i="3"/>
  <c r="F562" i="3" s="1"/>
  <c r="E563" i="3"/>
  <c r="F563" i="3"/>
  <c r="E564" i="3"/>
  <c r="F564" i="3" s="1"/>
  <c r="E565" i="3"/>
  <c r="F565" i="3" s="1"/>
  <c r="E566" i="3"/>
  <c r="F566" i="3" s="1"/>
  <c r="E567" i="3"/>
  <c r="F567" i="3" s="1"/>
  <c r="E568" i="3"/>
  <c r="F568" i="3" s="1"/>
  <c r="E569" i="3"/>
  <c r="F569" i="3" s="1"/>
  <c r="E570" i="3"/>
  <c r="F570" i="3" s="1"/>
  <c r="E571" i="3"/>
  <c r="F571" i="3" s="1"/>
  <c r="E572" i="3"/>
  <c r="F572" i="3" s="1"/>
  <c r="E573" i="3"/>
  <c r="F573" i="3" s="1"/>
  <c r="E574" i="3"/>
  <c r="F574" i="3"/>
  <c r="E575" i="3"/>
  <c r="F575" i="3" s="1"/>
  <c r="E576" i="3"/>
  <c r="F576" i="3" s="1"/>
  <c r="E577" i="3"/>
  <c r="F577" i="3" s="1"/>
  <c r="E578" i="3"/>
  <c r="F578" i="3" s="1"/>
  <c r="E579" i="3"/>
  <c r="F579" i="3" s="1"/>
  <c r="E580" i="3"/>
  <c r="F580" i="3" s="1"/>
  <c r="E581" i="3"/>
  <c r="F581" i="3" s="1"/>
  <c r="E582" i="3"/>
  <c r="F582" i="3" s="1"/>
  <c r="E583" i="3"/>
  <c r="F583" i="3" s="1"/>
  <c r="E584" i="3"/>
  <c r="F584" i="3" s="1"/>
  <c r="E585" i="3"/>
  <c r="F585" i="3" s="1"/>
  <c r="E586" i="3"/>
  <c r="F586" i="3" s="1"/>
  <c r="E587" i="3"/>
  <c r="F587" i="3" s="1"/>
  <c r="E588" i="3"/>
  <c r="F588" i="3" s="1"/>
  <c r="E589" i="3"/>
  <c r="F589" i="3" s="1"/>
  <c r="E590" i="3"/>
  <c r="F590" i="3" s="1"/>
  <c r="E591" i="3"/>
  <c r="F591" i="3" s="1"/>
  <c r="E592" i="3"/>
  <c r="F592" i="3" s="1"/>
  <c r="E593" i="3"/>
  <c r="F593" i="3" s="1"/>
  <c r="E594" i="3"/>
  <c r="F594" i="3" s="1"/>
  <c r="E595" i="3"/>
  <c r="F595" i="3"/>
  <c r="E596" i="3"/>
  <c r="F596" i="3" s="1"/>
  <c r="E597" i="3"/>
  <c r="F597" i="3" s="1"/>
  <c r="E598" i="3"/>
  <c r="F598" i="3" s="1"/>
  <c r="E599" i="3"/>
  <c r="F599" i="3" s="1"/>
  <c r="E600" i="3"/>
  <c r="F600" i="3" s="1"/>
  <c r="E601" i="3"/>
  <c r="F601" i="3" s="1"/>
  <c r="E602" i="3"/>
  <c r="F602" i="3" s="1"/>
  <c r="E603" i="3"/>
  <c r="F603" i="3" s="1"/>
  <c r="E604" i="3"/>
  <c r="F604" i="3"/>
  <c r="E605" i="3"/>
  <c r="F605" i="3" s="1"/>
  <c r="E606" i="3"/>
  <c r="F606" i="3" s="1"/>
  <c r="E607" i="3"/>
  <c r="F607" i="3" s="1"/>
  <c r="E608" i="3"/>
  <c r="F608" i="3" s="1"/>
  <c r="E609" i="3"/>
  <c r="F609" i="3" s="1"/>
  <c r="E610" i="3"/>
  <c r="F610" i="3" s="1"/>
  <c r="E611" i="3"/>
  <c r="F611" i="3" s="1"/>
  <c r="E612" i="3"/>
  <c r="F612" i="3" s="1"/>
  <c r="E613" i="3"/>
  <c r="F613" i="3" s="1"/>
  <c r="E614" i="3"/>
  <c r="F614" i="3" s="1"/>
  <c r="E615" i="3"/>
  <c r="F615" i="3"/>
  <c r="E616" i="3"/>
  <c r="F616" i="3" s="1"/>
  <c r="E617" i="3"/>
  <c r="F617" i="3" s="1"/>
  <c r="E618" i="3"/>
  <c r="F618" i="3"/>
  <c r="E619" i="3"/>
  <c r="F619" i="3" s="1"/>
  <c r="E620" i="3"/>
  <c r="F620" i="3" s="1"/>
  <c r="E621" i="3"/>
  <c r="F621" i="3" s="1"/>
  <c r="E622" i="3"/>
  <c r="F622" i="3" s="1"/>
  <c r="E623" i="3"/>
  <c r="F623" i="3" s="1"/>
  <c r="E624" i="3"/>
  <c r="F624" i="3"/>
  <c r="E625" i="3"/>
  <c r="F625" i="3" s="1"/>
  <c r="E626" i="3"/>
  <c r="F626" i="3" s="1"/>
  <c r="E627" i="3"/>
  <c r="F627" i="3"/>
  <c r="E628" i="3"/>
  <c r="F628" i="3" s="1"/>
  <c r="E629" i="3"/>
  <c r="F629" i="3" s="1"/>
  <c r="E630" i="3"/>
  <c r="F630" i="3" s="1"/>
  <c r="E631" i="3"/>
  <c r="F631" i="3" s="1"/>
  <c r="E632" i="3"/>
  <c r="F632" i="3" s="1"/>
  <c r="E633" i="3"/>
  <c r="F633" i="3" s="1"/>
  <c r="E634" i="3"/>
  <c r="F634" i="3" s="1"/>
  <c r="E635" i="3"/>
  <c r="F635" i="3" s="1"/>
  <c r="E636" i="3"/>
  <c r="F636" i="3"/>
  <c r="E637" i="3"/>
  <c r="F637" i="3" s="1"/>
  <c r="E638" i="3"/>
  <c r="F638" i="3"/>
  <c r="E639" i="3"/>
  <c r="F639" i="3" s="1"/>
  <c r="E640" i="3"/>
  <c r="F640" i="3" s="1"/>
  <c r="E641" i="3"/>
  <c r="F641" i="3" s="1"/>
  <c r="E642" i="3"/>
  <c r="F642" i="3" s="1"/>
  <c r="E643" i="3"/>
  <c r="F643" i="3" s="1"/>
  <c r="E644" i="3"/>
  <c r="F644" i="3" s="1"/>
  <c r="E645" i="3"/>
  <c r="F645" i="3" s="1"/>
  <c r="E646" i="3"/>
  <c r="F646" i="3" s="1"/>
  <c r="E647" i="3"/>
  <c r="F647" i="3" s="1"/>
  <c r="E648" i="3"/>
  <c r="F648" i="3" s="1"/>
  <c r="E649" i="3"/>
  <c r="F649" i="3" s="1"/>
  <c r="E650" i="3"/>
  <c r="F650" i="3" s="1"/>
  <c r="E651" i="3"/>
  <c r="F651" i="3" s="1"/>
  <c r="E652" i="3"/>
  <c r="F652" i="3" s="1"/>
  <c r="E653" i="3"/>
  <c r="F653" i="3" s="1"/>
  <c r="E654" i="3"/>
  <c r="F654" i="3" s="1"/>
  <c r="E655" i="3"/>
  <c r="F655" i="3" s="1"/>
  <c r="E656" i="3"/>
  <c r="F656" i="3"/>
  <c r="E657" i="3"/>
  <c r="F657" i="3" s="1"/>
  <c r="E658" i="3"/>
  <c r="F658" i="3" s="1"/>
  <c r="E659" i="3"/>
  <c r="F659" i="3" s="1"/>
  <c r="E660" i="3"/>
  <c r="F660" i="3" s="1"/>
  <c r="E661" i="3"/>
  <c r="F661" i="3" s="1"/>
  <c r="E662" i="3"/>
  <c r="F662" i="3" s="1"/>
  <c r="E663" i="3"/>
  <c r="F663" i="3" s="1"/>
  <c r="E664" i="3"/>
  <c r="F664" i="3" s="1"/>
  <c r="E665" i="3"/>
  <c r="F665" i="3" s="1"/>
  <c r="E666" i="3"/>
  <c r="F666" i="3" s="1"/>
  <c r="E667" i="3"/>
  <c r="F667" i="3" s="1"/>
  <c r="E668" i="3"/>
  <c r="F668" i="3"/>
  <c r="E669" i="3"/>
  <c r="F669" i="3" s="1"/>
  <c r="E670" i="3"/>
  <c r="F670" i="3" s="1"/>
  <c r="E671" i="3"/>
  <c r="F671" i="3" s="1"/>
  <c r="E672" i="3"/>
  <c r="F672" i="3" s="1"/>
  <c r="E673" i="3"/>
  <c r="F673" i="3" s="1"/>
  <c r="E674" i="3"/>
  <c r="F674" i="3" s="1"/>
  <c r="E675" i="3"/>
  <c r="F675" i="3" s="1"/>
  <c r="E4" i="3"/>
  <c r="F4" i="3" s="1"/>
  <c r="B4" i="3"/>
  <c r="B3" i="3"/>
  <c r="F66" i="1" a="1"/>
  <c r="F66" i="1" s="1"/>
  <c r="E66" i="1" s="1"/>
  <c r="F65" i="1" a="1"/>
  <c r="F65" i="1" s="1"/>
  <c r="E65" i="1" s="1"/>
  <c r="B255" i="8"/>
  <c r="B202" i="8"/>
  <c r="B18" i="8"/>
  <c r="B234" i="8"/>
  <c r="B260" i="8"/>
  <c r="B223" i="8"/>
  <c r="B168" i="8"/>
  <c r="B15" i="8"/>
  <c r="B43" i="8"/>
  <c r="B166" i="8"/>
  <c r="B257" i="8"/>
  <c r="B256" i="8"/>
  <c r="B177" i="8"/>
  <c r="B53" i="8"/>
  <c r="B78" i="8"/>
  <c r="B22" i="8"/>
  <c r="B278" i="8"/>
  <c r="B155" i="8"/>
  <c r="B195" i="8"/>
  <c r="B73" i="8"/>
  <c r="B252" i="8"/>
  <c r="B124" i="8"/>
  <c r="B173" i="8"/>
  <c r="B8" i="8"/>
  <c r="B115" i="8"/>
  <c r="B112" i="8"/>
  <c r="B132" i="8"/>
  <c r="B302" i="8"/>
  <c r="B219" i="8"/>
  <c r="B39" i="8"/>
  <c r="B246" i="8"/>
  <c r="B114" i="8"/>
  <c r="B144" i="8"/>
  <c r="B217" i="8"/>
  <c r="B268" i="8"/>
  <c r="B61" i="8"/>
  <c r="B143" i="8"/>
  <c r="B94" i="8"/>
  <c r="B10" i="8"/>
  <c r="B203" i="8"/>
  <c r="B192" i="8"/>
  <c r="B211" i="8"/>
  <c r="B48" i="8"/>
  <c r="B244" i="8"/>
  <c r="B116" i="8"/>
  <c r="B293" i="8"/>
  <c r="B165" i="8"/>
  <c r="B239" i="8"/>
  <c r="B70" i="8"/>
  <c r="B123" i="8"/>
  <c r="B179" i="8"/>
  <c r="B240" i="8"/>
  <c r="B100" i="8"/>
  <c r="B11" i="8"/>
  <c r="B150" i="8"/>
  <c r="B67" i="8"/>
  <c r="B265" i="8"/>
  <c r="B109" i="8"/>
  <c r="B21" i="8"/>
  <c r="B56" i="8"/>
  <c r="B118" i="8"/>
  <c r="B35" i="8"/>
  <c r="B204" i="8"/>
  <c r="B215" i="8"/>
  <c r="B186" i="8"/>
  <c r="B290" i="8"/>
  <c r="B3" i="8"/>
  <c r="B126" i="8"/>
  <c r="B63" i="8"/>
  <c r="B14" i="8"/>
  <c r="B270" i="8"/>
  <c r="B139" i="8"/>
  <c r="B263" i="8"/>
  <c r="B266" i="8"/>
  <c r="B131" i="8"/>
  <c r="B82" i="8"/>
  <c r="B208" i="8"/>
  <c r="B105" i="8"/>
  <c r="B28" i="8"/>
  <c r="B205" i="8"/>
  <c r="B77" i="8"/>
  <c r="B303" i="8"/>
  <c r="B264" i="8"/>
  <c r="B145" i="8"/>
  <c r="B196" i="8"/>
  <c r="B245" i="8"/>
  <c r="B31" i="8"/>
  <c r="B238" i="8"/>
  <c r="B231" i="8"/>
  <c r="B182" i="8"/>
  <c r="B40" i="8"/>
  <c r="B218" i="8"/>
  <c r="B50" i="8"/>
  <c r="B121" i="8"/>
  <c r="B300" i="8"/>
  <c r="B172" i="8"/>
  <c r="B44" i="8"/>
  <c r="B93" i="8"/>
  <c r="B286" i="8"/>
  <c r="B171" i="8"/>
  <c r="B23" i="8"/>
  <c r="B279" i="8"/>
  <c r="B59" i="8"/>
  <c r="B98" i="8"/>
  <c r="B176" i="8"/>
  <c r="B225" i="8"/>
  <c r="B97" i="8"/>
  <c r="B148" i="8"/>
  <c r="B69" i="8"/>
  <c r="B175" i="8"/>
  <c r="B190" i="8"/>
  <c r="B251" i="8"/>
  <c r="B136" i="8"/>
  <c r="B113" i="8"/>
  <c r="B164" i="8"/>
  <c r="B213" i="8"/>
  <c r="B206" i="8"/>
  <c r="B138" i="8"/>
  <c r="B237" i="8"/>
  <c r="B170" i="8"/>
  <c r="B66" i="8"/>
  <c r="B4" i="8"/>
  <c r="B167" i="8"/>
  <c r="B25" i="8"/>
  <c r="B253" i="8"/>
  <c r="B271" i="8"/>
  <c r="B250" i="8"/>
  <c r="B34" i="8"/>
  <c r="B111" i="8"/>
  <c r="B119" i="8"/>
  <c r="B130" i="8"/>
  <c r="B277" i="8"/>
  <c r="B142" i="8"/>
  <c r="B135" i="8"/>
  <c r="B86" i="8"/>
  <c r="B232" i="8"/>
  <c r="B299" i="8"/>
  <c r="B259" i="8"/>
  <c r="B169" i="8"/>
  <c r="B41" i="8"/>
  <c r="B220" i="8"/>
  <c r="B92" i="8"/>
  <c r="B141" i="8"/>
  <c r="B6" i="8"/>
  <c r="B267" i="8"/>
  <c r="B243" i="8"/>
  <c r="B273" i="8"/>
  <c r="B68" i="8"/>
  <c r="B110" i="8"/>
  <c r="B184" i="8"/>
  <c r="B42" i="8"/>
  <c r="B103" i="8"/>
  <c r="B296" i="8"/>
  <c r="B227" i="8"/>
  <c r="B178" i="8"/>
  <c r="B16" i="8"/>
  <c r="B185" i="8"/>
  <c r="B236" i="8"/>
  <c r="B157" i="8"/>
  <c r="B29" i="8"/>
  <c r="B207" i="8"/>
  <c r="B158" i="8"/>
  <c r="B122" i="8"/>
  <c r="B200" i="8"/>
  <c r="B26" i="8"/>
  <c r="B19" i="8"/>
  <c r="B275" i="8"/>
  <c r="B289" i="8"/>
  <c r="B212" i="8"/>
  <c r="B84" i="8"/>
  <c r="B261" i="8"/>
  <c r="B133" i="8"/>
  <c r="B62" i="8"/>
  <c r="B134" i="8"/>
  <c r="B106" i="8"/>
  <c r="B2" i="8"/>
  <c r="B241" i="8"/>
  <c r="B36" i="8"/>
  <c r="F255" i="3"/>
  <c r="F167" i="3"/>
  <c r="F144" i="3"/>
  <c r="F103" i="3"/>
  <c r="F45" i="3"/>
  <c r="B14" i="3"/>
  <c r="B10" i="3"/>
  <c r="B12" i="3" l="1"/>
  <c r="B11" i="3" s="1"/>
  <c r="B60" i="8"/>
  <c r="B294" i="8"/>
  <c r="B189" i="8"/>
  <c r="B163" i="8"/>
  <c r="B46" i="8"/>
  <c r="B183" i="8"/>
  <c r="B201" i="8"/>
  <c r="B71" i="8"/>
  <c r="B24" i="8"/>
  <c r="B76" i="8"/>
  <c r="B47" i="8"/>
  <c r="B64" i="8"/>
  <c r="B33" i="8"/>
  <c r="B102" i="8"/>
  <c r="B285" i="8"/>
  <c r="B160" i="8"/>
  <c r="B159" i="8"/>
  <c r="B107" i="8"/>
  <c r="B297" i="8"/>
  <c r="B90" i="8"/>
  <c r="B52" i="8"/>
  <c r="B242" i="8"/>
  <c r="B9" i="8"/>
  <c r="B194" i="8"/>
  <c r="B197" i="8"/>
  <c r="B147" i="8"/>
  <c r="B30" i="8"/>
  <c r="B249" i="8"/>
  <c r="B282" i="8"/>
  <c r="B258" i="8"/>
  <c r="B156" i="8"/>
  <c r="B27" i="8"/>
  <c r="B228" i="8"/>
  <c r="B222" i="8"/>
  <c r="B209" i="8"/>
  <c r="B96" i="8"/>
  <c r="B58" i="8"/>
  <c r="B65" i="8"/>
  <c r="B38" i="8"/>
  <c r="B12" i="8"/>
  <c r="B288" i="8"/>
  <c r="B95" i="8"/>
  <c r="B254" i="8"/>
  <c r="B80" i="8"/>
  <c r="B283" i="8"/>
  <c r="B101" i="8"/>
  <c r="B153" i="8"/>
  <c r="B117" i="8"/>
  <c r="B152" i="8"/>
  <c r="B161" i="8"/>
  <c r="B151" i="8"/>
  <c r="B108" i="8"/>
  <c r="B235" i="8"/>
  <c r="B85" i="8"/>
  <c r="B13" i="8"/>
  <c r="B210" i="8"/>
  <c r="B120" i="8"/>
  <c r="B129" i="8"/>
  <c r="B74" i="8"/>
  <c r="B274" i="8"/>
  <c r="B51" i="8"/>
  <c r="B20" i="8"/>
  <c r="B298" i="8"/>
  <c r="B79" i="8"/>
  <c r="B272" i="8"/>
  <c r="B75" i="8"/>
  <c r="B128" i="8"/>
  <c r="B284" i="8"/>
  <c r="B214" i="8"/>
  <c r="B262" i="8"/>
  <c r="B125" i="8"/>
  <c r="B198" i="8"/>
  <c r="B149" i="8"/>
  <c r="B280" i="8"/>
  <c r="B193" i="8"/>
  <c r="B87" i="8"/>
  <c r="B140" i="8"/>
  <c r="B91" i="8"/>
  <c r="B181" i="8"/>
  <c r="B45" i="8"/>
  <c r="B146" i="8"/>
  <c r="B248" i="8"/>
  <c r="B180" i="8"/>
  <c r="B291" i="8"/>
  <c r="B137" i="8"/>
  <c r="B292" i="8"/>
  <c r="B187" i="8"/>
  <c r="B226" i="8"/>
  <c r="B88" i="8"/>
  <c r="B57" i="8"/>
  <c r="B54" i="8"/>
  <c r="B17" i="8"/>
  <c r="B269" i="8"/>
  <c r="B32" i="8"/>
  <c r="B191" i="8"/>
  <c r="B72" i="8"/>
  <c r="B174" i="8"/>
  <c r="B199" i="8"/>
  <c r="B247" i="8"/>
  <c r="B276" i="8"/>
  <c r="B230" i="8"/>
  <c r="B221" i="8"/>
  <c r="B99" i="8"/>
  <c r="B287" i="8"/>
  <c r="B55" i="8"/>
  <c r="B233" i="8"/>
  <c r="B7" i="8"/>
  <c r="B229" i="8"/>
  <c r="B281" i="8"/>
  <c r="B188" i="8"/>
  <c r="B49" i="8"/>
  <c r="B37" i="8"/>
  <c r="B162" i="8"/>
  <c r="B216" i="8"/>
  <c r="B89" i="8"/>
  <c r="B295" i="8"/>
  <c r="B81" i="8"/>
  <c r="B301" i="8"/>
  <c r="B224" i="8"/>
  <c r="B127" i="8"/>
  <c r="B83" i="8"/>
  <c r="B154" i="8"/>
  <c r="B104" i="8"/>
  <c r="F5" i="3"/>
  <c r="H2" i="8" l="1"/>
  <c r="C212" i="8"/>
  <c r="C30" i="8"/>
  <c r="C297" i="8"/>
  <c r="C129" i="8"/>
  <c r="C153" i="8"/>
  <c r="C14" i="8"/>
  <c r="C85" i="8"/>
  <c r="C6" i="8"/>
  <c r="C101" i="8"/>
  <c r="C285" i="8"/>
  <c r="C5" i="8"/>
  <c r="C216" i="8"/>
  <c r="C190" i="8"/>
  <c r="C245" i="8"/>
  <c r="C125" i="8"/>
  <c r="C139" i="8"/>
  <c r="C208" i="8"/>
  <c r="C171" i="8"/>
  <c r="C186" i="8"/>
  <c r="C61" i="8"/>
  <c r="C271" i="8"/>
  <c r="C298" i="8"/>
  <c r="C154" i="8"/>
  <c r="C287" i="8"/>
  <c r="C74" i="8"/>
  <c r="C23" i="8"/>
  <c r="C284" i="8"/>
  <c r="C155" i="8"/>
  <c r="C97" i="8"/>
  <c r="C144" i="8"/>
  <c r="C177" i="8"/>
  <c r="C301" i="8"/>
  <c r="C180" i="8"/>
  <c r="C294" i="8"/>
  <c r="C227" i="8"/>
  <c r="C165" i="8"/>
  <c r="C173" i="8"/>
  <c r="C266" i="8"/>
  <c r="C84" i="8"/>
  <c r="C277" i="8"/>
  <c r="C8" i="8"/>
  <c r="C210" i="8"/>
  <c r="C32" i="8"/>
  <c r="C265" i="8"/>
  <c r="C68" i="8"/>
  <c r="C31" i="8"/>
  <c r="C115" i="8"/>
  <c r="C201" i="8"/>
  <c r="C103" i="8"/>
  <c r="C99" i="8"/>
  <c r="C273" i="8"/>
  <c r="C116" i="8"/>
  <c r="C28" i="8"/>
  <c r="C233" i="8"/>
  <c r="C60" i="8"/>
  <c r="C166" i="8"/>
  <c r="C71" i="8"/>
  <c r="C106" i="8"/>
  <c r="C280" i="8"/>
  <c r="C95" i="8"/>
  <c r="C65" i="8"/>
  <c r="C262" i="8"/>
  <c r="C215" i="8"/>
  <c r="C253" i="8"/>
  <c r="C156" i="8"/>
  <c r="F6" i="3" l="1"/>
  <c r="C267" i="8"/>
  <c r="C75" i="8"/>
  <c r="C20" i="8"/>
  <c r="C107" i="8"/>
  <c r="C38" i="8"/>
  <c r="C248" i="8"/>
  <c r="C12" i="8"/>
  <c r="C109" i="8"/>
  <c r="C203" i="8"/>
  <c r="C192" i="8"/>
  <c r="C57" i="8"/>
  <c r="C54" i="8"/>
  <c r="C256" i="8"/>
  <c r="C49" i="8"/>
  <c r="C77" i="8"/>
  <c r="C105" i="8"/>
  <c r="C56" i="8"/>
  <c r="C67" i="8"/>
  <c r="C221" i="8"/>
  <c r="C275" i="8"/>
  <c r="C276" i="8"/>
  <c r="C100" i="8"/>
  <c r="C217" i="8"/>
  <c r="C293" i="8"/>
  <c r="C151" i="8"/>
  <c r="C207" i="8"/>
  <c r="C230" i="8"/>
  <c r="C272" i="8"/>
  <c r="C17" i="8"/>
  <c r="C26" i="8"/>
  <c r="C51" i="8"/>
  <c r="C131" i="8"/>
  <c r="C195" i="8"/>
  <c r="C126" i="8"/>
  <c r="C258" i="8"/>
  <c r="C244" i="8"/>
  <c r="C102" i="8"/>
  <c r="C194" i="8"/>
  <c r="C33" i="8"/>
  <c r="C218" i="8"/>
  <c r="C237" i="8"/>
  <c r="C80" i="8"/>
  <c r="C82" i="8"/>
  <c r="C161" i="8"/>
  <c r="C88" i="8"/>
  <c r="C187" i="8"/>
  <c r="C22" i="8"/>
  <c r="C45" i="8"/>
  <c r="C241" i="8"/>
  <c r="C281" i="8"/>
  <c r="C2" i="8"/>
  <c r="C50" i="8"/>
  <c r="C198" i="8"/>
  <c r="C236" i="8"/>
  <c r="C114" i="8"/>
  <c r="C140" i="8"/>
  <c r="C168" i="8"/>
  <c r="C191" i="8"/>
  <c r="C78" i="8"/>
  <c r="C18" i="8"/>
  <c r="C295" i="8"/>
  <c r="C70" i="8"/>
  <c r="C274" i="8"/>
  <c r="C270" i="8"/>
  <c r="C224" i="8"/>
  <c r="C181" i="8"/>
  <c r="C34" i="8"/>
  <c r="C290" i="8"/>
  <c r="C176" i="8"/>
  <c r="C232" i="8"/>
  <c r="C40" i="8"/>
  <c r="C53" i="8"/>
  <c r="C184" i="8"/>
  <c r="C196" i="8"/>
  <c r="C163" i="8"/>
  <c r="C209" i="8"/>
  <c r="C16" i="8"/>
  <c r="C268" i="8"/>
  <c r="C250" i="8"/>
  <c r="C183" i="8"/>
  <c r="C89" i="8"/>
  <c r="C36" i="8"/>
  <c r="C148" i="8"/>
  <c r="C24" i="8"/>
  <c r="C211" i="8"/>
  <c r="C25" i="8"/>
  <c r="C282" i="8"/>
  <c r="C178" i="8"/>
  <c r="C164" i="8"/>
  <c r="C159" i="8"/>
  <c r="C302" i="8"/>
  <c r="C55" i="8"/>
  <c r="C7" i="8"/>
  <c r="C117" i="8"/>
  <c r="C260" i="8"/>
  <c r="C239" i="8"/>
  <c r="C104" i="8"/>
  <c r="C235" i="8"/>
  <c r="C204" i="8"/>
  <c r="C143" i="8"/>
  <c r="C124" i="8"/>
  <c r="C15" i="8"/>
  <c r="C278" i="8"/>
  <c r="C238" i="8"/>
  <c r="C174" i="8"/>
  <c r="C93" i="8"/>
  <c r="C220" i="8"/>
  <c r="C4" i="8"/>
  <c r="C246" i="8"/>
  <c r="C179" i="8"/>
  <c r="C43" i="8"/>
  <c r="C41" i="8"/>
  <c r="C169" i="8"/>
  <c r="C3" i="8"/>
  <c r="I20" i="8" s="1"/>
  <c r="C86" i="8"/>
  <c r="C108" i="8"/>
  <c r="C291" i="8"/>
  <c r="C21" i="8"/>
  <c r="C283" i="8"/>
  <c r="C150" i="8"/>
  <c r="C249" i="8"/>
  <c r="C288" i="8"/>
  <c r="C94" i="8"/>
  <c r="C73" i="8"/>
  <c r="C185" i="8"/>
  <c r="C234" i="8"/>
  <c r="C52" i="8"/>
  <c r="C299" i="8"/>
  <c r="C222" i="8"/>
  <c r="C167" i="8"/>
  <c r="C76" i="8"/>
  <c r="C63" i="8"/>
  <c r="C259" i="8"/>
  <c r="C29" i="8"/>
  <c r="C130" i="8"/>
  <c r="C146" i="8"/>
  <c r="C261" i="8"/>
  <c r="C289" i="8"/>
  <c r="C172" i="8"/>
  <c r="C111" i="8"/>
  <c r="C286" i="8"/>
  <c r="C35" i="8"/>
  <c r="C197" i="8"/>
  <c r="C206" i="8"/>
  <c r="C90" i="8"/>
  <c r="C66" i="8"/>
  <c r="C48" i="8"/>
  <c r="C122" i="8"/>
  <c r="C120" i="8"/>
  <c r="C157" i="8"/>
  <c r="C46" i="8"/>
  <c r="C119" i="8"/>
  <c r="C225" i="8"/>
  <c r="C257" i="8"/>
  <c r="C255" i="8"/>
  <c r="C162" i="8"/>
  <c r="C243" i="8"/>
  <c r="C69" i="8"/>
  <c r="C11" i="8"/>
  <c r="G2" i="8"/>
  <c r="C81" i="8"/>
  <c r="C214" i="8"/>
  <c r="C47" i="8"/>
  <c r="C200" i="8"/>
  <c r="C72" i="8"/>
  <c r="C37" i="8"/>
  <c r="C205" i="8"/>
  <c r="C138" i="8"/>
  <c r="C202" i="8"/>
  <c r="C240" i="8"/>
  <c r="C303" i="8"/>
  <c r="C121" i="8"/>
  <c r="C10" i="8"/>
  <c r="C91" i="8"/>
  <c r="C19" i="8"/>
  <c r="C112" i="8"/>
  <c r="C13" i="8"/>
  <c r="C58" i="8"/>
  <c r="C147" i="8"/>
  <c r="C96" i="8"/>
  <c r="C113" i="8"/>
  <c r="C83" i="8"/>
  <c r="C110" i="8"/>
  <c r="C92" i="8"/>
  <c r="C247" i="8"/>
  <c r="C141" i="8"/>
  <c r="C127" i="8"/>
  <c r="C296" i="8"/>
  <c r="C118" i="8"/>
  <c r="C229" i="8"/>
  <c r="C142" i="8"/>
  <c r="C228" i="8"/>
  <c r="C251" i="8"/>
  <c r="C134" i="8"/>
  <c r="C189" i="8"/>
  <c r="C226" i="8"/>
  <c r="C123" i="8"/>
  <c r="C132" i="8"/>
  <c r="C219" i="8"/>
  <c r="C39" i="8"/>
  <c r="C182" i="8"/>
  <c r="C42" i="8"/>
  <c r="C223" i="8"/>
  <c r="C263" i="8"/>
  <c r="C64" i="8"/>
  <c r="C9" i="8"/>
  <c r="C160" i="8"/>
  <c r="C231" i="8"/>
  <c r="C27" i="8"/>
  <c r="C188" i="8"/>
  <c r="C252" i="8"/>
  <c r="C87" i="8"/>
  <c r="C175" i="8"/>
  <c r="C136" i="8"/>
  <c r="C264" i="8"/>
  <c r="C135" i="8"/>
  <c r="C170" i="8"/>
  <c r="C269" i="8"/>
  <c r="C98" i="8"/>
  <c r="C59" i="8"/>
  <c r="C300" i="8"/>
  <c r="C44" i="8"/>
  <c r="C242" i="8"/>
  <c r="C79" i="8"/>
  <c r="C149" i="8"/>
  <c r="C137" i="8"/>
  <c r="C133" i="8"/>
  <c r="C193" i="8"/>
  <c r="C145" i="8"/>
  <c r="C213" i="8"/>
  <c r="C62" i="8"/>
  <c r="C279" i="8"/>
  <c r="C292" i="8"/>
  <c r="C128" i="8"/>
  <c r="C158" i="8"/>
  <c r="C199" i="8"/>
  <c r="C254" i="8"/>
  <c r="C152" i="8"/>
  <c r="I14" i="8"/>
  <c r="F7" i="3" l="1"/>
  <c r="F8" i="3" l="1"/>
  <c r="F9" i="3" l="1"/>
  <c r="F10" i="3" l="1"/>
  <c r="F11" i="3" l="1"/>
  <c r="F12" i="3" l="1"/>
  <c r="F14" i="3" l="1"/>
  <c r="F13" i="3"/>
  <c r="B5" i="3" l="1"/>
  <c r="B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Vydra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Zde zadejte číslo větrné elektrárny (přehled je na listu "Výkonové křivky elektráren"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westma</author>
  </authors>
  <commentList>
    <comment ref="E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Enter data under </t>
        </r>
        <r>
          <rPr>
            <b/>
            <sz val="8"/>
            <color indexed="81"/>
            <rFont val="Tahoma"/>
            <family val="2"/>
          </rPr>
          <t>Power</t>
        </r>
        <r>
          <rPr>
            <sz val="8"/>
            <color indexed="81"/>
            <rFont val="Tahoma"/>
            <family val="2"/>
          </rPr>
          <t xml:space="preserve"> column and calculate cells (Shift+F9) for User Defined power curve.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Vydra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=Time+Date
</t>
        </r>
      </text>
    </comment>
    <comment ref="E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rozdíl časů v po sobě jdoucích řádcích *24
číslo nebo vzorec se zadává jen v buňce E3 (předpokládáme, že interval čtení je konstantní)
</t>
        </r>
      </text>
    </comment>
    <comment ref="F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Vyhledání ve výkonové křivce
</t>
        </r>
      </text>
    </comment>
    <comment ref="G2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výkon * interval čtení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Vydra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počet záznamů s rychlostí uvedenou na stejném řádku ve sloupci A
</t>
        </r>
      </text>
    </comment>
  </commentList>
</comments>
</file>

<file path=xl/sharedStrings.xml><?xml version="1.0" encoding="utf-8"?>
<sst xmlns="http://schemas.openxmlformats.org/spreadsheetml/2006/main" count="326" uniqueCount="136">
  <si>
    <t>BWC XL-1</t>
  </si>
  <si>
    <t>Bergey</t>
  </si>
  <si>
    <t>1</t>
  </si>
  <si>
    <t>BWC 7.5</t>
  </si>
  <si>
    <t>BWC 10</t>
  </si>
  <si>
    <t>B300 MkII</t>
  </si>
  <si>
    <t>Bonus</t>
  </si>
  <si>
    <t>B450 MkIII</t>
  </si>
  <si>
    <t>B500</t>
  </si>
  <si>
    <t>B600 MkII</t>
  </si>
  <si>
    <t>B600 MkIV</t>
  </si>
  <si>
    <t>B1000</t>
  </si>
  <si>
    <t>B1300</t>
  </si>
  <si>
    <t>B2000</t>
  </si>
  <si>
    <t>B2300</t>
  </si>
  <si>
    <t>C300-67'</t>
  </si>
  <si>
    <t>Carter</t>
  </si>
  <si>
    <t>C300-78'</t>
  </si>
  <si>
    <t>300</t>
  </si>
  <si>
    <t>G52-850kW</t>
  </si>
  <si>
    <t>Gamesa Eolica</t>
  </si>
  <si>
    <t>850</t>
  </si>
  <si>
    <t>G58-850kW</t>
  </si>
  <si>
    <t>G80-2.0 MW</t>
  </si>
  <si>
    <t>2000</t>
  </si>
  <si>
    <t>G83-2.0 MW</t>
  </si>
  <si>
    <t>GE 900kW Series</t>
  </si>
  <si>
    <t>GE</t>
  </si>
  <si>
    <t>900</t>
  </si>
  <si>
    <t>GE 1.5 S, 70.5m rotor</t>
  </si>
  <si>
    <t>1500</t>
  </si>
  <si>
    <t>GE 1.5 SL, 77m rotor</t>
  </si>
  <si>
    <t>J31-20</t>
  </si>
  <si>
    <t>Jacobs</t>
  </si>
  <si>
    <t>LW52-750</t>
  </si>
  <si>
    <t>Lagerwey</t>
  </si>
  <si>
    <t>LW58-750</t>
  </si>
  <si>
    <t>LW72-2000</t>
  </si>
  <si>
    <t>NM44-750</t>
  </si>
  <si>
    <t>Micon</t>
  </si>
  <si>
    <t>NM48-750</t>
  </si>
  <si>
    <t>NM52-900</t>
  </si>
  <si>
    <t>NM54-900</t>
  </si>
  <si>
    <t>NM60-1000</t>
  </si>
  <si>
    <t>NM72C-1500</t>
  </si>
  <si>
    <t>NM82-1500</t>
  </si>
  <si>
    <t>NM72 IEC I -1650</t>
  </si>
  <si>
    <t>NM82-1650</t>
  </si>
  <si>
    <t>N50-800</t>
  </si>
  <si>
    <t>Nordex</t>
  </si>
  <si>
    <t>N60-1300</t>
  </si>
  <si>
    <t>N62-1300</t>
  </si>
  <si>
    <t>S70-1500</t>
  </si>
  <si>
    <t>S77-1500</t>
  </si>
  <si>
    <t>N90-2300</t>
  </si>
  <si>
    <t>N80-2500</t>
  </si>
  <si>
    <t>N150</t>
  </si>
  <si>
    <t>Norwin</t>
  </si>
  <si>
    <t>N225</t>
  </si>
  <si>
    <t>N750</t>
  </si>
  <si>
    <t>750</t>
  </si>
  <si>
    <t>S.33/350</t>
  </si>
  <si>
    <t>Suzlon</t>
  </si>
  <si>
    <t>350</t>
  </si>
  <si>
    <t>S.64/950</t>
  </si>
  <si>
    <t>950</t>
  </si>
  <si>
    <t>S.60/1000</t>
  </si>
  <si>
    <t>1000</t>
  </si>
  <si>
    <t>S.62/1000</t>
  </si>
  <si>
    <t>S.64/1000</t>
  </si>
  <si>
    <t>S.64/1250</t>
  </si>
  <si>
    <t>1250</t>
  </si>
  <si>
    <t>S.66/1250</t>
  </si>
  <si>
    <t>S.88/2000</t>
  </si>
  <si>
    <t>T600-52</t>
  </si>
  <si>
    <t>Turbowinds</t>
  </si>
  <si>
    <t>V27-225</t>
  </si>
  <si>
    <t>Vestas</t>
  </si>
  <si>
    <t>V29-225</t>
  </si>
  <si>
    <t>V39-500</t>
  </si>
  <si>
    <t>V39-600</t>
  </si>
  <si>
    <t>V42-600</t>
  </si>
  <si>
    <t>V44-600</t>
  </si>
  <si>
    <t>V47-660</t>
  </si>
  <si>
    <t>V52-850</t>
  </si>
  <si>
    <t>V66-1650</t>
  </si>
  <si>
    <t>V66-1750</t>
  </si>
  <si>
    <t>V80-1800 I</t>
  </si>
  <si>
    <t>V80-1800 II</t>
  </si>
  <si>
    <r>
      <t xml:space="preserve">**NOTE:  </t>
    </r>
    <r>
      <rPr>
        <sz val="10"/>
        <rFont val="Arial"/>
        <family val="2"/>
      </rPr>
      <t>All curves given are at sea level (air density = 1.225 kg/m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</si>
  <si>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Výkon (kW)</t>
  </si>
  <si>
    <t>Rychlost větru (m/s)</t>
  </si>
  <si>
    <t>interval čtení (h)</t>
  </si>
  <si>
    <t>č. výkonové křivky:</t>
  </si>
  <si>
    <t>Model:</t>
  </si>
  <si>
    <t>Výrobce:</t>
  </si>
  <si>
    <t>Nominální výkon (kW)</t>
  </si>
  <si>
    <t xml:space="preserve"> Model</t>
  </si>
  <si>
    <t>Výrobce</t>
  </si>
  <si>
    <t>Vlastní výkonová křivka</t>
  </si>
  <si>
    <t>v (m/s)</t>
  </si>
  <si>
    <t>P (kW)</t>
  </si>
  <si>
    <t>Vstup:</t>
  </si>
  <si>
    <t>číslo elektrárny</t>
  </si>
  <si>
    <t>rychlost větru (m/s)</t>
  </si>
  <si>
    <t>okamžitý výkon (kW)</t>
  </si>
  <si>
    <t>energie kumulativně (kWh)</t>
  </si>
  <si>
    <t>energie  (kWh)</t>
  </si>
  <si>
    <t>Výstupy z analýzy:</t>
  </si>
  <si>
    <t>koeficient využití za sledované období (-):</t>
  </si>
  <si>
    <t>průměrná rychlost větru (m/s):</t>
  </si>
  <si>
    <t>Výkonová křivka modelu</t>
  </si>
  <si>
    <t>Wind Speed</t>
  </si>
  <si>
    <t>Time</t>
  </si>
  <si>
    <t>Date</t>
  </si>
  <si>
    <t>Weibull:</t>
  </si>
  <si>
    <t>Rayleigh:</t>
  </si>
  <si>
    <t>a</t>
  </si>
  <si>
    <t>b</t>
  </si>
  <si>
    <r>
      <t>s</t>
    </r>
    <r>
      <rPr>
        <vertAlign val="superscript"/>
        <sz val="10"/>
        <color indexed="8"/>
        <rFont val="Symbol"/>
        <family val="1"/>
        <charset val="2"/>
      </rPr>
      <t>2</t>
    </r>
  </si>
  <si>
    <t>suma čtverců odchylek:</t>
  </si>
  <si>
    <t>datum a čas</t>
  </si>
  <si>
    <t>hodin celkem</t>
  </si>
  <si>
    <t>průměrný výkon (kW)</t>
  </si>
  <si>
    <t>Řešitel:</t>
  </si>
  <si>
    <t>četnost výskytu  rychlosti</t>
  </si>
  <si>
    <t>celkové množství vyrobené energie (kWh)</t>
  </si>
  <si>
    <t>průměrná rychlost větru (záznamy s nulovou rychlostí vynechány)  (m/s):</t>
  </si>
  <si>
    <t>rozdělení  rychlosti větru</t>
  </si>
  <si>
    <t xml:space="preserve">Weibullovo rozdělení </t>
  </si>
  <si>
    <t xml:space="preserve">Rayleighovo rozdělení </t>
  </si>
  <si>
    <t>větrných hodin</t>
  </si>
  <si>
    <r>
      <t xml:space="preserve">hodin s produkcí energie (v </t>
    </r>
    <r>
      <rPr>
        <sz val="14"/>
        <color indexed="8"/>
        <rFont val="Times New Roman CE"/>
        <family val="1"/>
        <charset val="238"/>
      </rPr>
      <t>≥</t>
    </r>
    <r>
      <rPr>
        <sz val="14"/>
        <color indexed="8"/>
        <rFont val="Times New Roman CE"/>
        <family val="2"/>
        <charset val="238"/>
      </rPr>
      <t xml:space="preserve"> v</t>
    </r>
    <r>
      <rPr>
        <vertAlign val="subscript"/>
        <sz val="14"/>
        <color indexed="8"/>
        <rFont val="Times New Roman CE"/>
        <charset val="238"/>
      </rPr>
      <t>th</t>
    </r>
    <r>
      <rPr>
        <sz val="14"/>
        <color indexed="8"/>
        <rFont val="Times New Roman CE"/>
        <family val="2"/>
        <charset val="238"/>
      </rPr>
      <t>)</t>
    </r>
  </si>
  <si>
    <t>počet hodin s nenulovou rychlostí větru</t>
  </si>
  <si>
    <t>celkový počet záznamů  s nenulovou rychlostí větru:</t>
  </si>
  <si>
    <t>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</si>
</sst>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1" x14ac:knownFonts="1">
    <font>
      <sz val="10"/>
      <color theme="1"/>
      <name val="Times New Roman CE"/>
      <family val="2"/>
      <charset val="238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9"/>
      <color indexed="81"/>
      <name val="Tahoma"/>
      <family val="2"/>
      <charset val="238"/>
    </font>
    <font>
      <vertAlign val="superscript"/>
      <sz val="10"/>
      <color indexed="8"/>
      <name val="Symbol"/>
      <family val="1"/>
      <charset val="2"/>
    </font>
    <font>
      <sz val="14"/>
      <color indexed="8"/>
      <name val="Times New Roman CE"/>
      <family val="2"/>
      <charset val="238"/>
    </font>
    <font>
      <sz val="14"/>
      <color indexed="8"/>
      <name val="Times New Roman CE"/>
      <family val="1"/>
      <charset val="238"/>
    </font>
    <font>
      <vertAlign val="subscript"/>
      <sz val="14"/>
      <color indexed="8"/>
      <name val="Times New Roman CE"/>
      <charset val="238"/>
    </font>
    <font>
      <b/>
      <sz val="10"/>
      <color theme="1"/>
      <name val="Times New Roman CE"/>
      <family val="2"/>
      <charset val="238"/>
    </font>
    <font>
      <sz val="10"/>
      <color rgb="FFFF0000"/>
      <name val="Times New Roman CE"/>
      <family val="2"/>
      <charset val="238"/>
    </font>
    <font>
      <sz val="14"/>
      <color theme="1"/>
      <name val="Times New Roman CE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</font>
    <font>
      <sz val="14"/>
      <color theme="1"/>
      <name val="Times New Roman CE"/>
      <family val="2"/>
      <charset val="238"/>
    </font>
    <font>
      <b/>
      <sz val="14"/>
      <color theme="1"/>
      <name val="Times New Roman CE"/>
      <charset val="238"/>
    </font>
    <font>
      <sz val="10"/>
      <color theme="1"/>
      <name val="Symbol"/>
      <family val="1"/>
      <charset val="2"/>
    </font>
    <font>
      <b/>
      <sz val="10"/>
      <color theme="1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2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right"/>
    </xf>
    <xf numFmtId="0" fontId="0" fillId="4" borderId="2" xfId="0" applyFill="1" applyBorder="1" applyAlignment="1" applyProtection="1">
      <alignment horizontal="right"/>
    </xf>
    <xf numFmtId="49" fontId="3" fillId="5" borderId="2" xfId="0" applyNumberFormat="1" applyFont="1" applyFill="1" applyBorder="1" applyAlignment="1" applyProtection="1">
      <alignment horizontal="right"/>
    </xf>
    <xf numFmtId="49" fontId="3" fillId="6" borderId="2" xfId="0" applyNumberFormat="1" applyFont="1" applyFill="1" applyBorder="1" applyAlignment="1" applyProtection="1">
      <alignment horizontal="right"/>
    </xf>
    <xf numFmtId="0" fontId="0" fillId="7" borderId="2" xfId="0" applyFill="1" applyBorder="1" applyAlignment="1" applyProtection="1">
      <alignment horizontal="right"/>
    </xf>
    <xf numFmtId="0" fontId="0" fillId="8" borderId="2" xfId="0" applyFill="1" applyBorder="1" applyAlignment="1" applyProtection="1">
      <alignment horizontal="right"/>
    </xf>
    <xf numFmtId="0" fontId="0" fillId="9" borderId="2" xfId="0" applyFill="1" applyBorder="1" applyAlignment="1" applyProtection="1">
      <alignment horizontal="right"/>
    </xf>
    <xf numFmtId="0" fontId="0" fillId="10" borderId="2" xfId="0" applyFill="1" applyBorder="1" applyAlignment="1" applyProtection="1">
      <alignment horizontal="right"/>
    </xf>
    <xf numFmtId="0" fontId="0" fillId="11" borderId="2" xfId="0" applyFill="1" applyBorder="1" applyAlignment="1" applyProtection="1">
      <alignment horizontal="right"/>
    </xf>
    <xf numFmtId="49" fontId="3" fillId="12" borderId="2" xfId="0" applyNumberFormat="1" applyFont="1" applyFill="1" applyBorder="1" applyAlignment="1" applyProtection="1">
      <alignment horizontal="right"/>
    </xf>
    <xf numFmtId="0" fontId="0" fillId="13" borderId="2" xfId="0" applyFill="1" applyBorder="1" applyAlignment="1" applyProtection="1">
      <alignment horizontal="right"/>
    </xf>
    <xf numFmtId="0" fontId="0" fillId="14" borderId="2" xfId="0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3" borderId="1" xfId="0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49" fontId="3" fillId="5" borderId="3" xfId="0" applyNumberFormat="1" applyFont="1" applyFill="1" applyBorder="1" applyAlignment="1" applyProtection="1">
      <alignment horizontal="center"/>
    </xf>
    <xf numFmtId="49" fontId="3" fillId="6" borderId="4" xfId="0" applyNumberFormat="1" applyFont="1" applyFill="1" applyBorder="1" applyAlignment="1" applyProtection="1">
      <alignment horizontal="center"/>
    </xf>
    <xf numFmtId="49" fontId="3" fillId="6" borderId="5" xfId="0" applyNumberFormat="1" applyFont="1" applyFill="1" applyBorder="1" applyAlignment="1" applyProtection="1">
      <alignment horizontal="center"/>
    </xf>
    <xf numFmtId="49" fontId="3" fillId="6" borderId="6" xfId="0" applyNumberFormat="1" applyFont="1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9" borderId="3" xfId="0" applyFill="1" applyBorder="1" applyAlignment="1" applyProtection="1">
      <alignment horizontal="center"/>
    </xf>
    <xf numFmtId="0" fontId="0" fillId="10" borderId="3" xfId="0" applyFill="1" applyBorder="1" applyAlignment="1" applyProtection="1">
      <alignment horizontal="center"/>
    </xf>
    <xf numFmtId="0" fontId="0" fillId="11" borderId="3" xfId="0" applyFill="1" applyBorder="1" applyAlignment="1" applyProtection="1">
      <alignment horizontal="center"/>
    </xf>
    <xf numFmtId="49" fontId="3" fillId="12" borderId="3" xfId="0" applyNumberFormat="1" applyFont="1" applyFill="1" applyBorder="1" applyAlignment="1" applyProtection="1">
      <alignment horizontal="center"/>
    </xf>
    <xf numFmtId="0" fontId="0" fillId="13" borderId="3" xfId="0" applyFill="1" applyBorder="1" applyAlignment="1" applyProtection="1">
      <alignment horizontal="center"/>
    </xf>
    <xf numFmtId="0" fontId="0" fillId="14" borderId="3" xfId="0" applyFill="1" applyBorder="1" applyAlignment="1" applyProtection="1">
      <alignment horizontal="center"/>
    </xf>
    <xf numFmtId="0" fontId="0" fillId="14" borderId="3" xfId="0" applyFill="1" applyBorder="1" applyProtection="1"/>
    <xf numFmtId="164" fontId="0" fillId="2" borderId="8" xfId="0" applyNumberFormat="1" applyFill="1" applyBorder="1" applyProtection="1"/>
    <xf numFmtId="2" fontId="0" fillId="2" borderId="8" xfId="0" applyNumberFormat="1" applyFill="1" applyBorder="1" applyProtection="1"/>
    <xf numFmtId="2" fontId="0" fillId="3" borderId="8" xfId="0" applyNumberFormat="1" applyFill="1" applyBorder="1" applyProtection="1"/>
    <xf numFmtId="2" fontId="0" fillId="4" borderId="8" xfId="0" applyNumberFormat="1" applyFill="1" applyBorder="1" applyProtection="1"/>
    <xf numFmtId="2" fontId="0" fillId="5" borderId="8" xfId="0" applyNumberFormat="1" applyFill="1" applyBorder="1" applyProtection="1"/>
    <xf numFmtId="2" fontId="0" fillId="6" borderId="9" xfId="0" applyNumberFormat="1" applyFill="1" applyBorder="1" applyProtection="1"/>
    <xf numFmtId="2" fontId="0" fillId="6" borderId="8" xfId="0" applyNumberFormat="1" applyFill="1" applyBorder="1" applyProtection="1"/>
    <xf numFmtId="2" fontId="0" fillId="6" borderId="7" xfId="0" applyNumberFormat="1" applyFill="1" applyBorder="1" applyProtection="1"/>
    <xf numFmtId="2" fontId="0" fillId="7" borderId="8" xfId="0" applyNumberFormat="1" applyFill="1" applyBorder="1" applyProtection="1"/>
    <xf numFmtId="2" fontId="0" fillId="8" borderId="8" xfId="0" applyNumberFormat="1" applyFill="1" applyBorder="1" applyProtection="1"/>
    <xf numFmtId="2" fontId="0" fillId="9" borderId="8" xfId="0" applyNumberFormat="1" applyFill="1" applyBorder="1" applyProtection="1"/>
    <xf numFmtId="2" fontId="0" fillId="10" borderId="8" xfId="0" applyNumberFormat="1" applyFill="1" applyBorder="1" applyProtection="1"/>
    <xf numFmtId="2" fontId="0" fillId="11" borderId="8" xfId="0" applyNumberFormat="1" applyFill="1" applyBorder="1" applyProtection="1"/>
    <xf numFmtId="2" fontId="0" fillId="12" borderId="7" xfId="0" applyNumberFormat="1" applyFill="1" applyBorder="1" applyProtection="1"/>
    <xf numFmtId="2" fontId="0" fillId="13" borderId="8" xfId="0" applyNumberFormat="1" applyFill="1" applyBorder="1" applyProtection="1"/>
    <xf numFmtId="2" fontId="0" fillId="14" borderId="8" xfId="0" applyNumberFormat="1" applyFill="1" applyBorder="1" applyProtection="1"/>
    <xf numFmtId="2" fontId="0" fillId="0" borderId="0" xfId="0" applyNumberFormat="1" applyProtection="1"/>
    <xf numFmtId="2" fontId="0" fillId="12" borderId="8" xfId="0" applyNumberFormat="1" applyFill="1" applyBorder="1" applyProtection="1"/>
    <xf numFmtId="2" fontId="2" fillId="0" borderId="0" xfId="0" applyNumberFormat="1" applyFont="1" applyProtection="1"/>
    <xf numFmtId="164" fontId="0" fillId="0" borderId="1" xfId="0" applyNumberFormat="1" applyBorder="1" applyProtection="1"/>
    <xf numFmtId="164" fontId="0" fillId="0" borderId="3" xfId="0" applyNumberFormat="1" applyBorder="1" applyAlignment="1" applyProtection="1">
      <alignment wrapText="1"/>
    </xf>
    <xf numFmtId="164" fontId="0" fillId="0" borderId="10" xfId="0" applyNumberFormat="1" applyBorder="1" applyProtection="1"/>
    <xf numFmtId="164" fontId="0" fillId="0" borderId="6" xfId="0" applyNumberFormat="1" applyBorder="1" applyProtection="1"/>
    <xf numFmtId="164" fontId="0" fillId="0" borderId="0" xfId="0" applyNumberFormat="1" applyProtection="1"/>
    <xf numFmtId="2" fontId="0" fillId="0" borderId="0" xfId="0" applyNumberFormat="1"/>
    <xf numFmtId="0" fontId="0" fillId="15" borderId="0" xfId="0" applyFill="1"/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15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3" xfId="0" applyBorder="1" applyAlignment="1" applyProtection="1">
      <alignment horizontal="center" wrapText="1"/>
    </xf>
    <xf numFmtId="49" fontId="0" fillId="0" borderId="14" xfId="0" applyNumberFormat="1" applyBorder="1" applyAlignment="1" applyProtection="1">
      <alignment horizontal="center"/>
    </xf>
    <xf numFmtId="2" fontId="0" fillId="0" borderId="15" xfId="0" applyNumberFormat="1" applyBorder="1" applyAlignment="1" applyProtection="1">
      <alignment horizontal="center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49" fontId="16" fillId="0" borderId="9" xfId="0" applyNumberFormat="1" applyFont="1" applyFill="1" applyBorder="1" applyAlignment="1" applyProtection="1">
      <alignment horizontal="center"/>
    </xf>
    <xf numFmtId="0" fontId="16" fillId="0" borderId="9" xfId="0" applyFont="1" applyFill="1" applyBorder="1" applyAlignment="1" applyProtection="1">
      <alignment horizontal="center"/>
    </xf>
    <xf numFmtId="49" fontId="16" fillId="0" borderId="0" xfId="0" applyNumberFormat="1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2" fontId="16" fillId="0" borderId="0" xfId="0" applyNumberFormat="1" applyFont="1" applyAlignment="1" applyProtection="1">
      <alignment horizontal="center"/>
    </xf>
    <xf numFmtId="0" fontId="0" fillId="0" borderId="0" xfId="0" applyAlignment="1">
      <alignment horizontal="center"/>
    </xf>
    <xf numFmtId="0" fontId="14" fillId="15" borderId="16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7" fillId="0" borderId="0" xfId="0" applyFont="1"/>
    <xf numFmtId="20" fontId="0" fillId="0" borderId="0" xfId="0" applyNumberFormat="1"/>
    <xf numFmtId="14" fontId="0" fillId="0" borderId="0" xfId="0" applyNumberFormat="1"/>
    <xf numFmtId="0" fontId="18" fillId="0" borderId="0" xfId="0" applyFont="1"/>
    <xf numFmtId="2" fontId="18" fillId="0" borderId="0" xfId="0" applyNumberFormat="1" applyFont="1" applyAlignment="1">
      <alignment horizontal="center"/>
    </xf>
    <xf numFmtId="0" fontId="18" fillId="0" borderId="11" xfId="0" applyFont="1" applyBorder="1"/>
    <xf numFmtId="0" fontId="0" fillId="0" borderId="16" xfId="0" applyBorder="1"/>
    <xf numFmtId="0" fontId="19" fillId="0" borderId="12" xfId="0" applyFont="1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9" xfId="0" applyBorder="1" applyAlignment="1">
      <alignment wrapText="1"/>
    </xf>
    <xf numFmtId="0" fontId="20" fillId="0" borderId="17" xfId="0" applyFont="1" applyBorder="1"/>
    <xf numFmtId="0" fontId="17" fillId="0" borderId="0" xfId="0" applyFont="1" applyAlignment="1">
      <alignment wrapText="1"/>
    </xf>
    <xf numFmtId="165" fontId="20" fillId="0" borderId="0" xfId="0" applyNumberFormat="1" applyFont="1" applyAlignment="1">
      <alignment horizontal="center"/>
    </xf>
    <xf numFmtId="0" fontId="18" fillId="0" borderId="0" xfId="0" applyFont="1" applyFill="1" applyBorder="1"/>
    <xf numFmtId="0" fontId="12" fillId="0" borderId="0" xfId="0" applyFont="1" applyFill="1" applyBorder="1"/>
    <xf numFmtId="22" fontId="0" fillId="0" borderId="0" xfId="0" applyNumberFormat="1" applyFill="1" applyBorder="1"/>
    <xf numFmtId="0" fontId="0" fillId="0" borderId="0" xfId="0" applyFill="1" applyBorder="1"/>
    <xf numFmtId="1" fontId="20" fillId="0" borderId="20" xfId="0" applyNumberFormat="1" applyFont="1" applyBorder="1"/>
    <xf numFmtId="0" fontId="20" fillId="0" borderId="20" xfId="0" applyFont="1" applyBorder="1"/>
    <xf numFmtId="0" fontId="0" fillId="0" borderId="0" xfId="0" applyBorder="1"/>
    <xf numFmtId="0" fontId="13" fillId="0" borderId="0" xfId="0" applyFont="1" applyBorder="1"/>
    <xf numFmtId="0" fontId="2" fillId="0" borderId="21" xfId="0" applyFont="1" applyBorder="1" applyAlignment="1" applyProtection="1">
      <alignment horizontal="center" wrapText="1"/>
    </xf>
    <xf numFmtId="0" fontId="2" fillId="0" borderId="22" xfId="0" applyFont="1" applyBorder="1" applyAlignment="1" applyProtection="1">
      <alignment horizontal="center" wrapText="1"/>
    </xf>
  </cellXfs>
  <cellStyles count="1">
    <cellStyle name="Normální" xfId="0" builtinId="0"/>
  </cellStyles>
  <dxfs count="1">
    <dxf>
      <font>
        <b val="0"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Výkonová křivka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75240594925635"/>
          <c:y val="0.16702573636628754"/>
          <c:w val="0.79362270341207353"/>
          <c:h val="0.6158869203849517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'Vybraná elektrárna'!$F$3</c:f>
              <c:strCache>
                <c:ptCount val="1"/>
                <c:pt idx="0">
                  <c:v>P (kW)</c:v>
                </c:pt>
              </c:strCache>
            </c:strRef>
          </c:tx>
          <c:marker>
            <c:symbol val="none"/>
          </c:marker>
          <c:xVal>
            <c:numRef>
              <c:f>'Vybraná elektrárna'!$E$4:$E$675</c:f>
              <c:numCache>
                <c:formatCode>0.00</c:formatCode>
                <c:ptCount val="672"/>
                <c:pt idx="0">
                  <c:v>0</c:v>
                </c:pt>
                <c:pt idx="1">
                  <c:v>4.4704000000087979E-2</c:v>
                </c:pt>
                <c:pt idx="2">
                  <c:v>8.9408000000175958E-2</c:v>
                </c:pt>
                <c:pt idx="3">
                  <c:v>0.13411200000026391</c:v>
                </c:pt>
                <c:pt idx="4">
                  <c:v>0.17881600000035192</c:v>
                </c:pt>
                <c:pt idx="5">
                  <c:v>0.22352000000043987</c:v>
                </c:pt>
                <c:pt idx="6">
                  <c:v>0.26822400000052782</c:v>
                </c:pt>
                <c:pt idx="7">
                  <c:v>0.31292800000061577</c:v>
                </c:pt>
                <c:pt idx="8">
                  <c:v>0.35763200000070383</c:v>
                </c:pt>
                <c:pt idx="9">
                  <c:v>0.40233600000079178</c:v>
                </c:pt>
                <c:pt idx="10">
                  <c:v>0.44704000000087973</c:v>
                </c:pt>
                <c:pt idx="11">
                  <c:v>0.5</c:v>
                </c:pt>
                <c:pt idx="12">
                  <c:v>0.53644800000105564</c:v>
                </c:pt>
                <c:pt idx="13">
                  <c:v>0.58115200000114364</c:v>
                </c:pt>
                <c:pt idx="14">
                  <c:v>0.62585600000123154</c:v>
                </c:pt>
                <c:pt idx="15">
                  <c:v>0.67056000000131954</c:v>
                </c:pt>
                <c:pt idx="16">
                  <c:v>0.71526400000140766</c:v>
                </c:pt>
                <c:pt idx="17">
                  <c:v>0.75996800000149556</c:v>
                </c:pt>
                <c:pt idx="18">
                  <c:v>0.80467200000158356</c:v>
                </c:pt>
                <c:pt idx="19">
                  <c:v>0.84937600000167146</c:v>
                </c:pt>
                <c:pt idx="20">
                  <c:v>0.89408000000175947</c:v>
                </c:pt>
                <c:pt idx="21">
                  <c:v>0.93878400000184747</c:v>
                </c:pt>
                <c:pt idx="22">
                  <c:v>1</c:v>
                </c:pt>
                <c:pt idx="23">
                  <c:v>1.0281920000020233</c:v>
                </c:pt>
                <c:pt idx="24">
                  <c:v>1.0728960000021113</c:v>
                </c:pt>
                <c:pt idx="25">
                  <c:v>1.1176000000021993</c:v>
                </c:pt>
                <c:pt idx="26">
                  <c:v>1.1623040000022873</c:v>
                </c:pt>
                <c:pt idx="27">
                  <c:v>1.2070080000023753</c:v>
                </c:pt>
                <c:pt idx="28">
                  <c:v>1.2517120000024631</c:v>
                </c:pt>
                <c:pt idx="29">
                  <c:v>1.2964160000025511</c:v>
                </c:pt>
                <c:pt idx="30">
                  <c:v>1.3411200000026391</c:v>
                </c:pt>
                <c:pt idx="31">
                  <c:v>1.3858240000027271</c:v>
                </c:pt>
                <c:pt idx="32">
                  <c:v>1.4305280000028153</c:v>
                </c:pt>
                <c:pt idx="33">
                  <c:v>1.4752320000029031</c:v>
                </c:pt>
                <c:pt idx="34">
                  <c:v>1.5</c:v>
                </c:pt>
                <c:pt idx="35">
                  <c:v>1.5646400000030791</c:v>
                </c:pt>
                <c:pt idx="36">
                  <c:v>1.6093440000031671</c:v>
                </c:pt>
                <c:pt idx="37">
                  <c:v>1.6540480000032551</c:v>
                </c:pt>
                <c:pt idx="38">
                  <c:v>1.6987520000033429</c:v>
                </c:pt>
                <c:pt idx="39">
                  <c:v>1.7434560000034309</c:v>
                </c:pt>
                <c:pt idx="40">
                  <c:v>1.7881600000035189</c:v>
                </c:pt>
                <c:pt idx="41">
                  <c:v>1.8328640000036067</c:v>
                </c:pt>
                <c:pt idx="42">
                  <c:v>1.8775680000036949</c:v>
                </c:pt>
                <c:pt idx="43">
                  <c:v>1.9222720000037827</c:v>
                </c:pt>
                <c:pt idx="44">
                  <c:v>1.966976000003871</c:v>
                </c:pt>
                <c:pt idx="45">
                  <c:v>2</c:v>
                </c:pt>
                <c:pt idx="46">
                  <c:v>2.0563840000040465</c:v>
                </c:pt>
                <c:pt idx="47">
                  <c:v>2.1010880000041348</c:v>
                </c:pt>
                <c:pt idx="48">
                  <c:v>2.1457920000042225</c:v>
                </c:pt>
                <c:pt idx="49">
                  <c:v>2.1904960000043108</c:v>
                </c:pt>
                <c:pt idx="50">
                  <c:v>2.2352000000043986</c:v>
                </c:pt>
                <c:pt idx="51">
                  <c:v>2.2799040000044863</c:v>
                </c:pt>
                <c:pt idx="52">
                  <c:v>2.3246080000045746</c:v>
                </c:pt>
                <c:pt idx="53">
                  <c:v>2.3693120000046624</c:v>
                </c:pt>
                <c:pt idx="54">
                  <c:v>2.4140160000047506</c:v>
                </c:pt>
                <c:pt idx="55">
                  <c:v>2.4587200000048384</c:v>
                </c:pt>
                <c:pt idx="56">
                  <c:v>2.5</c:v>
                </c:pt>
                <c:pt idx="57">
                  <c:v>2.5481280000050144</c:v>
                </c:pt>
                <c:pt idx="58">
                  <c:v>2.5928320000051022</c:v>
                </c:pt>
                <c:pt idx="59">
                  <c:v>2.6375360000051904</c:v>
                </c:pt>
                <c:pt idx="60">
                  <c:v>2.6822400000052782</c:v>
                </c:pt>
                <c:pt idx="61">
                  <c:v>2.7269440000053664</c:v>
                </c:pt>
                <c:pt idx="62">
                  <c:v>2.7716480000054542</c:v>
                </c:pt>
                <c:pt idx="63">
                  <c:v>2.8163520000055424</c:v>
                </c:pt>
                <c:pt idx="64">
                  <c:v>2.8610560000056307</c:v>
                </c:pt>
                <c:pt idx="65">
                  <c:v>2.9057600000057184</c:v>
                </c:pt>
                <c:pt idx="66">
                  <c:v>2.9504640000058062</c:v>
                </c:pt>
                <c:pt idx="67">
                  <c:v>3</c:v>
                </c:pt>
                <c:pt idx="68">
                  <c:v>3.0398720000059822</c:v>
                </c:pt>
                <c:pt idx="69">
                  <c:v>3.0845760000060705</c:v>
                </c:pt>
                <c:pt idx="70">
                  <c:v>3.1292800000061582</c:v>
                </c:pt>
                <c:pt idx="71">
                  <c:v>3.173984000006246</c:v>
                </c:pt>
                <c:pt idx="72">
                  <c:v>3.2186880000063343</c:v>
                </c:pt>
                <c:pt idx="73">
                  <c:v>3.263392000006422</c:v>
                </c:pt>
                <c:pt idx="74">
                  <c:v>3.3080960000065103</c:v>
                </c:pt>
                <c:pt idx="75">
                  <c:v>3.3528000000065981</c:v>
                </c:pt>
                <c:pt idx="76">
                  <c:v>3.3975040000066858</c:v>
                </c:pt>
                <c:pt idx="77">
                  <c:v>3.4422080000067741</c:v>
                </c:pt>
                <c:pt idx="78">
                  <c:v>3.5</c:v>
                </c:pt>
                <c:pt idx="79">
                  <c:v>3.5316160000069501</c:v>
                </c:pt>
                <c:pt idx="80">
                  <c:v>3.5763200000070379</c:v>
                </c:pt>
                <c:pt idx="81">
                  <c:v>3.6210240000071257</c:v>
                </c:pt>
                <c:pt idx="82">
                  <c:v>3.6657280000072134</c:v>
                </c:pt>
                <c:pt idx="83">
                  <c:v>3.7104320000073021</c:v>
                </c:pt>
                <c:pt idx="84">
                  <c:v>3.7551360000073899</c:v>
                </c:pt>
                <c:pt idx="85">
                  <c:v>3.7998400000074777</c:v>
                </c:pt>
                <c:pt idx="86">
                  <c:v>3.8445440000075655</c:v>
                </c:pt>
                <c:pt idx="87">
                  <c:v>3.8892480000076532</c:v>
                </c:pt>
                <c:pt idx="88">
                  <c:v>3.9339520000077419</c:v>
                </c:pt>
                <c:pt idx="89">
                  <c:v>4</c:v>
                </c:pt>
                <c:pt idx="90">
                  <c:v>4.0233600000079175</c:v>
                </c:pt>
                <c:pt idx="91">
                  <c:v>4.0680640000080057</c:v>
                </c:pt>
                <c:pt idx="92">
                  <c:v>4.1127680000080931</c:v>
                </c:pt>
                <c:pt idx="93">
                  <c:v>4.1574720000081822</c:v>
                </c:pt>
                <c:pt idx="94">
                  <c:v>4.2021760000082695</c:v>
                </c:pt>
                <c:pt idx="95">
                  <c:v>4.2468800000083577</c:v>
                </c:pt>
                <c:pt idx="96">
                  <c:v>4.2915840000084451</c:v>
                </c:pt>
                <c:pt idx="97">
                  <c:v>4.3362880000085333</c:v>
                </c:pt>
                <c:pt idx="98">
                  <c:v>4.3809920000086215</c:v>
                </c:pt>
                <c:pt idx="99">
                  <c:v>4.4256960000087098</c:v>
                </c:pt>
                <c:pt idx="100">
                  <c:v>4.4704000000087971</c:v>
                </c:pt>
                <c:pt idx="101">
                  <c:v>4.5</c:v>
                </c:pt>
                <c:pt idx="102">
                  <c:v>4.5598080000089727</c:v>
                </c:pt>
                <c:pt idx="103">
                  <c:v>4.6045120000090618</c:v>
                </c:pt>
                <c:pt idx="104">
                  <c:v>4.6492160000091491</c:v>
                </c:pt>
                <c:pt idx="105">
                  <c:v>4.6939200000092374</c:v>
                </c:pt>
                <c:pt idx="106">
                  <c:v>4.7386240000093247</c:v>
                </c:pt>
                <c:pt idx="107">
                  <c:v>4.7833280000094129</c:v>
                </c:pt>
                <c:pt idx="108">
                  <c:v>4.8280320000095012</c:v>
                </c:pt>
                <c:pt idx="109">
                  <c:v>4.8727360000095894</c:v>
                </c:pt>
                <c:pt idx="110">
                  <c:v>4.9174400000096767</c:v>
                </c:pt>
                <c:pt idx="111">
                  <c:v>4.962144000009765</c:v>
                </c:pt>
                <c:pt idx="112">
                  <c:v>5</c:v>
                </c:pt>
                <c:pt idx="113">
                  <c:v>5.0515520000099414</c:v>
                </c:pt>
                <c:pt idx="114">
                  <c:v>5.0962560000100288</c:v>
                </c:pt>
                <c:pt idx="115">
                  <c:v>5.140960000010117</c:v>
                </c:pt>
                <c:pt idx="116">
                  <c:v>5.1856640000102043</c:v>
                </c:pt>
                <c:pt idx="117">
                  <c:v>5.2303680000102926</c:v>
                </c:pt>
                <c:pt idx="118">
                  <c:v>5.2750720000103808</c:v>
                </c:pt>
                <c:pt idx="119">
                  <c:v>5.319776000010469</c:v>
                </c:pt>
                <c:pt idx="120">
                  <c:v>5.3644800000105564</c:v>
                </c:pt>
                <c:pt idx="121">
                  <c:v>5.4091840000106446</c:v>
                </c:pt>
                <c:pt idx="122">
                  <c:v>5.4538880000107328</c:v>
                </c:pt>
                <c:pt idx="123">
                  <c:v>5.5</c:v>
                </c:pt>
                <c:pt idx="124">
                  <c:v>5.5432960000109084</c:v>
                </c:pt>
                <c:pt idx="125">
                  <c:v>5.5880000000109966</c:v>
                </c:pt>
                <c:pt idx="126">
                  <c:v>5.6327040000110848</c:v>
                </c:pt>
                <c:pt idx="127">
                  <c:v>5.6774080000111722</c:v>
                </c:pt>
                <c:pt idx="128">
                  <c:v>5.7221120000112613</c:v>
                </c:pt>
                <c:pt idx="129">
                  <c:v>5.7668160000113486</c:v>
                </c:pt>
                <c:pt idx="130">
                  <c:v>5.8115200000114369</c:v>
                </c:pt>
                <c:pt idx="131">
                  <c:v>5.8562240000115242</c:v>
                </c:pt>
                <c:pt idx="132">
                  <c:v>5.9009280000116124</c:v>
                </c:pt>
                <c:pt idx="133">
                  <c:v>5.9456320000117007</c:v>
                </c:pt>
                <c:pt idx="134">
                  <c:v>6</c:v>
                </c:pt>
                <c:pt idx="135">
                  <c:v>6.0350400000118762</c:v>
                </c:pt>
                <c:pt idx="136">
                  <c:v>6.0797440000119645</c:v>
                </c:pt>
                <c:pt idx="137">
                  <c:v>6.1244480000120518</c:v>
                </c:pt>
                <c:pt idx="138">
                  <c:v>6.1691520000121409</c:v>
                </c:pt>
                <c:pt idx="139">
                  <c:v>6.2138560000122283</c:v>
                </c:pt>
                <c:pt idx="140">
                  <c:v>6.2585600000123165</c:v>
                </c:pt>
                <c:pt idx="141">
                  <c:v>6.3032640000124038</c:v>
                </c:pt>
                <c:pt idx="142">
                  <c:v>6.3479680000124921</c:v>
                </c:pt>
                <c:pt idx="143">
                  <c:v>6.3926720000125803</c:v>
                </c:pt>
                <c:pt idx="144">
                  <c:v>6.4373760000126685</c:v>
                </c:pt>
                <c:pt idx="145">
                  <c:v>6.5</c:v>
                </c:pt>
                <c:pt idx="146">
                  <c:v>6.5267840000128441</c:v>
                </c:pt>
                <c:pt idx="147">
                  <c:v>6.5714880000129314</c:v>
                </c:pt>
                <c:pt idx="148">
                  <c:v>6.6161920000130205</c:v>
                </c:pt>
                <c:pt idx="149">
                  <c:v>6.6608960000131079</c:v>
                </c:pt>
                <c:pt idx="150">
                  <c:v>6.7056000000131961</c:v>
                </c:pt>
                <c:pt idx="151">
                  <c:v>6.7503040000132835</c:v>
                </c:pt>
                <c:pt idx="152">
                  <c:v>6.7950080000133717</c:v>
                </c:pt>
                <c:pt idx="153">
                  <c:v>6.8397120000134599</c:v>
                </c:pt>
                <c:pt idx="154">
                  <c:v>6.8844160000135481</c:v>
                </c:pt>
                <c:pt idx="155">
                  <c:v>6.9291200000136355</c:v>
                </c:pt>
                <c:pt idx="156">
                  <c:v>6.9738240000137237</c:v>
                </c:pt>
                <c:pt idx="157">
                  <c:v>7</c:v>
                </c:pt>
                <c:pt idx="158">
                  <c:v>7.0632320000139002</c:v>
                </c:pt>
                <c:pt idx="159">
                  <c:v>7.1079360000139875</c:v>
                </c:pt>
                <c:pt idx="160">
                  <c:v>7.1526400000140757</c:v>
                </c:pt>
                <c:pt idx="161">
                  <c:v>7.197344000014164</c:v>
                </c:pt>
                <c:pt idx="162">
                  <c:v>7.2420480000142513</c:v>
                </c:pt>
                <c:pt idx="163">
                  <c:v>7.2867520000143395</c:v>
                </c:pt>
                <c:pt idx="164">
                  <c:v>7.3314560000144269</c:v>
                </c:pt>
                <c:pt idx="165">
                  <c:v>7.376160000014516</c:v>
                </c:pt>
                <c:pt idx="166">
                  <c:v>7.4208640000146042</c:v>
                </c:pt>
                <c:pt idx="167">
                  <c:v>7.4655680000146916</c:v>
                </c:pt>
                <c:pt idx="168">
                  <c:v>7.5</c:v>
                </c:pt>
                <c:pt idx="169">
                  <c:v>7.5549760000148671</c:v>
                </c:pt>
                <c:pt idx="170">
                  <c:v>7.5996800000149554</c:v>
                </c:pt>
                <c:pt idx="171">
                  <c:v>7.6443840000150445</c:v>
                </c:pt>
                <c:pt idx="172">
                  <c:v>7.6890880000151309</c:v>
                </c:pt>
                <c:pt idx="173">
                  <c:v>7.73379200001522</c:v>
                </c:pt>
                <c:pt idx="174">
                  <c:v>7.7784960000153065</c:v>
                </c:pt>
                <c:pt idx="175">
                  <c:v>7.8232000000153956</c:v>
                </c:pt>
                <c:pt idx="176">
                  <c:v>7.8679040000154838</c:v>
                </c:pt>
                <c:pt idx="177">
                  <c:v>7.9126080000155712</c:v>
                </c:pt>
                <c:pt idx="178">
                  <c:v>7.9573120000156594</c:v>
                </c:pt>
                <c:pt idx="179">
                  <c:v>8</c:v>
                </c:pt>
                <c:pt idx="180">
                  <c:v>8.046720000015835</c:v>
                </c:pt>
                <c:pt idx="181">
                  <c:v>8.0914240000159232</c:v>
                </c:pt>
                <c:pt idx="182">
                  <c:v>8.1361280000160114</c:v>
                </c:pt>
                <c:pt idx="183">
                  <c:v>8.1808320000160997</c:v>
                </c:pt>
                <c:pt idx="184">
                  <c:v>8.2255360000161861</c:v>
                </c:pt>
                <c:pt idx="185">
                  <c:v>8.2702400000162744</c:v>
                </c:pt>
                <c:pt idx="186">
                  <c:v>8.3149440000163644</c:v>
                </c:pt>
                <c:pt idx="187">
                  <c:v>8.3596480000164508</c:v>
                </c:pt>
                <c:pt idx="188">
                  <c:v>8.404352000016539</c:v>
                </c:pt>
                <c:pt idx="189">
                  <c:v>8.4490560000166255</c:v>
                </c:pt>
                <c:pt idx="190">
                  <c:v>8.5</c:v>
                </c:pt>
                <c:pt idx="191">
                  <c:v>8.5384640000168037</c:v>
                </c:pt>
                <c:pt idx="192">
                  <c:v>8.5831680000168902</c:v>
                </c:pt>
                <c:pt idx="193">
                  <c:v>8.6278720000169784</c:v>
                </c:pt>
                <c:pt idx="194">
                  <c:v>8.6725760000170666</c:v>
                </c:pt>
                <c:pt idx="195">
                  <c:v>8.7172800000171549</c:v>
                </c:pt>
                <c:pt idx="196">
                  <c:v>8.7619840000172431</c:v>
                </c:pt>
                <c:pt idx="197">
                  <c:v>8.8066880000173295</c:v>
                </c:pt>
                <c:pt idx="198">
                  <c:v>8.8513920000174195</c:v>
                </c:pt>
                <c:pt idx="199">
                  <c:v>8.896096000017506</c:v>
                </c:pt>
                <c:pt idx="200">
                  <c:v>8.9408000000175942</c:v>
                </c:pt>
                <c:pt idx="201">
                  <c:v>9</c:v>
                </c:pt>
                <c:pt idx="202">
                  <c:v>9.0302080000177707</c:v>
                </c:pt>
                <c:pt idx="203">
                  <c:v>9.0749120000178589</c:v>
                </c:pt>
                <c:pt idx="204">
                  <c:v>9.1196160000179454</c:v>
                </c:pt>
                <c:pt idx="205">
                  <c:v>9.1643200000180336</c:v>
                </c:pt>
                <c:pt idx="206">
                  <c:v>9.2090240000181236</c:v>
                </c:pt>
                <c:pt idx="207">
                  <c:v>9.2537280000182101</c:v>
                </c:pt>
                <c:pt idx="208">
                  <c:v>9.2984320000182983</c:v>
                </c:pt>
                <c:pt idx="209">
                  <c:v>9.3431360000183865</c:v>
                </c:pt>
                <c:pt idx="210">
                  <c:v>9.3878400000184747</c:v>
                </c:pt>
                <c:pt idx="211">
                  <c:v>9.432544000018563</c:v>
                </c:pt>
                <c:pt idx="212">
                  <c:v>9.4772480000186494</c:v>
                </c:pt>
                <c:pt idx="213">
                  <c:v>9.5</c:v>
                </c:pt>
                <c:pt idx="214">
                  <c:v>9.5666560000188259</c:v>
                </c:pt>
                <c:pt idx="215">
                  <c:v>9.6113600000189141</c:v>
                </c:pt>
                <c:pt idx="216">
                  <c:v>9.6560640000190023</c:v>
                </c:pt>
                <c:pt idx="217">
                  <c:v>9.7007680000190906</c:v>
                </c:pt>
                <c:pt idx="218">
                  <c:v>9.7454720000191788</c:v>
                </c:pt>
                <c:pt idx="219">
                  <c:v>9.7901760000192652</c:v>
                </c:pt>
                <c:pt idx="220">
                  <c:v>9.8348800000193535</c:v>
                </c:pt>
                <c:pt idx="221">
                  <c:v>9.8795840000194435</c:v>
                </c:pt>
                <c:pt idx="222">
                  <c:v>9.9242880000195299</c:v>
                </c:pt>
                <c:pt idx="223">
                  <c:v>9.9689920000196182</c:v>
                </c:pt>
                <c:pt idx="224">
                  <c:v>10</c:v>
                </c:pt>
                <c:pt idx="225">
                  <c:v>10.058400000019795</c:v>
                </c:pt>
                <c:pt idx="226">
                  <c:v>10.103104000019883</c:v>
                </c:pt>
                <c:pt idx="227">
                  <c:v>10.147808000019969</c:v>
                </c:pt>
                <c:pt idx="228">
                  <c:v>10.192512000020058</c:v>
                </c:pt>
                <c:pt idx="229">
                  <c:v>10.237216000020146</c:v>
                </c:pt>
                <c:pt idx="230">
                  <c:v>10.281920000020234</c:v>
                </c:pt>
                <c:pt idx="231">
                  <c:v>10.326624000020322</c:v>
                </c:pt>
                <c:pt idx="232">
                  <c:v>10.371328000020409</c:v>
                </c:pt>
                <c:pt idx="233">
                  <c:v>10.416032000020499</c:v>
                </c:pt>
                <c:pt idx="234">
                  <c:v>10.460736000020585</c:v>
                </c:pt>
                <c:pt idx="235">
                  <c:v>10.5</c:v>
                </c:pt>
                <c:pt idx="236">
                  <c:v>10.550144000020762</c:v>
                </c:pt>
                <c:pt idx="237">
                  <c:v>10.59484800002085</c:v>
                </c:pt>
                <c:pt idx="238">
                  <c:v>10.639552000020938</c:v>
                </c:pt>
                <c:pt idx="239">
                  <c:v>10.684256000021024</c:v>
                </c:pt>
                <c:pt idx="240">
                  <c:v>10.728960000021113</c:v>
                </c:pt>
                <c:pt idx="241">
                  <c:v>10.773664000021203</c:v>
                </c:pt>
                <c:pt idx="242">
                  <c:v>10.818368000021289</c:v>
                </c:pt>
                <c:pt idx="243">
                  <c:v>10.863072000021377</c:v>
                </c:pt>
                <c:pt idx="244">
                  <c:v>10.907776000021466</c:v>
                </c:pt>
                <c:pt idx="245">
                  <c:v>10.952480000021554</c:v>
                </c:pt>
                <c:pt idx="246">
                  <c:v>11</c:v>
                </c:pt>
                <c:pt idx="247">
                  <c:v>11.041888000021729</c:v>
                </c:pt>
                <c:pt idx="248">
                  <c:v>11.086592000021817</c:v>
                </c:pt>
                <c:pt idx="249">
                  <c:v>11.131296000021905</c:v>
                </c:pt>
                <c:pt idx="250">
                  <c:v>11.176000000021993</c:v>
                </c:pt>
                <c:pt idx="251">
                  <c:v>11.220704000022081</c:v>
                </c:pt>
                <c:pt idx="252">
                  <c:v>11.26540800002217</c:v>
                </c:pt>
                <c:pt idx="253">
                  <c:v>11.310112000022258</c:v>
                </c:pt>
                <c:pt idx="254">
                  <c:v>11.354816000022344</c:v>
                </c:pt>
                <c:pt idx="255">
                  <c:v>11.399520000022433</c:v>
                </c:pt>
                <c:pt idx="256">
                  <c:v>11.444224000022523</c:v>
                </c:pt>
                <c:pt idx="257">
                  <c:v>11.5</c:v>
                </c:pt>
                <c:pt idx="258">
                  <c:v>11.533632000022697</c:v>
                </c:pt>
                <c:pt idx="259">
                  <c:v>11.578336000022784</c:v>
                </c:pt>
                <c:pt idx="260">
                  <c:v>11.623040000022874</c:v>
                </c:pt>
                <c:pt idx="261">
                  <c:v>11.667744000022962</c:v>
                </c:pt>
                <c:pt idx="262">
                  <c:v>11.712448000023048</c:v>
                </c:pt>
                <c:pt idx="263">
                  <c:v>11.757152000023137</c:v>
                </c:pt>
                <c:pt idx="264">
                  <c:v>11.801856000023225</c:v>
                </c:pt>
                <c:pt idx="265">
                  <c:v>11.846560000023313</c:v>
                </c:pt>
                <c:pt idx="266">
                  <c:v>11.891264000023401</c:v>
                </c:pt>
                <c:pt idx="267">
                  <c:v>11.935968000023488</c:v>
                </c:pt>
                <c:pt idx="268">
                  <c:v>12</c:v>
                </c:pt>
                <c:pt idx="269">
                  <c:v>12.025376000023664</c:v>
                </c:pt>
                <c:pt idx="270">
                  <c:v>12.070080000023752</c:v>
                </c:pt>
                <c:pt idx="271">
                  <c:v>12.114784000023841</c:v>
                </c:pt>
                <c:pt idx="272">
                  <c:v>12.159488000023929</c:v>
                </c:pt>
                <c:pt idx="273">
                  <c:v>12.204192000024017</c:v>
                </c:pt>
                <c:pt idx="274">
                  <c:v>12.248896000024104</c:v>
                </c:pt>
                <c:pt idx="275">
                  <c:v>12.293600000024192</c:v>
                </c:pt>
                <c:pt idx="276">
                  <c:v>12.338304000024282</c:v>
                </c:pt>
                <c:pt idx="277">
                  <c:v>12.383008000024368</c:v>
                </c:pt>
                <c:pt idx="278">
                  <c:v>12.427712000024457</c:v>
                </c:pt>
                <c:pt idx="279">
                  <c:v>12.472416000024543</c:v>
                </c:pt>
                <c:pt idx="280">
                  <c:v>12.5</c:v>
                </c:pt>
                <c:pt idx="281">
                  <c:v>12.561824000024721</c:v>
                </c:pt>
                <c:pt idx="282">
                  <c:v>12.606528000024808</c:v>
                </c:pt>
                <c:pt idx="283">
                  <c:v>12.651232000024896</c:v>
                </c:pt>
                <c:pt idx="284">
                  <c:v>12.695936000024984</c:v>
                </c:pt>
                <c:pt idx="285">
                  <c:v>12.740640000025072</c:v>
                </c:pt>
                <c:pt idx="286">
                  <c:v>12.785344000025161</c:v>
                </c:pt>
                <c:pt idx="287">
                  <c:v>12.830048000025249</c:v>
                </c:pt>
                <c:pt idx="288">
                  <c:v>12.874752000025337</c:v>
                </c:pt>
                <c:pt idx="289">
                  <c:v>12.919456000025423</c:v>
                </c:pt>
                <c:pt idx="290">
                  <c:v>12.964160000025512</c:v>
                </c:pt>
                <c:pt idx="291">
                  <c:v>13</c:v>
                </c:pt>
                <c:pt idx="292">
                  <c:v>13.053568000025688</c:v>
                </c:pt>
                <c:pt idx="293">
                  <c:v>13.098272000025776</c:v>
                </c:pt>
                <c:pt idx="294">
                  <c:v>13.142976000025863</c:v>
                </c:pt>
                <c:pt idx="295">
                  <c:v>13.187680000025953</c:v>
                </c:pt>
                <c:pt idx="296">
                  <c:v>13.232384000026041</c:v>
                </c:pt>
                <c:pt idx="297">
                  <c:v>13.277088000026128</c:v>
                </c:pt>
                <c:pt idx="298">
                  <c:v>13.321792000026216</c:v>
                </c:pt>
                <c:pt idx="299">
                  <c:v>13.366496000026304</c:v>
                </c:pt>
                <c:pt idx="300">
                  <c:v>13.411200000026392</c:v>
                </c:pt>
                <c:pt idx="301">
                  <c:v>13.45590400002648</c:v>
                </c:pt>
                <c:pt idx="302">
                  <c:v>13.5</c:v>
                </c:pt>
                <c:pt idx="303">
                  <c:v>13.545312000026657</c:v>
                </c:pt>
                <c:pt idx="304">
                  <c:v>13.590016000026743</c:v>
                </c:pt>
                <c:pt idx="305">
                  <c:v>13.634720000026832</c:v>
                </c:pt>
                <c:pt idx="306">
                  <c:v>13.67942400002692</c:v>
                </c:pt>
                <c:pt idx="307">
                  <c:v>13.724128000027008</c:v>
                </c:pt>
                <c:pt idx="308">
                  <c:v>13.768832000027096</c:v>
                </c:pt>
                <c:pt idx="309">
                  <c:v>13.813536000027183</c:v>
                </c:pt>
                <c:pt idx="310">
                  <c:v>13.858240000027271</c:v>
                </c:pt>
                <c:pt idx="311">
                  <c:v>13.902944000027361</c:v>
                </c:pt>
                <c:pt idx="312">
                  <c:v>13.947648000027447</c:v>
                </c:pt>
                <c:pt idx="313">
                  <c:v>14</c:v>
                </c:pt>
                <c:pt idx="314">
                  <c:v>14.037056000027622</c:v>
                </c:pt>
                <c:pt idx="315">
                  <c:v>14.081760000027712</c:v>
                </c:pt>
                <c:pt idx="316">
                  <c:v>14.1264640000278</c:v>
                </c:pt>
                <c:pt idx="317">
                  <c:v>14.171168000027887</c:v>
                </c:pt>
                <c:pt idx="318">
                  <c:v>14.215872000027975</c:v>
                </c:pt>
                <c:pt idx="319">
                  <c:v>14.260576000028063</c:v>
                </c:pt>
                <c:pt idx="320">
                  <c:v>14.305280000028151</c:v>
                </c:pt>
                <c:pt idx="321">
                  <c:v>14.34998400002824</c:v>
                </c:pt>
                <c:pt idx="322">
                  <c:v>14.394688000028328</c:v>
                </c:pt>
                <c:pt idx="323">
                  <c:v>14.439392000028414</c:v>
                </c:pt>
                <c:pt idx="324">
                  <c:v>14.5</c:v>
                </c:pt>
                <c:pt idx="325">
                  <c:v>14.528800000028591</c:v>
                </c:pt>
                <c:pt idx="326">
                  <c:v>14.573504000028679</c:v>
                </c:pt>
                <c:pt idx="327">
                  <c:v>14.618208000028769</c:v>
                </c:pt>
                <c:pt idx="328">
                  <c:v>14.662912000028854</c:v>
                </c:pt>
                <c:pt idx="329">
                  <c:v>14.707616000028942</c:v>
                </c:pt>
                <c:pt idx="330">
                  <c:v>14.752320000029032</c:v>
                </c:pt>
                <c:pt idx="331">
                  <c:v>14.79702400002912</c:v>
                </c:pt>
                <c:pt idx="332">
                  <c:v>14.841728000029208</c:v>
                </c:pt>
                <c:pt idx="333">
                  <c:v>14.886432000029293</c:v>
                </c:pt>
                <c:pt idx="334">
                  <c:v>14.931136000029383</c:v>
                </c:pt>
                <c:pt idx="335">
                  <c:v>14.975840000029471</c:v>
                </c:pt>
                <c:pt idx="336">
                  <c:v>15</c:v>
                </c:pt>
                <c:pt idx="337">
                  <c:v>15.065248000029648</c:v>
                </c:pt>
                <c:pt idx="338">
                  <c:v>15.109952000029734</c:v>
                </c:pt>
                <c:pt idx="339">
                  <c:v>15.154656000029822</c:v>
                </c:pt>
                <c:pt idx="340">
                  <c:v>15.199360000029911</c:v>
                </c:pt>
                <c:pt idx="341">
                  <c:v>15.244064000029999</c:v>
                </c:pt>
                <c:pt idx="342">
                  <c:v>15.288768000030089</c:v>
                </c:pt>
                <c:pt idx="343">
                  <c:v>15.333472000030174</c:v>
                </c:pt>
                <c:pt idx="344">
                  <c:v>15.378176000030262</c:v>
                </c:pt>
                <c:pt idx="345">
                  <c:v>15.42288000003035</c:v>
                </c:pt>
                <c:pt idx="346">
                  <c:v>15.46758400003044</c:v>
                </c:pt>
                <c:pt idx="347">
                  <c:v>15.5</c:v>
                </c:pt>
                <c:pt idx="348">
                  <c:v>15.556992000030613</c:v>
                </c:pt>
                <c:pt idx="349">
                  <c:v>15.601696000030701</c:v>
                </c:pt>
                <c:pt idx="350">
                  <c:v>15.646400000030791</c:v>
                </c:pt>
                <c:pt idx="351">
                  <c:v>15.691104000030879</c:v>
                </c:pt>
                <c:pt idx="352">
                  <c:v>15.735808000030968</c:v>
                </c:pt>
                <c:pt idx="353">
                  <c:v>15.780512000031052</c:v>
                </c:pt>
                <c:pt idx="354">
                  <c:v>15.825216000031142</c:v>
                </c:pt>
                <c:pt idx="355">
                  <c:v>15.869920000031231</c:v>
                </c:pt>
                <c:pt idx="356">
                  <c:v>15.914624000031319</c:v>
                </c:pt>
                <c:pt idx="357">
                  <c:v>15.959328000031407</c:v>
                </c:pt>
                <c:pt idx="358">
                  <c:v>16</c:v>
                </c:pt>
                <c:pt idx="359">
                  <c:v>16.048736000031582</c:v>
                </c:pt>
                <c:pt idx="360">
                  <c:v>16.09344000003167</c:v>
                </c:pt>
                <c:pt idx="361">
                  <c:v>16.138144000031758</c:v>
                </c:pt>
                <c:pt idx="362">
                  <c:v>16.182848000031846</c:v>
                </c:pt>
                <c:pt idx="363">
                  <c:v>16.227552000031935</c:v>
                </c:pt>
                <c:pt idx="364">
                  <c:v>16.272256000032023</c:v>
                </c:pt>
                <c:pt idx="365">
                  <c:v>16.316960000032111</c:v>
                </c:pt>
                <c:pt idx="366">
                  <c:v>16.361664000032199</c:v>
                </c:pt>
                <c:pt idx="367">
                  <c:v>16.406368000032288</c:v>
                </c:pt>
                <c:pt idx="368">
                  <c:v>16.451072000032372</c:v>
                </c:pt>
                <c:pt idx="369">
                  <c:v>16.5</c:v>
                </c:pt>
                <c:pt idx="370">
                  <c:v>16.540480000032549</c:v>
                </c:pt>
                <c:pt idx="371">
                  <c:v>16.585184000032637</c:v>
                </c:pt>
                <c:pt idx="372">
                  <c:v>16.629888000032729</c:v>
                </c:pt>
                <c:pt idx="373">
                  <c:v>16.674592000032813</c:v>
                </c:pt>
                <c:pt idx="374">
                  <c:v>16.719296000032902</c:v>
                </c:pt>
                <c:pt idx="375">
                  <c:v>16.76400000003299</c:v>
                </c:pt>
                <c:pt idx="376">
                  <c:v>16.808704000033078</c:v>
                </c:pt>
                <c:pt idx="377">
                  <c:v>16.853408000033166</c:v>
                </c:pt>
                <c:pt idx="378">
                  <c:v>16.898112000033251</c:v>
                </c:pt>
                <c:pt idx="379">
                  <c:v>16.942816000033343</c:v>
                </c:pt>
                <c:pt idx="380">
                  <c:v>17</c:v>
                </c:pt>
                <c:pt idx="381">
                  <c:v>17.032224000033519</c:v>
                </c:pt>
                <c:pt idx="382">
                  <c:v>17.076928000033607</c:v>
                </c:pt>
                <c:pt idx="383">
                  <c:v>17.121632000033692</c:v>
                </c:pt>
                <c:pt idx="384">
                  <c:v>17.16633600003378</c:v>
                </c:pt>
                <c:pt idx="385">
                  <c:v>17.211040000033869</c:v>
                </c:pt>
                <c:pt idx="386">
                  <c:v>17.255744000033957</c:v>
                </c:pt>
                <c:pt idx="387">
                  <c:v>17.300448000034049</c:v>
                </c:pt>
                <c:pt idx="388">
                  <c:v>17.345152000034133</c:v>
                </c:pt>
                <c:pt idx="389">
                  <c:v>17.389856000034221</c:v>
                </c:pt>
                <c:pt idx="390">
                  <c:v>17.43456000003431</c:v>
                </c:pt>
                <c:pt idx="391">
                  <c:v>17.5</c:v>
                </c:pt>
                <c:pt idx="392">
                  <c:v>17.523968000034486</c:v>
                </c:pt>
                <c:pt idx="393">
                  <c:v>17.568672000034571</c:v>
                </c:pt>
                <c:pt idx="394">
                  <c:v>17.613376000034659</c:v>
                </c:pt>
                <c:pt idx="395">
                  <c:v>17.658080000034751</c:v>
                </c:pt>
                <c:pt idx="396">
                  <c:v>17.702784000034839</c:v>
                </c:pt>
                <c:pt idx="397">
                  <c:v>17.747488000034927</c:v>
                </c:pt>
                <c:pt idx="398">
                  <c:v>17.792192000035012</c:v>
                </c:pt>
                <c:pt idx="399">
                  <c:v>17.8368960000351</c:v>
                </c:pt>
                <c:pt idx="400">
                  <c:v>17.881600000035188</c:v>
                </c:pt>
                <c:pt idx="401">
                  <c:v>17.926304000035277</c:v>
                </c:pt>
                <c:pt idx="402">
                  <c:v>17.971008000035365</c:v>
                </c:pt>
                <c:pt idx="403">
                  <c:v>18</c:v>
                </c:pt>
                <c:pt idx="404">
                  <c:v>18.060416000035541</c:v>
                </c:pt>
                <c:pt idx="405">
                  <c:v>18.10512000003563</c:v>
                </c:pt>
                <c:pt idx="406">
                  <c:v>18.149824000035718</c:v>
                </c:pt>
                <c:pt idx="407">
                  <c:v>18.194528000035806</c:v>
                </c:pt>
                <c:pt idx="408">
                  <c:v>18.239232000035891</c:v>
                </c:pt>
                <c:pt idx="409">
                  <c:v>18.283936000035979</c:v>
                </c:pt>
                <c:pt idx="410">
                  <c:v>18.328640000036067</c:v>
                </c:pt>
                <c:pt idx="411">
                  <c:v>18.373344000036159</c:v>
                </c:pt>
                <c:pt idx="412">
                  <c:v>18.418048000036247</c:v>
                </c:pt>
                <c:pt idx="413">
                  <c:v>18.462752000036332</c:v>
                </c:pt>
                <c:pt idx="414">
                  <c:v>18.5</c:v>
                </c:pt>
                <c:pt idx="415">
                  <c:v>18.552160000036508</c:v>
                </c:pt>
                <c:pt idx="416">
                  <c:v>18.596864000036597</c:v>
                </c:pt>
                <c:pt idx="417">
                  <c:v>18.641568000036685</c:v>
                </c:pt>
                <c:pt idx="418">
                  <c:v>18.686272000036773</c:v>
                </c:pt>
                <c:pt idx="419">
                  <c:v>18.730976000036861</c:v>
                </c:pt>
                <c:pt idx="420">
                  <c:v>18.775680000036949</c:v>
                </c:pt>
                <c:pt idx="421">
                  <c:v>18.820384000037038</c:v>
                </c:pt>
                <c:pt idx="422">
                  <c:v>18.865088000037126</c:v>
                </c:pt>
                <c:pt idx="423">
                  <c:v>18.909792000037211</c:v>
                </c:pt>
                <c:pt idx="424">
                  <c:v>18.954496000037299</c:v>
                </c:pt>
                <c:pt idx="425">
                  <c:v>19</c:v>
                </c:pt>
                <c:pt idx="426">
                  <c:v>19.043904000037479</c:v>
                </c:pt>
                <c:pt idx="427">
                  <c:v>19.088608000037567</c:v>
                </c:pt>
                <c:pt idx="428">
                  <c:v>19.133312000037652</c:v>
                </c:pt>
                <c:pt idx="429">
                  <c:v>19.17801600003774</c:v>
                </c:pt>
                <c:pt idx="430">
                  <c:v>19.222720000037828</c:v>
                </c:pt>
                <c:pt idx="431">
                  <c:v>19.267424000037916</c:v>
                </c:pt>
                <c:pt idx="432">
                  <c:v>19.312128000038005</c:v>
                </c:pt>
                <c:pt idx="433">
                  <c:v>19.356832000038089</c:v>
                </c:pt>
                <c:pt idx="434">
                  <c:v>19.401536000038181</c:v>
                </c:pt>
                <c:pt idx="435">
                  <c:v>19.446240000038269</c:v>
                </c:pt>
                <c:pt idx="436">
                  <c:v>19.5</c:v>
                </c:pt>
                <c:pt idx="437">
                  <c:v>19.535648000038446</c:v>
                </c:pt>
                <c:pt idx="438">
                  <c:v>19.58035200003853</c:v>
                </c:pt>
                <c:pt idx="439">
                  <c:v>19.625056000038619</c:v>
                </c:pt>
                <c:pt idx="440">
                  <c:v>19.669760000038707</c:v>
                </c:pt>
                <c:pt idx="441">
                  <c:v>19.714464000038795</c:v>
                </c:pt>
                <c:pt idx="442">
                  <c:v>19.759168000038887</c:v>
                </c:pt>
                <c:pt idx="443">
                  <c:v>19.803872000038972</c:v>
                </c:pt>
                <c:pt idx="444">
                  <c:v>19.84857600003906</c:v>
                </c:pt>
                <c:pt idx="445">
                  <c:v>19.893280000039148</c:v>
                </c:pt>
                <c:pt idx="446">
                  <c:v>19.937984000039236</c:v>
                </c:pt>
                <c:pt idx="447">
                  <c:v>20</c:v>
                </c:pt>
                <c:pt idx="448">
                  <c:v>20.027392000039409</c:v>
                </c:pt>
                <c:pt idx="449">
                  <c:v>20.072096000039501</c:v>
                </c:pt>
                <c:pt idx="450">
                  <c:v>20.116800000039589</c:v>
                </c:pt>
                <c:pt idx="451">
                  <c:v>20.161504000039677</c:v>
                </c:pt>
                <c:pt idx="452">
                  <c:v>20.206208000039766</c:v>
                </c:pt>
                <c:pt idx="453">
                  <c:v>20.25091200003985</c:v>
                </c:pt>
                <c:pt idx="454">
                  <c:v>20.295616000039939</c:v>
                </c:pt>
                <c:pt idx="455">
                  <c:v>20.340320000040027</c:v>
                </c:pt>
                <c:pt idx="456">
                  <c:v>20.385024000040115</c:v>
                </c:pt>
                <c:pt idx="457">
                  <c:v>20.429728000040203</c:v>
                </c:pt>
                <c:pt idx="458">
                  <c:v>20.474432000040292</c:v>
                </c:pt>
                <c:pt idx="459">
                  <c:v>20.5</c:v>
                </c:pt>
                <c:pt idx="460">
                  <c:v>20.563840000040468</c:v>
                </c:pt>
                <c:pt idx="461">
                  <c:v>20.608544000040556</c:v>
                </c:pt>
                <c:pt idx="462">
                  <c:v>20.653248000040644</c:v>
                </c:pt>
                <c:pt idx="463">
                  <c:v>20.697952000040729</c:v>
                </c:pt>
                <c:pt idx="464">
                  <c:v>20.742656000040817</c:v>
                </c:pt>
                <c:pt idx="465">
                  <c:v>20.787360000040909</c:v>
                </c:pt>
                <c:pt idx="466">
                  <c:v>20.832064000040997</c:v>
                </c:pt>
                <c:pt idx="467">
                  <c:v>20.876768000041086</c:v>
                </c:pt>
                <c:pt idx="468">
                  <c:v>20.92147200004117</c:v>
                </c:pt>
                <c:pt idx="469">
                  <c:v>20.966176000041258</c:v>
                </c:pt>
                <c:pt idx="470">
                  <c:v>21.010880000041347</c:v>
                </c:pt>
                <c:pt idx="471">
                  <c:v>21.055584000041435</c:v>
                </c:pt>
                <c:pt idx="472">
                  <c:v>21.100288000041523</c:v>
                </c:pt>
                <c:pt idx="473">
                  <c:v>21.144992000041611</c:v>
                </c:pt>
                <c:pt idx="474">
                  <c:v>21.1896960000417</c:v>
                </c:pt>
                <c:pt idx="475">
                  <c:v>21.234400000041788</c:v>
                </c:pt>
                <c:pt idx="476">
                  <c:v>21.279104000041876</c:v>
                </c:pt>
                <c:pt idx="477">
                  <c:v>21.323808000041964</c:v>
                </c:pt>
                <c:pt idx="478">
                  <c:v>21.368512000042049</c:v>
                </c:pt>
                <c:pt idx="479">
                  <c:v>21.413216000042137</c:v>
                </c:pt>
                <c:pt idx="480">
                  <c:v>21.457920000042225</c:v>
                </c:pt>
                <c:pt idx="481">
                  <c:v>21.502624000042317</c:v>
                </c:pt>
                <c:pt idx="482">
                  <c:v>21.547328000042405</c:v>
                </c:pt>
                <c:pt idx="483">
                  <c:v>21.59203200004249</c:v>
                </c:pt>
                <c:pt idx="484">
                  <c:v>21.636736000042578</c:v>
                </c:pt>
                <c:pt idx="485">
                  <c:v>21.681440000042667</c:v>
                </c:pt>
                <c:pt idx="486">
                  <c:v>21.726144000042755</c:v>
                </c:pt>
                <c:pt idx="487">
                  <c:v>21.770848000042843</c:v>
                </c:pt>
                <c:pt idx="488">
                  <c:v>21.815552000042931</c:v>
                </c:pt>
                <c:pt idx="489">
                  <c:v>21.860256000043019</c:v>
                </c:pt>
                <c:pt idx="490">
                  <c:v>21.904960000043108</c:v>
                </c:pt>
                <c:pt idx="491">
                  <c:v>21.949664000043196</c:v>
                </c:pt>
                <c:pt idx="492">
                  <c:v>21.994368000043284</c:v>
                </c:pt>
                <c:pt idx="493">
                  <c:v>22.039072000043369</c:v>
                </c:pt>
                <c:pt idx="494">
                  <c:v>22.083776000043457</c:v>
                </c:pt>
                <c:pt idx="495">
                  <c:v>22.128480000043545</c:v>
                </c:pt>
                <c:pt idx="496">
                  <c:v>22.173184000043634</c:v>
                </c:pt>
                <c:pt idx="497">
                  <c:v>22.217888000043725</c:v>
                </c:pt>
                <c:pt idx="498">
                  <c:v>22.26259200004381</c:v>
                </c:pt>
                <c:pt idx="499">
                  <c:v>22.307296000043898</c:v>
                </c:pt>
                <c:pt idx="500">
                  <c:v>22.352000000043986</c:v>
                </c:pt>
                <c:pt idx="501">
                  <c:v>22.396704000044075</c:v>
                </c:pt>
                <c:pt idx="502">
                  <c:v>22.441408000044163</c:v>
                </c:pt>
                <c:pt idx="503">
                  <c:v>22.486112000044248</c:v>
                </c:pt>
                <c:pt idx="504">
                  <c:v>22.530816000044339</c:v>
                </c:pt>
                <c:pt idx="505">
                  <c:v>22.575520000044428</c:v>
                </c:pt>
                <c:pt idx="506">
                  <c:v>22.620224000044516</c:v>
                </c:pt>
                <c:pt idx="507">
                  <c:v>22.664928000044604</c:v>
                </c:pt>
                <c:pt idx="508">
                  <c:v>22.709632000044689</c:v>
                </c:pt>
                <c:pt idx="509">
                  <c:v>22.754336000044777</c:v>
                </c:pt>
                <c:pt idx="510">
                  <c:v>22.799040000044865</c:v>
                </c:pt>
                <c:pt idx="511">
                  <c:v>22.843744000044953</c:v>
                </c:pt>
                <c:pt idx="512">
                  <c:v>22.888448000045045</c:v>
                </c:pt>
                <c:pt idx="513">
                  <c:v>22.93315200004513</c:v>
                </c:pt>
                <c:pt idx="514">
                  <c:v>22.977856000045218</c:v>
                </c:pt>
                <c:pt idx="515">
                  <c:v>23.022560000045306</c:v>
                </c:pt>
                <c:pt idx="516">
                  <c:v>23.067264000045395</c:v>
                </c:pt>
                <c:pt idx="517">
                  <c:v>23.111968000045483</c:v>
                </c:pt>
                <c:pt idx="518">
                  <c:v>23.156672000045567</c:v>
                </c:pt>
                <c:pt idx="519">
                  <c:v>23.201376000045656</c:v>
                </c:pt>
                <c:pt idx="520">
                  <c:v>23.246080000045747</c:v>
                </c:pt>
                <c:pt idx="521">
                  <c:v>23.290784000045836</c:v>
                </c:pt>
                <c:pt idx="522">
                  <c:v>23.335488000045924</c:v>
                </c:pt>
                <c:pt idx="523">
                  <c:v>23.380192000046009</c:v>
                </c:pt>
                <c:pt idx="524">
                  <c:v>23.424896000046097</c:v>
                </c:pt>
                <c:pt idx="525">
                  <c:v>23.469600000046185</c:v>
                </c:pt>
                <c:pt idx="526">
                  <c:v>23.514304000046273</c:v>
                </c:pt>
                <c:pt idx="527">
                  <c:v>23.559008000046362</c:v>
                </c:pt>
                <c:pt idx="528">
                  <c:v>23.60371200004645</c:v>
                </c:pt>
                <c:pt idx="529">
                  <c:v>23.648416000046538</c:v>
                </c:pt>
                <c:pt idx="530">
                  <c:v>23.693120000046626</c:v>
                </c:pt>
                <c:pt idx="531">
                  <c:v>23.737824000046714</c:v>
                </c:pt>
                <c:pt idx="532">
                  <c:v>23.782528000046803</c:v>
                </c:pt>
                <c:pt idx="533">
                  <c:v>23.827232000046887</c:v>
                </c:pt>
                <c:pt idx="534">
                  <c:v>23.871936000046976</c:v>
                </c:pt>
                <c:pt idx="535">
                  <c:v>23.916640000047067</c:v>
                </c:pt>
                <c:pt idx="536">
                  <c:v>23.961344000047156</c:v>
                </c:pt>
                <c:pt idx="537">
                  <c:v>24.006048000047244</c:v>
                </c:pt>
                <c:pt idx="538">
                  <c:v>24.050752000047328</c:v>
                </c:pt>
                <c:pt idx="539">
                  <c:v>24.095456000047417</c:v>
                </c:pt>
                <c:pt idx="540">
                  <c:v>24.140160000047505</c:v>
                </c:pt>
                <c:pt idx="541">
                  <c:v>24.184864000047593</c:v>
                </c:pt>
                <c:pt idx="542">
                  <c:v>24.229568000047681</c:v>
                </c:pt>
                <c:pt idx="543">
                  <c:v>24.27427200004777</c:v>
                </c:pt>
                <c:pt idx="544">
                  <c:v>24.318976000047858</c:v>
                </c:pt>
                <c:pt idx="545">
                  <c:v>24.363680000047946</c:v>
                </c:pt>
                <c:pt idx="546">
                  <c:v>24.408384000048034</c:v>
                </c:pt>
                <c:pt idx="547">
                  <c:v>24.453088000048123</c:v>
                </c:pt>
                <c:pt idx="548">
                  <c:v>24.497792000048207</c:v>
                </c:pt>
                <c:pt idx="549">
                  <c:v>24.542496000048295</c:v>
                </c:pt>
                <c:pt idx="550">
                  <c:v>24.587200000048384</c:v>
                </c:pt>
                <c:pt idx="551">
                  <c:v>24.631904000048475</c:v>
                </c:pt>
                <c:pt idx="552">
                  <c:v>24.676608000048564</c:v>
                </c:pt>
                <c:pt idx="553">
                  <c:v>24.721312000048648</c:v>
                </c:pt>
                <c:pt idx="554">
                  <c:v>24.766016000048737</c:v>
                </c:pt>
                <c:pt idx="555">
                  <c:v>24.810720000048825</c:v>
                </c:pt>
                <c:pt idx="556">
                  <c:v>24.855424000048913</c:v>
                </c:pt>
                <c:pt idx="557">
                  <c:v>24.900128000049001</c:v>
                </c:pt>
                <c:pt idx="558">
                  <c:v>24.944832000049086</c:v>
                </c:pt>
                <c:pt idx="559">
                  <c:v>24.989536000049178</c:v>
                </c:pt>
                <c:pt idx="560">
                  <c:v>25.034240000049266</c:v>
                </c:pt>
                <c:pt idx="561">
                  <c:v>25.078944000049354</c:v>
                </c:pt>
                <c:pt idx="562">
                  <c:v>25.123648000049442</c:v>
                </c:pt>
                <c:pt idx="563">
                  <c:v>25.168352000049527</c:v>
                </c:pt>
                <c:pt idx="564">
                  <c:v>25.213056000049615</c:v>
                </c:pt>
                <c:pt idx="565">
                  <c:v>25.257760000049704</c:v>
                </c:pt>
                <c:pt idx="566">
                  <c:v>25.302464000049792</c:v>
                </c:pt>
                <c:pt idx="567">
                  <c:v>25.347168000049884</c:v>
                </c:pt>
                <c:pt idx="568">
                  <c:v>25.391872000049968</c:v>
                </c:pt>
                <c:pt idx="569">
                  <c:v>25.436576000050056</c:v>
                </c:pt>
                <c:pt idx="570">
                  <c:v>25.481280000050145</c:v>
                </c:pt>
                <c:pt idx="571">
                  <c:v>25.525984000050233</c:v>
                </c:pt>
                <c:pt idx="572">
                  <c:v>25.570688000050321</c:v>
                </c:pt>
                <c:pt idx="573">
                  <c:v>25.615392000050406</c:v>
                </c:pt>
                <c:pt idx="574">
                  <c:v>25.660096000050498</c:v>
                </c:pt>
                <c:pt idx="575">
                  <c:v>25.704800000050586</c:v>
                </c:pt>
                <c:pt idx="576">
                  <c:v>25.749504000050674</c:v>
                </c:pt>
                <c:pt idx="577">
                  <c:v>25.794208000050762</c:v>
                </c:pt>
                <c:pt idx="578">
                  <c:v>25.838912000050847</c:v>
                </c:pt>
                <c:pt idx="579">
                  <c:v>25.883616000050935</c:v>
                </c:pt>
                <c:pt idx="580">
                  <c:v>25.928320000051023</c:v>
                </c:pt>
                <c:pt idx="581">
                  <c:v>25.973024000051112</c:v>
                </c:pt>
                <c:pt idx="582">
                  <c:v>26.0177280000512</c:v>
                </c:pt>
                <c:pt idx="583">
                  <c:v>26.062432000051288</c:v>
                </c:pt>
                <c:pt idx="584">
                  <c:v>26.107136000051376</c:v>
                </c:pt>
                <c:pt idx="585">
                  <c:v>26.151840000051465</c:v>
                </c:pt>
                <c:pt idx="586">
                  <c:v>26.196544000051553</c:v>
                </c:pt>
                <c:pt idx="587">
                  <c:v>26.241248000051641</c:v>
                </c:pt>
                <c:pt idx="588">
                  <c:v>26.285952000051726</c:v>
                </c:pt>
                <c:pt idx="589">
                  <c:v>26.330656000051814</c:v>
                </c:pt>
                <c:pt idx="590">
                  <c:v>26.375360000051906</c:v>
                </c:pt>
                <c:pt idx="591">
                  <c:v>26.420064000051994</c:v>
                </c:pt>
                <c:pt idx="592">
                  <c:v>26.464768000052082</c:v>
                </c:pt>
                <c:pt idx="593">
                  <c:v>26.509472000052167</c:v>
                </c:pt>
                <c:pt idx="594">
                  <c:v>26.554176000052255</c:v>
                </c:pt>
                <c:pt idx="595">
                  <c:v>26.598880000052343</c:v>
                </c:pt>
                <c:pt idx="596">
                  <c:v>26.643584000052432</c:v>
                </c:pt>
                <c:pt idx="597">
                  <c:v>26.68828800005252</c:v>
                </c:pt>
                <c:pt idx="598">
                  <c:v>26.732992000052608</c:v>
                </c:pt>
                <c:pt idx="599">
                  <c:v>26.777696000052696</c:v>
                </c:pt>
                <c:pt idx="600">
                  <c:v>26.822400000052784</c:v>
                </c:pt>
                <c:pt idx="601">
                  <c:v>26.867104000052873</c:v>
                </c:pt>
                <c:pt idx="602">
                  <c:v>26.911808000052961</c:v>
                </c:pt>
                <c:pt idx="603">
                  <c:v>26.956512000053046</c:v>
                </c:pt>
                <c:pt idx="604">
                  <c:v>27.001216000053134</c:v>
                </c:pt>
                <c:pt idx="605">
                  <c:v>27.045920000053222</c:v>
                </c:pt>
                <c:pt idx="606">
                  <c:v>27.090624000053314</c:v>
                </c:pt>
                <c:pt idx="607">
                  <c:v>27.135328000053402</c:v>
                </c:pt>
                <c:pt idx="608">
                  <c:v>27.180032000053487</c:v>
                </c:pt>
                <c:pt idx="609">
                  <c:v>27.224736000053575</c:v>
                </c:pt>
                <c:pt idx="610">
                  <c:v>27.269440000053663</c:v>
                </c:pt>
                <c:pt idx="611">
                  <c:v>27.314144000053751</c:v>
                </c:pt>
                <c:pt idx="612">
                  <c:v>27.35884800005384</c:v>
                </c:pt>
                <c:pt idx="613">
                  <c:v>27.403552000053928</c:v>
                </c:pt>
                <c:pt idx="614">
                  <c:v>27.448256000054016</c:v>
                </c:pt>
                <c:pt idx="615">
                  <c:v>27.492960000054104</c:v>
                </c:pt>
                <c:pt idx="616">
                  <c:v>27.537664000054193</c:v>
                </c:pt>
                <c:pt idx="617">
                  <c:v>27.582368000054281</c:v>
                </c:pt>
                <c:pt idx="618">
                  <c:v>27.627072000054365</c:v>
                </c:pt>
                <c:pt idx="619">
                  <c:v>27.671776000054454</c:v>
                </c:pt>
                <c:pt idx="620">
                  <c:v>27.716480000054542</c:v>
                </c:pt>
                <c:pt idx="621">
                  <c:v>27.76118400005463</c:v>
                </c:pt>
                <c:pt idx="622">
                  <c:v>27.805888000054722</c:v>
                </c:pt>
                <c:pt idx="623">
                  <c:v>27.850592000054807</c:v>
                </c:pt>
                <c:pt idx="624">
                  <c:v>27.895296000054895</c:v>
                </c:pt>
                <c:pt idx="625">
                  <c:v>27.940000000054983</c:v>
                </c:pt>
                <c:pt idx="626">
                  <c:v>27.984704000055071</c:v>
                </c:pt>
                <c:pt idx="627">
                  <c:v>28.02940800005516</c:v>
                </c:pt>
                <c:pt idx="628">
                  <c:v>28.074112000055244</c:v>
                </c:pt>
                <c:pt idx="629">
                  <c:v>28.118816000055336</c:v>
                </c:pt>
                <c:pt idx="630">
                  <c:v>28.163520000055424</c:v>
                </c:pt>
                <c:pt idx="631">
                  <c:v>28.208224000055512</c:v>
                </c:pt>
                <c:pt idx="632">
                  <c:v>28.252928000055601</c:v>
                </c:pt>
                <c:pt idx="633">
                  <c:v>28.297632000055685</c:v>
                </c:pt>
                <c:pt idx="634">
                  <c:v>28.342336000055774</c:v>
                </c:pt>
                <c:pt idx="635">
                  <c:v>28.387040000055862</c:v>
                </c:pt>
                <c:pt idx="636">
                  <c:v>28.43174400005595</c:v>
                </c:pt>
                <c:pt idx="637">
                  <c:v>28.476448000056084</c:v>
                </c:pt>
                <c:pt idx="638">
                  <c:v>28.521152000056169</c:v>
                </c:pt>
                <c:pt idx="639">
                  <c:v>28.565856000056257</c:v>
                </c:pt>
                <c:pt idx="640">
                  <c:v>28.610560000056346</c:v>
                </c:pt>
                <c:pt idx="641">
                  <c:v>28.655264000056434</c:v>
                </c:pt>
                <c:pt idx="642">
                  <c:v>28.699968000056526</c:v>
                </c:pt>
                <c:pt idx="643">
                  <c:v>28.74467200005661</c:v>
                </c:pt>
                <c:pt idx="644">
                  <c:v>28.789376000056702</c:v>
                </c:pt>
                <c:pt idx="645">
                  <c:v>28.834080000056787</c:v>
                </c:pt>
                <c:pt idx="646">
                  <c:v>28.878784000056871</c:v>
                </c:pt>
                <c:pt idx="647">
                  <c:v>28.923488000056963</c:v>
                </c:pt>
                <c:pt idx="648">
                  <c:v>28.968192000057051</c:v>
                </c:pt>
                <c:pt idx="649">
                  <c:v>29.012896000057143</c:v>
                </c:pt>
                <c:pt idx="650">
                  <c:v>29.057600000057228</c:v>
                </c:pt>
                <c:pt idx="651">
                  <c:v>29.102304000057313</c:v>
                </c:pt>
                <c:pt idx="652">
                  <c:v>29.147008000057404</c:v>
                </c:pt>
                <c:pt idx="653">
                  <c:v>29.191712000057489</c:v>
                </c:pt>
                <c:pt idx="654">
                  <c:v>29.236416000057581</c:v>
                </c:pt>
                <c:pt idx="655">
                  <c:v>29.281120000057665</c:v>
                </c:pt>
                <c:pt idx="656">
                  <c:v>29.325824000057754</c:v>
                </c:pt>
                <c:pt idx="657">
                  <c:v>29.370528000057845</c:v>
                </c:pt>
                <c:pt idx="658">
                  <c:v>29.41523200005793</c:v>
                </c:pt>
                <c:pt idx="659">
                  <c:v>29.459936000057976</c:v>
                </c:pt>
                <c:pt idx="660">
                  <c:v>29.504640000058064</c:v>
                </c:pt>
                <c:pt idx="661">
                  <c:v>29.549344000058149</c:v>
                </c:pt>
                <c:pt idx="662">
                  <c:v>29.59404800005824</c:v>
                </c:pt>
                <c:pt idx="663">
                  <c:v>29.638752000058325</c:v>
                </c:pt>
                <c:pt idx="664">
                  <c:v>29.683456000058417</c:v>
                </c:pt>
                <c:pt idx="665">
                  <c:v>29.728160000058502</c:v>
                </c:pt>
                <c:pt idx="666">
                  <c:v>29.772864000058586</c:v>
                </c:pt>
                <c:pt idx="667">
                  <c:v>29.817568000058678</c:v>
                </c:pt>
                <c:pt idx="668">
                  <c:v>29.862272000058766</c:v>
                </c:pt>
                <c:pt idx="669">
                  <c:v>29.906976000058858</c:v>
                </c:pt>
                <c:pt idx="670">
                  <c:v>29.951680000058943</c:v>
                </c:pt>
                <c:pt idx="671">
                  <c:v>29.996384000059027</c:v>
                </c:pt>
              </c:numCache>
            </c:numRef>
          </c:xVal>
          <c:yVal>
            <c:numRef>
              <c:f>'Vybraná elektrárna'!$F$4:$F$675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4.8</c:v>
                </c:pt>
                <c:pt idx="91">
                  <c:v>5.6</c:v>
                </c:pt>
                <c:pt idx="92">
                  <c:v>6.4</c:v>
                </c:pt>
                <c:pt idx="93">
                  <c:v>7.2</c:v>
                </c:pt>
                <c:pt idx="94">
                  <c:v>8</c:v>
                </c:pt>
                <c:pt idx="95">
                  <c:v>8.8000000000000007</c:v>
                </c:pt>
                <c:pt idx="96">
                  <c:v>9.6</c:v>
                </c:pt>
                <c:pt idx="97">
                  <c:v>10.4</c:v>
                </c:pt>
                <c:pt idx="98">
                  <c:v>11.2</c:v>
                </c:pt>
                <c:pt idx="99">
                  <c:v>12</c:v>
                </c:pt>
                <c:pt idx="100">
                  <c:v>12.8</c:v>
                </c:pt>
                <c:pt idx="101">
                  <c:v>13.6</c:v>
                </c:pt>
                <c:pt idx="102">
                  <c:v>14.4</c:v>
                </c:pt>
                <c:pt idx="103">
                  <c:v>15.2</c:v>
                </c:pt>
                <c:pt idx="104">
                  <c:v>16</c:v>
                </c:pt>
                <c:pt idx="105">
                  <c:v>16.8</c:v>
                </c:pt>
                <c:pt idx="106">
                  <c:v>17.600000000000001</c:v>
                </c:pt>
                <c:pt idx="107">
                  <c:v>18.399999999999999</c:v>
                </c:pt>
                <c:pt idx="108">
                  <c:v>19.2</c:v>
                </c:pt>
                <c:pt idx="109">
                  <c:v>20</c:v>
                </c:pt>
                <c:pt idx="110">
                  <c:v>20.8</c:v>
                </c:pt>
                <c:pt idx="111">
                  <c:v>21.6</c:v>
                </c:pt>
                <c:pt idx="112">
                  <c:v>22.4</c:v>
                </c:pt>
                <c:pt idx="113">
                  <c:v>23.745454545454542</c:v>
                </c:pt>
                <c:pt idx="114">
                  <c:v>25.090909090909086</c:v>
                </c:pt>
                <c:pt idx="115">
                  <c:v>26.43636363636363</c:v>
                </c:pt>
                <c:pt idx="116">
                  <c:v>27.781818181818174</c:v>
                </c:pt>
                <c:pt idx="117">
                  <c:v>29.127272727272718</c:v>
                </c:pt>
                <c:pt idx="118">
                  <c:v>30.472727272727262</c:v>
                </c:pt>
                <c:pt idx="119">
                  <c:v>31.818181818181806</c:v>
                </c:pt>
                <c:pt idx="120">
                  <c:v>33.16363636363635</c:v>
                </c:pt>
                <c:pt idx="121">
                  <c:v>34.509090909090894</c:v>
                </c:pt>
                <c:pt idx="122">
                  <c:v>35.854545454545438</c:v>
                </c:pt>
                <c:pt idx="123">
                  <c:v>37.200000000000003</c:v>
                </c:pt>
                <c:pt idx="124">
                  <c:v>38.545454545454525</c:v>
                </c:pt>
                <c:pt idx="125">
                  <c:v>39.890909090909069</c:v>
                </c:pt>
                <c:pt idx="126">
                  <c:v>41.236363636363613</c:v>
                </c:pt>
                <c:pt idx="127">
                  <c:v>42.581818181818157</c:v>
                </c:pt>
                <c:pt idx="128">
                  <c:v>43.927272727272701</c:v>
                </c:pt>
                <c:pt idx="129">
                  <c:v>45.272727272727245</c:v>
                </c:pt>
                <c:pt idx="130">
                  <c:v>46.618181818181789</c:v>
                </c:pt>
                <c:pt idx="131">
                  <c:v>47.963636363636333</c:v>
                </c:pt>
                <c:pt idx="132">
                  <c:v>49.309090909090877</c:v>
                </c:pt>
                <c:pt idx="133">
                  <c:v>50.654545454545421</c:v>
                </c:pt>
                <c:pt idx="134">
                  <c:v>52</c:v>
                </c:pt>
                <c:pt idx="135">
                  <c:v>53.526086956521738</c:v>
                </c:pt>
                <c:pt idx="136">
                  <c:v>55.052173913043475</c:v>
                </c:pt>
                <c:pt idx="137">
                  <c:v>56.578260869565213</c:v>
                </c:pt>
                <c:pt idx="138">
                  <c:v>58.104347826086951</c:v>
                </c:pt>
                <c:pt idx="139">
                  <c:v>59.630434782608688</c:v>
                </c:pt>
                <c:pt idx="140">
                  <c:v>61.156521739130426</c:v>
                </c:pt>
                <c:pt idx="141">
                  <c:v>62.682608695652164</c:v>
                </c:pt>
                <c:pt idx="142">
                  <c:v>64.208695652173901</c:v>
                </c:pt>
                <c:pt idx="143">
                  <c:v>65.734782608695639</c:v>
                </c:pt>
                <c:pt idx="144">
                  <c:v>67.260869565217376</c:v>
                </c:pt>
                <c:pt idx="145">
                  <c:v>68.786956521739114</c:v>
                </c:pt>
                <c:pt idx="146">
                  <c:v>70.313043478260852</c:v>
                </c:pt>
                <c:pt idx="147">
                  <c:v>71.839130434782589</c:v>
                </c:pt>
                <c:pt idx="148">
                  <c:v>73.365217391304327</c:v>
                </c:pt>
                <c:pt idx="149">
                  <c:v>74.891304347826065</c:v>
                </c:pt>
                <c:pt idx="150">
                  <c:v>76.417391304347802</c:v>
                </c:pt>
                <c:pt idx="151">
                  <c:v>77.94347826086954</c:v>
                </c:pt>
                <c:pt idx="152">
                  <c:v>79.469565217391278</c:v>
                </c:pt>
                <c:pt idx="153">
                  <c:v>80.995652173913015</c:v>
                </c:pt>
                <c:pt idx="154">
                  <c:v>82.521739130434753</c:v>
                </c:pt>
                <c:pt idx="155">
                  <c:v>84.047826086956491</c:v>
                </c:pt>
                <c:pt idx="156">
                  <c:v>85.573913043478228</c:v>
                </c:pt>
                <c:pt idx="157">
                  <c:v>87.1</c:v>
                </c:pt>
                <c:pt idx="158">
                  <c:v>89.00454545454545</c:v>
                </c:pt>
                <c:pt idx="159">
                  <c:v>90.909090909090907</c:v>
                </c:pt>
                <c:pt idx="160">
                  <c:v>92.813636363636363</c:v>
                </c:pt>
                <c:pt idx="161">
                  <c:v>94.718181818181819</c:v>
                </c:pt>
                <c:pt idx="162">
                  <c:v>96.622727272727275</c:v>
                </c:pt>
                <c:pt idx="163">
                  <c:v>98.527272727272731</c:v>
                </c:pt>
                <c:pt idx="164">
                  <c:v>100.43181818181819</c:v>
                </c:pt>
                <c:pt idx="165">
                  <c:v>102.33636363636364</c:v>
                </c:pt>
                <c:pt idx="166">
                  <c:v>104.2409090909091</c:v>
                </c:pt>
                <c:pt idx="167">
                  <c:v>106.14545454545456</c:v>
                </c:pt>
                <c:pt idx="168">
                  <c:v>108.05</c:v>
                </c:pt>
                <c:pt idx="169">
                  <c:v>109.95454545454547</c:v>
                </c:pt>
                <c:pt idx="170">
                  <c:v>111.85909090909092</c:v>
                </c:pt>
                <c:pt idx="171">
                  <c:v>113.76363636363638</c:v>
                </c:pt>
                <c:pt idx="172">
                  <c:v>115.66818181818184</c:v>
                </c:pt>
                <c:pt idx="173">
                  <c:v>117.57272727272729</c:v>
                </c:pt>
                <c:pt idx="174">
                  <c:v>119.47727272727275</c:v>
                </c:pt>
                <c:pt idx="175">
                  <c:v>121.3818181818182</c:v>
                </c:pt>
                <c:pt idx="176">
                  <c:v>123.28636363636366</c:v>
                </c:pt>
                <c:pt idx="177">
                  <c:v>125.19090909090912</c:v>
                </c:pt>
                <c:pt idx="178">
                  <c:v>127.09545454545457</c:v>
                </c:pt>
                <c:pt idx="179">
                  <c:v>129</c:v>
                </c:pt>
                <c:pt idx="180">
                  <c:v>130.94999999999999</c:v>
                </c:pt>
                <c:pt idx="181">
                  <c:v>132.9</c:v>
                </c:pt>
                <c:pt idx="182">
                  <c:v>134.85</c:v>
                </c:pt>
                <c:pt idx="183">
                  <c:v>136.80000000000001</c:v>
                </c:pt>
                <c:pt idx="184">
                  <c:v>138.75</c:v>
                </c:pt>
                <c:pt idx="185">
                  <c:v>140.69999999999999</c:v>
                </c:pt>
                <c:pt idx="186">
                  <c:v>142.65</c:v>
                </c:pt>
                <c:pt idx="187">
                  <c:v>144.6</c:v>
                </c:pt>
                <c:pt idx="188">
                  <c:v>146.55000000000001</c:v>
                </c:pt>
                <c:pt idx="189">
                  <c:v>148.5</c:v>
                </c:pt>
                <c:pt idx="190">
                  <c:v>150.44999999999999</c:v>
                </c:pt>
                <c:pt idx="191">
                  <c:v>152.4</c:v>
                </c:pt>
                <c:pt idx="192">
                  <c:v>154.35</c:v>
                </c:pt>
                <c:pt idx="193">
                  <c:v>156.30000000000001</c:v>
                </c:pt>
                <c:pt idx="194">
                  <c:v>158.25</c:v>
                </c:pt>
                <c:pt idx="195">
                  <c:v>160.19999999999999</c:v>
                </c:pt>
                <c:pt idx="196">
                  <c:v>162.15</c:v>
                </c:pt>
                <c:pt idx="197">
                  <c:v>164.1</c:v>
                </c:pt>
                <c:pt idx="198">
                  <c:v>166.05</c:v>
                </c:pt>
                <c:pt idx="199">
                  <c:v>168</c:v>
                </c:pt>
                <c:pt idx="200">
                  <c:v>169.95</c:v>
                </c:pt>
                <c:pt idx="201">
                  <c:v>171.9</c:v>
                </c:pt>
                <c:pt idx="202">
                  <c:v>173.62608695652173</c:v>
                </c:pt>
                <c:pt idx="203">
                  <c:v>175.35217391304346</c:v>
                </c:pt>
                <c:pt idx="204">
                  <c:v>177.07826086956518</c:v>
                </c:pt>
                <c:pt idx="205">
                  <c:v>178.80434782608691</c:v>
                </c:pt>
                <c:pt idx="206">
                  <c:v>180.53043478260864</c:v>
                </c:pt>
                <c:pt idx="207">
                  <c:v>182.25652173913036</c:v>
                </c:pt>
                <c:pt idx="208">
                  <c:v>183.98260869565209</c:v>
                </c:pt>
                <c:pt idx="209">
                  <c:v>185.70869565217382</c:v>
                </c:pt>
                <c:pt idx="210">
                  <c:v>187.43478260869554</c:v>
                </c:pt>
                <c:pt idx="211">
                  <c:v>189.16086956521727</c:v>
                </c:pt>
                <c:pt idx="212">
                  <c:v>190.88695652173899</c:v>
                </c:pt>
                <c:pt idx="213">
                  <c:v>192.61304347826072</c:v>
                </c:pt>
                <c:pt idx="214">
                  <c:v>194.33913043478245</c:v>
                </c:pt>
                <c:pt idx="215">
                  <c:v>196.06521739130417</c:v>
                </c:pt>
                <c:pt idx="216">
                  <c:v>197.7913043478259</c:v>
                </c:pt>
                <c:pt idx="217">
                  <c:v>199.51739130434763</c:v>
                </c:pt>
                <c:pt idx="218">
                  <c:v>201.24347826086935</c:v>
                </c:pt>
                <c:pt idx="219">
                  <c:v>202.96956521739108</c:v>
                </c:pt>
                <c:pt idx="220">
                  <c:v>204.6956521739128</c:v>
                </c:pt>
                <c:pt idx="221">
                  <c:v>206.42173913043453</c:v>
                </c:pt>
                <c:pt idx="222">
                  <c:v>208.14782608695626</c:v>
                </c:pt>
                <c:pt idx="223">
                  <c:v>209.87391304347798</c:v>
                </c:pt>
                <c:pt idx="224">
                  <c:v>211.6</c:v>
                </c:pt>
                <c:pt idx="225">
                  <c:v>213.37727272727273</c:v>
                </c:pt>
                <c:pt idx="226">
                  <c:v>215.15454545454546</c:v>
                </c:pt>
                <c:pt idx="227">
                  <c:v>216.93181818181819</c:v>
                </c:pt>
                <c:pt idx="228">
                  <c:v>218.70909090909092</c:v>
                </c:pt>
                <c:pt idx="229">
                  <c:v>220.48636363636365</c:v>
                </c:pt>
                <c:pt idx="230">
                  <c:v>222.26363636363638</c:v>
                </c:pt>
                <c:pt idx="231">
                  <c:v>224.04090909090911</c:v>
                </c:pt>
                <c:pt idx="232">
                  <c:v>225.81818181818184</c:v>
                </c:pt>
                <c:pt idx="233">
                  <c:v>227.59545454545457</c:v>
                </c:pt>
                <c:pt idx="234">
                  <c:v>229.3727272727273</c:v>
                </c:pt>
                <c:pt idx="235">
                  <c:v>231.15</c:v>
                </c:pt>
                <c:pt idx="236">
                  <c:v>232.92727272727276</c:v>
                </c:pt>
                <c:pt idx="237">
                  <c:v>234.7045454545455</c:v>
                </c:pt>
                <c:pt idx="238">
                  <c:v>236.48181818181823</c:v>
                </c:pt>
                <c:pt idx="239">
                  <c:v>238.25909090909096</c:v>
                </c:pt>
                <c:pt idx="240">
                  <c:v>240.03636363636369</c:v>
                </c:pt>
                <c:pt idx="241">
                  <c:v>241.81363636363642</c:v>
                </c:pt>
                <c:pt idx="242">
                  <c:v>243.59090909090915</c:v>
                </c:pt>
                <c:pt idx="243">
                  <c:v>245.36818181818188</c:v>
                </c:pt>
                <c:pt idx="244">
                  <c:v>247.14545454545461</c:v>
                </c:pt>
                <c:pt idx="245">
                  <c:v>248.92272727272734</c:v>
                </c:pt>
                <c:pt idx="246">
                  <c:v>250.7</c:v>
                </c:pt>
                <c:pt idx="247">
                  <c:v>252.06363636363636</c:v>
                </c:pt>
                <c:pt idx="248">
                  <c:v>253.42727272727274</c:v>
                </c:pt>
                <c:pt idx="249">
                  <c:v>254.79090909090911</c:v>
                </c:pt>
                <c:pt idx="250">
                  <c:v>256.15454545454548</c:v>
                </c:pt>
                <c:pt idx="251">
                  <c:v>257.51818181818186</c:v>
                </c:pt>
                <c:pt idx="252">
                  <c:v>258.88181818181823</c:v>
                </c:pt>
                <c:pt idx="253">
                  <c:v>260.24545454545461</c:v>
                </c:pt>
                <c:pt idx="254">
                  <c:v>261.60909090909098</c:v>
                </c:pt>
                <c:pt idx="255">
                  <c:v>262.97272727272735</c:v>
                </c:pt>
                <c:pt idx="256">
                  <c:v>264.33636363636373</c:v>
                </c:pt>
                <c:pt idx="257">
                  <c:v>265.7</c:v>
                </c:pt>
                <c:pt idx="258">
                  <c:v>267.06363636363648</c:v>
                </c:pt>
                <c:pt idx="259">
                  <c:v>268.42727272727285</c:v>
                </c:pt>
                <c:pt idx="260">
                  <c:v>269.79090909090922</c:v>
                </c:pt>
                <c:pt idx="261">
                  <c:v>271.1545454545456</c:v>
                </c:pt>
                <c:pt idx="262">
                  <c:v>272.51818181818197</c:v>
                </c:pt>
                <c:pt idx="263">
                  <c:v>273.88181818181835</c:v>
                </c:pt>
                <c:pt idx="264">
                  <c:v>275.24545454545472</c:v>
                </c:pt>
                <c:pt idx="265">
                  <c:v>276.60909090909109</c:v>
                </c:pt>
                <c:pt idx="266">
                  <c:v>277.97272727272747</c:v>
                </c:pt>
                <c:pt idx="267">
                  <c:v>279.33636363636384</c:v>
                </c:pt>
                <c:pt idx="268">
                  <c:v>280.7</c:v>
                </c:pt>
                <c:pt idx="269">
                  <c:v>281.4173913043478</c:v>
                </c:pt>
                <c:pt idx="270">
                  <c:v>282.13478260869562</c:v>
                </c:pt>
                <c:pt idx="271">
                  <c:v>282.85217391304343</c:v>
                </c:pt>
                <c:pt idx="272">
                  <c:v>283.56956521739124</c:v>
                </c:pt>
                <c:pt idx="273">
                  <c:v>284.28695652173906</c:v>
                </c:pt>
                <c:pt idx="274">
                  <c:v>285.00434782608687</c:v>
                </c:pt>
                <c:pt idx="275">
                  <c:v>285.72173913043468</c:v>
                </c:pt>
                <c:pt idx="276">
                  <c:v>286.4391304347825</c:v>
                </c:pt>
                <c:pt idx="277">
                  <c:v>287.15652173913031</c:v>
                </c:pt>
                <c:pt idx="278">
                  <c:v>287.87391304347813</c:v>
                </c:pt>
                <c:pt idx="279">
                  <c:v>288.59130434782594</c:v>
                </c:pt>
                <c:pt idx="280">
                  <c:v>289.30869565217375</c:v>
                </c:pt>
                <c:pt idx="281">
                  <c:v>290.02608695652157</c:v>
                </c:pt>
                <c:pt idx="282">
                  <c:v>290.74347826086938</c:v>
                </c:pt>
                <c:pt idx="283">
                  <c:v>291.46086956521719</c:v>
                </c:pt>
                <c:pt idx="284">
                  <c:v>292.17826086956501</c:v>
                </c:pt>
                <c:pt idx="285">
                  <c:v>292.89565217391282</c:v>
                </c:pt>
                <c:pt idx="286">
                  <c:v>293.61304347826064</c:v>
                </c:pt>
                <c:pt idx="287">
                  <c:v>294.33043478260845</c:v>
                </c:pt>
                <c:pt idx="288">
                  <c:v>295.04782608695626</c:v>
                </c:pt>
                <c:pt idx="289">
                  <c:v>295.76521739130408</c:v>
                </c:pt>
                <c:pt idx="290">
                  <c:v>296.48260869565189</c:v>
                </c:pt>
                <c:pt idx="291">
                  <c:v>297.2</c:v>
                </c:pt>
                <c:pt idx="292">
                  <c:v>297.53181818181815</c:v>
                </c:pt>
                <c:pt idx="293">
                  <c:v>297.86363636363632</c:v>
                </c:pt>
                <c:pt idx="294">
                  <c:v>298.19545454545448</c:v>
                </c:pt>
                <c:pt idx="295">
                  <c:v>298.52727272727265</c:v>
                </c:pt>
                <c:pt idx="296">
                  <c:v>298.85909090909081</c:v>
                </c:pt>
                <c:pt idx="297">
                  <c:v>299.19090909090897</c:v>
                </c:pt>
                <c:pt idx="298">
                  <c:v>299.52272727272714</c:v>
                </c:pt>
                <c:pt idx="299">
                  <c:v>299.8545454545453</c:v>
                </c:pt>
                <c:pt idx="300">
                  <c:v>300.18636363636347</c:v>
                </c:pt>
                <c:pt idx="301">
                  <c:v>300.51818181818163</c:v>
                </c:pt>
                <c:pt idx="302">
                  <c:v>300.85000000000002</c:v>
                </c:pt>
                <c:pt idx="303">
                  <c:v>301.18181818181796</c:v>
                </c:pt>
                <c:pt idx="304">
                  <c:v>301.51363636363612</c:v>
                </c:pt>
                <c:pt idx="305">
                  <c:v>301.84545454545429</c:v>
                </c:pt>
                <c:pt idx="306">
                  <c:v>302.17727272727245</c:v>
                </c:pt>
                <c:pt idx="307">
                  <c:v>302.50909090909062</c:v>
                </c:pt>
                <c:pt idx="308">
                  <c:v>302.84090909090878</c:v>
                </c:pt>
                <c:pt idx="309">
                  <c:v>303.17272727272695</c:v>
                </c:pt>
                <c:pt idx="310">
                  <c:v>303.50454545454511</c:v>
                </c:pt>
                <c:pt idx="311">
                  <c:v>303.83636363636327</c:v>
                </c:pt>
                <c:pt idx="312">
                  <c:v>304.16818181818144</c:v>
                </c:pt>
                <c:pt idx="313">
                  <c:v>304.5</c:v>
                </c:pt>
                <c:pt idx="314">
                  <c:v>304.2913043478261</c:v>
                </c:pt>
                <c:pt idx="315">
                  <c:v>304.0826086956522</c:v>
                </c:pt>
                <c:pt idx="316">
                  <c:v>303.8739130434783</c:v>
                </c:pt>
                <c:pt idx="317">
                  <c:v>303.6652173913044</c:v>
                </c:pt>
                <c:pt idx="318">
                  <c:v>303.45652173913049</c:v>
                </c:pt>
                <c:pt idx="319">
                  <c:v>303.24782608695659</c:v>
                </c:pt>
                <c:pt idx="320">
                  <c:v>303.03913043478269</c:v>
                </c:pt>
                <c:pt idx="321">
                  <c:v>302.83043478260879</c:v>
                </c:pt>
                <c:pt idx="322">
                  <c:v>302.62173913043489</c:v>
                </c:pt>
                <c:pt idx="323">
                  <c:v>302.41304347826099</c:v>
                </c:pt>
                <c:pt idx="324">
                  <c:v>302.20434782608709</c:v>
                </c:pt>
                <c:pt idx="325">
                  <c:v>301.99565217391319</c:v>
                </c:pt>
                <c:pt idx="326">
                  <c:v>301.78695652173928</c:v>
                </c:pt>
                <c:pt idx="327">
                  <c:v>301.57826086956538</c:v>
                </c:pt>
                <c:pt idx="328">
                  <c:v>301.36956521739148</c:v>
                </c:pt>
                <c:pt idx="329">
                  <c:v>301.16086956521758</c:v>
                </c:pt>
                <c:pt idx="330">
                  <c:v>300.95217391304368</c:v>
                </c:pt>
                <c:pt idx="331">
                  <c:v>300.74347826086978</c:v>
                </c:pt>
                <c:pt idx="332">
                  <c:v>300.53478260869588</c:v>
                </c:pt>
                <c:pt idx="333">
                  <c:v>300.32608695652198</c:v>
                </c:pt>
                <c:pt idx="334">
                  <c:v>300.11739130434808</c:v>
                </c:pt>
                <c:pt idx="335">
                  <c:v>299.90869565217417</c:v>
                </c:pt>
                <c:pt idx="336">
                  <c:v>299.7</c:v>
                </c:pt>
                <c:pt idx="337">
                  <c:v>298.86363636363637</c:v>
                </c:pt>
                <c:pt idx="338">
                  <c:v>298.02727272727276</c:v>
                </c:pt>
                <c:pt idx="339">
                  <c:v>297.19090909090914</c:v>
                </c:pt>
                <c:pt idx="340">
                  <c:v>296.35454545454553</c:v>
                </c:pt>
                <c:pt idx="341">
                  <c:v>295.51818181818192</c:v>
                </c:pt>
                <c:pt idx="342">
                  <c:v>294.6818181818183</c:v>
                </c:pt>
                <c:pt idx="343">
                  <c:v>293.84545454545469</c:v>
                </c:pt>
                <c:pt idx="344">
                  <c:v>293.00909090909107</c:v>
                </c:pt>
                <c:pt idx="345">
                  <c:v>292.17272727272746</c:v>
                </c:pt>
                <c:pt idx="346">
                  <c:v>291.33636363636384</c:v>
                </c:pt>
                <c:pt idx="347">
                  <c:v>290.5</c:v>
                </c:pt>
                <c:pt idx="348">
                  <c:v>289.66363636363661</c:v>
                </c:pt>
                <c:pt idx="349">
                  <c:v>288.827272727273</c:v>
                </c:pt>
                <c:pt idx="350">
                  <c:v>287.99090909090938</c:v>
                </c:pt>
                <c:pt idx="351">
                  <c:v>287.15454545454577</c:v>
                </c:pt>
                <c:pt idx="352">
                  <c:v>286.31818181818215</c:v>
                </c:pt>
                <c:pt idx="353">
                  <c:v>285.48181818181854</c:v>
                </c:pt>
                <c:pt idx="354">
                  <c:v>284.64545454545492</c:v>
                </c:pt>
                <c:pt idx="355">
                  <c:v>283.80909090909131</c:v>
                </c:pt>
                <c:pt idx="356">
                  <c:v>282.9727272727277</c:v>
                </c:pt>
                <c:pt idx="357">
                  <c:v>282.13636363636408</c:v>
                </c:pt>
                <c:pt idx="358">
                  <c:v>281.3</c:v>
                </c:pt>
                <c:pt idx="359">
                  <c:v>280.84545454545457</c:v>
                </c:pt>
                <c:pt idx="360">
                  <c:v>280.39090909090913</c:v>
                </c:pt>
                <c:pt idx="361">
                  <c:v>279.93636363636369</c:v>
                </c:pt>
                <c:pt idx="362">
                  <c:v>279.48181818181826</c:v>
                </c:pt>
                <c:pt idx="363">
                  <c:v>279.02727272727282</c:v>
                </c:pt>
                <c:pt idx="364">
                  <c:v>278.57272727272738</c:v>
                </c:pt>
                <c:pt idx="365">
                  <c:v>278.11818181818194</c:v>
                </c:pt>
                <c:pt idx="366">
                  <c:v>277.6636363636365</c:v>
                </c:pt>
                <c:pt idx="367">
                  <c:v>277.20909090909106</c:v>
                </c:pt>
                <c:pt idx="368">
                  <c:v>276.75454545454562</c:v>
                </c:pt>
                <c:pt idx="369">
                  <c:v>276.3</c:v>
                </c:pt>
                <c:pt idx="370">
                  <c:v>275.84545454545474</c:v>
                </c:pt>
                <c:pt idx="371">
                  <c:v>275.3909090909093</c:v>
                </c:pt>
                <c:pt idx="372">
                  <c:v>274.93636363636386</c:v>
                </c:pt>
                <c:pt idx="373">
                  <c:v>274.48181818181843</c:v>
                </c:pt>
                <c:pt idx="374">
                  <c:v>274.02727272727299</c:v>
                </c:pt>
                <c:pt idx="375">
                  <c:v>273.57272727272755</c:v>
                </c:pt>
                <c:pt idx="376">
                  <c:v>273.11818181818211</c:v>
                </c:pt>
                <c:pt idx="377">
                  <c:v>272.66363636363667</c:v>
                </c:pt>
                <c:pt idx="378">
                  <c:v>272.20909090909123</c:v>
                </c:pt>
                <c:pt idx="379">
                  <c:v>271.75454545454579</c:v>
                </c:pt>
                <c:pt idx="380">
                  <c:v>271.3</c:v>
                </c:pt>
                <c:pt idx="381">
                  <c:v>270.78695652173911</c:v>
                </c:pt>
                <c:pt idx="382">
                  <c:v>270.27391304347822</c:v>
                </c:pt>
                <c:pt idx="383">
                  <c:v>269.76086956521732</c:v>
                </c:pt>
                <c:pt idx="384">
                  <c:v>269.24782608695642</c:v>
                </c:pt>
                <c:pt idx="385">
                  <c:v>268.73478260869553</c:v>
                </c:pt>
                <c:pt idx="386">
                  <c:v>268.22173913043463</c:v>
                </c:pt>
                <c:pt idx="387">
                  <c:v>267.70869565217373</c:v>
                </c:pt>
                <c:pt idx="388">
                  <c:v>267.19565217391283</c:v>
                </c:pt>
                <c:pt idx="389">
                  <c:v>266.68260869565194</c:v>
                </c:pt>
                <c:pt idx="390">
                  <c:v>266.16956521739104</c:v>
                </c:pt>
                <c:pt idx="391">
                  <c:v>265.65652173913014</c:v>
                </c:pt>
                <c:pt idx="392">
                  <c:v>265.14347826086924</c:v>
                </c:pt>
                <c:pt idx="393">
                  <c:v>264.63043478260835</c:v>
                </c:pt>
                <c:pt idx="394">
                  <c:v>264.11739130434745</c:v>
                </c:pt>
                <c:pt idx="395">
                  <c:v>263.60434782608655</c:v>
                </c:pt>
                <c:pt idx="396">
                  <c:v>263.09130434782566</c:v>
                </c:pt>
                <c:pt idx="397">
                  <c:v>262.57826086956476</c:v>
                </c:pt>
                <c:pt idx="398">
                  <c:v>262.06521739130386</c:v>
                </c:pt>
                <c:pt idx="399">
                  <c:v>261.55217391304296</c:v>
                </c:pt>
                <c:pt idx="400">
                  <c:v>261.03913043478207</c:v>
                </c:pt>
                <c:pt idx="401">
                  <c:v>260.52608695652117</c:v>
                </c:pt>
                <c:pt idx="402">
                  <c:v>260.01304347826027</c:v>
                </c:pt>
                <c:pt idx="403">
                  <c:v>259.5</c:v>
                </c:pt>
                <c:pt idx="404">
                  <c:v>259.28181818181815</c:v>
                </c:pt>
                <c:pt idx="405">
                  <c:v>259.06363636363631</c:v>
                </c:pt>
                <c:pt idx="406">
                  <c:v>258.84545454545446</c:v>
                </c:pt>
                <c:pt idx="407">
                  <c:v>258.62727272727261</c:v>
                </c:pt>
                <c:pt idx="408">
                  <c:v>258.40909090909076</c:v>
                </c:pt>
                <c:pt idx="409">
                  <c:v>258.19090909090892</c:v>
                </c:pt>
                <c:pt idx="410">
                  <c:v>257.97272727272707</c:v>
                </c:pt>
                <c:pt idx="411">
                  <c:v>257.75454545454522</c:v>
                </c:pt>
                <c:pt idx="412">
                  <c:v>257.53636363636338</c:v>
                </c:pt>
                <c:pt idx="413">
                  <c:v>257.31818181818153</c:v>
                </c:pt>
                <c:pt idx="414">
                  <c:v>257.10000000000002</c:v>
                </c:pt>
                <c:pt idx="415">
                  <c:v>256.88181818181783</c:v>
                </c:pt>
                <c:pt idx="416">
                  <c:v>256.66363636363599</c:v>
                </c:pt>
                <c:pt idx="417">
                  <c:v>256.44545454545414</c:v>
                </c:pt>
                <c:pt idx="418">
                  <c:v>256.22727272727229</c:v>
                </c:pt>
                <c:pt idx="419">
                  <c:v>256.00909090909045</c:v>
                </c:pt>
                <c:pt idx="420">
                  <c:v>255.79090909090863</c:v>
                </c:pt>
                <c:pt idx="421">
                  <c:v>255.57272727272681</c:v>
                </c:pt>
                <c:pt idx="422">
                  <c:v>255.35454545454499</c:v>
                </c:pt>
                <c:pt idx="423">
                  <c:v>255.13636363636317</c:v>
                </c:pt>
                <c:pt idx="424">
                  <c:v>254.91818181818135</c:v>
                </c:pt>
                <c:pt idx="425">
                  <c:v>254.7</c:v>
                </c:pt>
                <c:pt idx="426">
                  <c:v>254.6181818181818</c:v>
                </c:pt>
                <c:pt idx="427">
                  <c:v>254.5363636363636</c:v>
                </c:pt>
                <c:pt idx="428">
                  <c:v>254.45454545454541</c:v>
                </c:pt>
                <c:pt idx="429">
                  <c:v>254.37272727272722</c:v>
                </c:pt>
                <c:pt idx="430">
                  <c:v>254.29090909090903</c:v>
                </c:pt>
                <c:pt idx="431">
                  <c:v>254.20909090909083</c:v>
                </c:pt>
                <c:pt idx="432">
                  <c:v>254.12727272727264</c:v>
                </c:pt>
                <c:pt idx="433">
                  <c:v>254.04545454545445</c:v>
                </c:pt>
                <c:pt idx="434">
                  <c:v>253.96363636363625</c:v>
                </c:pt>
                <c:pt idx="435">
                  <c:v>253.88181818181806</c:v>
                </c:pt>
                <c:pt idx="436">
                  <c:v>253.8</c:v>
                </c:pt>
                <c:pt idx="437">
                  <c:v>253.71818181818168</c:v>
                </c:pt>
                <c:pt idx="438">
                  <c:v>253.63636363636348</c:v>
                </c:pt>
                <c:pt idx="439">
                  <c:v>253.55454545454529</c:v>
                </c:pt>
                <c:pt idx="440">
                  <c:v>253.4727272727271</c:v>
                </c:pt>
                <c:pt idx="441">
                  <c:v>253.39090909090891</c:v>
                </c:pt>
                <c:pt idx="442">
                  <c:v>253.30909090909071</c:v>
                </c:pt>
                <c:pt idx="443">
                  <c:v>253.22727272727252</c:v>
                </c:pt>
                <c:pt idx="444">
                  <c:v>253.14545454545433</c:v>
                </c:pt>
                <c:pt idx="445">
                  <c:v>253.06363636363614</c:v>
                </c:pt>
                <c:pt idx="446">
                  <c:v>252.98181818181794</c:v>
                </c:pt>
                <c:pt idx="447">
                  <c:v>252.9</c:v>
                </c:pt>
                <c:pt idx="448">
                  <c:v>252.94782608695652</c:v>
                </c:pt>
                <c:pt idx="449">
                  <c:v>252.99565217391304</c:v>
                </c:pt>
                <c:pt idx="450">
                  <c:v>253.04347826086956</c:v>
                </c:pt>
                <c:pt idx="451">
                  <c:v>253.09130434782608</c:v>
                </c:pt>
                <c:pt idx="452">
                  <c:v>253.1391304347826</c:v>
                </c:pt>
                <c:pt idx="453">
                  <c:v>253.18695652173912</c:v>
                </c:pt>
                <c:pt idx="454">
                  <c:v>253.23478260869564</c:v>
                </c:pt>
                <c:pt idx="455">
                  <c:v>253.28260869565216</c:v>
                </c:pt>
                <c:pt idx="456">
                  <c:v>253.33043478260868</c:v>
                </c:pt>
                <c:pt idx="457">
                  <c:v>253.3782608695652</c:v>
                </c:pt>
                <c:pt idx="458">
                  <c:v>253.42608695652171</c:v>
                </c:pt>
                <c:pt idx="459">
                  <c:v>253.47391304347823</c:v>
                </c:pt>
                <c:pt idx="460">
                  <c:v>253.52173913043475</c:v>
                </c:pt>
                <c:pt idx="461">
                  <c:v>253.56956521739127</c:v>
                </c:pt>
                <c:pt idx="462">
                  <c:v>253.61739130434779</c:v>
                </c:pt>
                <c:pt idx="463">
                  <c:v>253.66521739130431</c:v>
                </c:pt>
                <c:pt idx="464">
                  <c:v>253.71304347826083</c:v>
                </c:pt>
                <c:pt idx="465">
                  <c:v>253.76086956521735</c:v>
                </c:pt>
                <c:pt idx="466">
                  <c:v>253.80869565217387</c:v>
                </c:pt>
                <c:pt idx="467">
                  <c:v>253.85652173913039</c:v>
                </c:pt>
                <c:pt idx="468">
                  <c:v>253.90434782608691</c:v>
                </c:pt>
                <c:pt idx="469">
                  <c:v>253.95217391304342</c:v>
                </c:pt>
                <c:pt idx="470">
                  <c:v>254</c:v>
                </c:pt>
                <c:pt idx="471">
                  <c:v>254.04090909090908</c:v>
                </c:pt>
                <c:pt idx="472">
                  <c:v>254.08181818181816</c:v>
                </c:pt>
                <c:pt idx="473">
                  <c:v>254.12272727272725</c:v>
                </c:pt>
                <c:pt idx="474">
                  <c:v>254.16363636363633</c:v>
                </c:pt>
                <c:pt idx="475">
                  <c:v>254.20454545454541</c:v>
                </c:pt>
                <c:pt idx="476">
                  <c:v>254.24545454545449</c:v>
                </c:pt>
                <c:pt idx="477">
                  <c:v>254.28636363636357</c:v>
                </c:pt>
                <c:pt idx="478">
                  <c:v>254.32727272727266</c:v>
                </c:pt>
                <c:pt idx="479">
                  <c:v>254.36818181818174</c:v>
                </c:pt>
                <c:pt idx="480">
                  <c:v>254.40909090909082</c:v>
                </c:pt>
                <c:pt idx="481">
                  <c:v>254.45</c:v>
                </c:pt>
                <c:pt idx="482">
                  <c:v>254.49090909090899</c:v>
                </c:pt>
                <c:pt idx="483">
                  <c:v>254.53181818181807</c:v>
                </c:pt>
                <c:pt idx="484">
                  <c:v>254.57272727272715</c:v>
                </c:pt>
                <c:pt idx="485">
                  <c:v>254.61363636363623</c:v>
                </c:pt>
                <c:pt idx="486">
                  <c:v>254.65454545454531</c:v>
                </c:pt>
                <c:pt idx="487">
                  <c:v>254.6954545454544</c:v>
                </c:pt>
                <c:pt idx="488">
                  <c:v>254.73636363636348</c:v>
                </c:pt>
                <c:pt idx="489">
                  <c:v>254.77727272727256</c:v>
                </c:pt>
                <c:pt idx="490">
                  <c:v>254.81818181818164</c:v>
                </c:pt>
                <c:pt idx="491">
                  <c:v>254.85909090909072</c:v>
                </c:pt>
                <c:pt idx="492">
                  <c:v>254.9</c:v>
                </c:pt>
                <c:pt idx="493">
                  <c:v>254.94090909090909</c:v>
                </c:pt>
                <c:pt idx="494">
                  <c:v>254.98181818181817</c:v>
                </c:pt>
                <c:pt idx="495">
                  <c:v>255.02272727272725</c:v>
                </c:pt>
                <c:pt idx="496">
                  <c:v>255.06363636363633</c:v>
                </c:pt>
                <c:pt idx="497">
                  <c:v>255.10454545454542</c:v>
                </c:pt>
                <c:pt idx="498">
                  <c:v>255.1454545454545</c:v>
                </c:pt>
                <c:pt idx="499">
                  <c:v>255.18636363636358</c:v>
                </c:pt>
                <c:pt idx="500">
                  <c:v>255.22727272727266</c:v>
                </c:pt>
                <c:pt idx="501">
                  <c:v>255.26818181818174</c:v>
                </c:pt>
                <c:pt idx="502">
                  <c:v>255.30909090909083</c:v>
                </c:pt>
                <c:pt idx="503">
                  <c:v>255.35</c:v>
                </c:pt>
                <c:pt idx="504">
                  <c:v>255.39090909090899</c:v>
                </c:pt>
                <c:pt idx="505">
                  <c:v>255.43181818181807</c:v>
                </c:pt>
                <c:pt idx="506">
                  <c:v>255.47272727272716</c:v>
                </c:pt>
                <c:pt idx="507">
                  <c:v>255.51363636363624</c:v>
                </c:pt>
                <c:pt idx="508">
                  <c:v>255.55454545454532</c:v>
                </c:pt>
                <c:pt idx="509">
                  <c:v>255.5954545454544</c:v>
                </c:pt>
                <c:pt idx="510">
                  <c:v>255.63636363636348</c:v>
                </c:pt>
                <c:pt idx="511">
                  <c:v>255.67727272727257</c:v>
                </c:pt>
                <c:pt idx="512">
                  <c:v>255.71818181818165</c:v>
                </c:pt>
                <c:pt idx="513">
                  <c:v>255.75909090909073</c:v>
                </c:pt>
                <c:pt idx="514">
                  <c:v>255.8</c:v>
                </c:pt>
                <c:pt idx="515">
                  <c:v>255.83913043478262</c:v>
                </c:pt>
                <c:pt idx="516">
                  <c:v>255.87826086956522</c:v>
                </c:pt>
                <c:pt idx="517">
                  <c:v>255.91739130434783</c:v>
                </c:pt>
                <c:pt idx="518">
                  <c:v>255.95652173913044</c:v>
                </c:pt>
                <c:pt idx="519">
                  <c:v>255.99565217391304</c:v>
                </c:pt>
                <c:pt idx="520">
                  <c:v>256.03478260869565</c:v>
                </c:pt>
                <c:pt idx="521">
                  <c:v>256.07391304347829</c:v>
                </c:pt>
                <c:pt idx="522">
                  <c:v>256.11304347826092</c:v>
                </c:pt>
                <c:pt idx="523">
                  <c:v>256.15217391304355</c:v>
                </c:pt>
                <c:pt idx="524">
                  <c:v>256.19130434782619</c:v>
                </c:pt>
                <c:pt idx="525">
                  <c:v>256.23043478260882</c:v>
                </c:pt>
                <c:pt idx="526">
                  <c:v>256.26956521739146</c:v>
                </c:pt>
                <c:pt idx="527">
                  <c:v>256.30869565217409</c:v>
                </c:pt>
                <c:pt idx="528">
                  <c:v>256.34782608695673</c:v>
                </c:pt>
                <c:pt idx="529">
                  <c:v>256.38695652173936</c:v>
                </c:pt>
                <c:pt idx="530">
                  <c:v>256.426086956522</c:v>
                </c:pt>
                <c:pt idx="531">
                  <c:v>256.46521739130463</c:v>
                </c:pt>
                <c:pt idx="532">
                  <c:v>256.50434782608727</c:v>
                </c:pt>
                <c:pt idx="533">
                  <c:v>256.5434782608699</c:v>
                </c:pt>
                <c:pt idx="534">
                  <c:v>256.58260869565254</c:v>
                </c:pt>
                <c:pt idx="535">
                  <c:v>256.62173913043517</c:v>
                </c:pt>
                <c:pt idx="536">
                  <c:v>256.66086956521781</c:v>
                </c:pt>
                <c:pt idx="537">
                  <c:v>256.7</c:v>
                </c:pt>
                <c:pt idx="538">
                  <c:v>256.73636363636365</c:v>
                </c:pt>
                <c:pt idx="539">
                  <c:v>256.77272727272731</c:v>
                </c:pt>
                <c:pt idx="540">
                  <c:v>256.80909090909097</c:v>
                </c:pt>
                <c:pt idx="541">
                  <c:v>256.84545454545463</c:v>
                </c:pt>
                <c:pt idx="542">
                  <c:v>256.88181818181829</c:v>
                </c:pt>
                <c:pt idx="543">
                  <c:v>256.91818181818195</c:v>
                </c:pt>
                <c:pt idx="544">
                  <c:v>256.95454545454561</c:v>
                </c:pt>
                <c:pt idx="545">
                  <c:v>256.99090909090927</c:v>
                </c:pt>
                <c:pt idx="546">
                  <c:v>257.02727272727293</c:v>
                </c:pt>
                <c:pt idx="547">
                  <c:v>257.06363636363659</c:v>
                </c:pt>
                <c:pt idx="548">
                  <c:v>257.10000000000002</c:v>
                </c:pt>
                <c:pt idx="549">
                  <c:v>257.13636363636391</c:v>
                </c:pt>
                <c:pt idx="550">
                  <c:v>257.17272727272757</c:v>
                </c:pt>
                <c:pt idx="551">
                  <c:v>257.20909090909123</c:v>
                </c:pt>
                <c:pt idx="552">
                  <c:v>257.24545454545489</c:v>
                </c:pt>
                <c:pt idx="553">
                  <c:v>257.28181818181855</c:v>
                </c:pt>
                <c:pt idx="554">
                  <c:v>257.31818181818221</c:v>
                </c:pt>
                <c:pt idx="555">
                  <c:v>257.35454545454587</c:v>
                </c:pt>
                <c:pt idx="556">
                  <c:v>257.39090909090953</c:v>
                </c:pt>
                <c:pt idx="557">
                  <c:v>257.42727272727319</c:v>
                </c:pt>
                <c:pt idx="558">
                  <c:v>257.46363636363685</c:v>
                </c:pt>
                <c:pt idx="559">
                  <c:v>257.5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54-448E-815A-DDA0D2E87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498192"/>
        <c:axId val="1"/>
      </c:scatterChart>
      <c:valAx>
        <c:axId val="700498192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(m/s)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 (kW)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1979437653166282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00498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Rozdělení rychlosti větru ve sledovaném období</a:t>
            </a:r>
          </a:p>
          <a:p>
            <a:pPr>
              <a:defRPr/>
            </a:pPr>
            <a:r>
              <a:rPr lang="cs-CZ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20161585947008"/>
          <c:y val="9.8403449568803897E-2"/>
          <c:w val="0.86541298259505273"/>
          <c:h val="0.76489126359205095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xVal>
            <c:numRef>
              <c:f>'Analýza větru'!$A$3:$A$302</c:f>
              <c:numCache>
                <c:formatCode>General</c:formatCode>
                <c:ptCount val="3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7.5000000000000098</c:v>
                </c:pt>
                <c:pt idx="75">
                  <c:v>7.6</c:v>
                </c:pt>
                <c:pt idx="76">
                  <c:v>7.7</c:v>
                </c:pt>
                <c:pt idx="77">
                  <c:v>7.8000000000000096</c:v>
                </c:pt>
                <c:pt idx="78">
                  <c:v>7.9000000000000101</c:v>
                </c:pt>
                <c:pt idx="79">
                  <c:v>8.0000000000000107</c:v>
                </c:pt>
                <c:pt idx="80">
                  <c:v>8.1</c:v>
                </c:pt>
                <c:pt idx="81">
                  <c:v>8.2000000000000099</c:v>
                </c:pt>
                <c:pt idx="82">
                  <c:v>8.3000000000000096</c:v>
                </c:pt>
                <c:pt idx="83">
                  <c:v>8.4000000000000092</c:v>
                </c:pt>
                <c:pt idx="84">
                  <c:v>8.5000000000000107</c:v>
                </c:pt>
                <c:pt idx="85">
                  <c:v>8.6000000000000103</c:v>
                </c:pt>
                <c:pt idx="86">
                  <c:v>8.7000000000000099</c:v>
                </c:pt>
                <c:pt idx="87">
                  <c:v>8.8000000000000096</c:v>
                </c:pt>
                <c:pt idx="88">
                  <c:v>8.9000000000000092</c:v>
                </c:pt>
                <c:pt idx="89">
                  <c:v>9.0000000000000107</c:v>
                </c:pt>
                <c:pt idx="90">
                  <c:v>9.1000000000000103</c:v>
                </c:pt>
                <c:pt idx="91">
                  <c:v>9.2000000000000099</c:v>
                </c:pt>
                <c:pt idx="92">
                  <c:v>9.3000000000000096</c:v>
                </c:pt>
                <c:pt idx="93">
                  <c:v>9.4000000000000092</c:v>
                </c:pt>
                <c:pt idx="94">
                  <c:v>9.5000000000000107</c:v>
                </c:pt>
                <c:pt idx="95">
                  <c:v>9.6000000000000103</c:v>
                </c:pt>
                <c:pt idx="96">
                  <c:v>9.7000000000000099</c:v>
                </c:pt>
                <c:pt idx="97">
                  <c:v>9.8000000000000096</c:v>
                </c:pt>
                <c:pt idx="98">
                  <c:v>9.9000000000000092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</c:numCache>
            </c:numRef>
          </c:xVal>
          <c:yVal>
            <c:numRef>
              <c:f>'Analýza větru'!$C$3:$C$302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B3-43A1-972E-D79BB2695CE2}"/>
            </c:ext>
          </c:extLst>
        </c:ser>
        <c:ser>
          <c:idx val="1"/>
          <c:order val="1"/>
          <c:tx>
            <c:strRef>
              <c:f>'Analýza větru'!$D$1</c:f>
              <c:strCache>
                <c:ptCount val="1"/>
                <c:pt idx="0">
                  <c:v>Weibullovo rozdělení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'Analýza větru'!$A$2:$A$302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7.5000000000000098</c:v>
                </c:pt>
                <c:pt idx="76">
                  <c:v>7.6</c:v>
                </c:pt>
                <c:pt idx="77">
                  <c:v>7.7</c:v>
                </c:pt>
                <c:pt idx="78">
                  <c:v>7.8000000000000096</c:v>
                </c:pt>
                <c:pt idx="79">
                  <c:v>7.9000000000000101</c:v>
                </c:pt>
                <c:pt idx="80">
                  <c:v>8.0000000000000107</c:v>
                </c:pt>
                <c:pt idx="81">
                  <c:v>8.1</c:v>
                </c:pt>
                <c:pt idx="82">
                  <c:v>8.2000000000000099</c:v>
                </c:pt>
                <c:pt idx="83">
                  <c:v>8.3000000000000096</c:v>
                </c:pt>
                <c:pt idx="84">
                  <c:v>8.4000000000000092</c:v>
                </c:pt>
                <c:pt idx="85">
                  <c:v>8.5000000000000107</c:v>
                </c:pt>
                <c:pt idx="86">
                  <c:v>8.6000000000000103</c:v>
                </c:pt>
                <c:pt idx="87">
                  <c:v>8.7000000000000099</c:v>
                </c:pt>
                <c:pt idx="88">
                  <c:v>8.8000000000000096</c:v>
                </c:pt>
                <c:pt idx="89">
                  <c:v>8.9000000000000092</c:v>
                </c:pt>
                <c:pt idx="90">
                  <c:v>9.0000000000000107</c:v>
                </c:pt>
                <c:pt idx="91">
                  <c:v>9.1000000000000103</c:v>
                </c:pt>
                <c:pt idx="92">
                  <c:v>9.2000000000000099</c:v>
                </c:pt>
                <c:pt idx="93">
                  <c:v>9.3000000000000096</c:v>
                </c:pt>
                <c:pt idx="94">
                  <c:v>9.4000000000000092</c:v>
                </c:pt>
                <c:pt idx="95">
                  <c:v>9.5000000000000107</c:v>
                </c:pt>
                <c:pt idx="96">
                  <c:v>9.6000000000000103</c:v>
                </c:pt>
                <c:pt idx="97">
                  <c:v>9.7000000000000099</c:v>
                </c:pt>
                <c:pt idx="98">
                  <c:v>9.8000000000000096</c:v>
                </c:pt>
                <c:pt idx="99">
                  <c:v>9.9000000000000092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'Analýza větru'!$D$2:$D$302</c:f>
              <c:numCache>
                <c:formatCode>General</c:formatCode>
                <c:ptCount val="301"/>
                <c:pt idx="0">
                  <c:v>0</c:v>
                </c:pt>
                <c:pt idx="1">
                  <c:v>7.24689852737503E-2</c:v>
                </c:pt>
                <c:pt idx="2">
                  <c:v>0.12143935564619479</c:v>
                </c:pt>
                <c:pt idx="3">
                  <c:v>0.16281364001946749</c:v>
                </c:pt>
                <c:pt idx="4">
                  <c:v>0.19876941039838036</c:v>
                </c:pt>
                <c:pt idx="5">
                  <c:v>0.23015122297253582</c:v>
                </c:pt>
                <c:pt idx="6">
                  <c:v>0.25738960299164559</c:v>
                </c:pt>
                <c:pt idx="7">
                  <c:v>0.28075245704027568</c:v>
                </c:pt>
                <c:pt idx="8">
                  <c:v>0.30043978171961205</c:v>
                </c:pt>
                <c:pt idx="9">
                  <c:v>0.31662559061242657</c:v>
                </c:pt>
                <c:pt idx="10">
                  <c:v>0.32947801035280161</c:v>
                </c:pt>
                <c:pt idx="11">
                  <c:v>0.33916902738985288</c:v>
                </c:pt>
                <c:pt idx="12">
                  <c:v>0.34587883424537652</c:v>
                </c:pt>
                <c:pt idx="13">
                  <c:v>0.34979716397307947</c:v>
                </c:pt>
                <c:pt idx="14">
                  <c:v>0.35112287622976823</c:v>
                </c:pt>
                <c:pt idx="15">
                  <c:v>0.35006251675398653</c:v>
                </c:pt>
                <c:pt idx="16">
                  <c:v>0.34682829068654936</c:v>
                </c:pt>
                <c:pt idx="17">
                  <c:v>0.3416357336811659</c:v>
                </c:pt>
                <c:pt idx="18">
                  <c:v>0.33470127194005617</c:v>
                </c:pt>
                <c:pt idx="19">
                  <c:v>0.32623980371854105</c:v>
                </c:pt>
                <c:pt idx="20">
                  <c:v>0.31646239555919348</c:v>
                </c:pt>
                <c:pt idx="21">
                  <c:v>0.30557415866276372</c:v>
                </c:pt>
                <c:pt idx="22">
                  <c:v>0.29377235007204661</c:v>
                </c:pt>
                <c:pt idx="23">
                  <c:v>0.28124472731049122</c:v>
                </c:pt>
                <c:pt idx="24">
                  <c:v>0.26816817237728618</c:v>
                </c:pt>
                <c:pt idx="25">
                  <c:v>0.25470759072195737</c:v>
                </c:pt>
                <c:pt idx="26">
                  <c:v>0.24101508249295583</c:v>
                </c:pt>
                <c:pt idx="27">
                  <c:v>0.22722937664792298</c:v>
                </c:pt>
                <c:pt idx="28">
                  <c:v>0.21347551320348174</c:v>
                </c:pt>
                <c:pt idx="29">
                  <c:v>0.19986475482243485</c:v>
                </c:pt>
                <c:pt idx="30">
                  <c:v>0.18649470595036249</c:v>
                </c:pt>
                <c:pt idx="31">
                  <c:v>0.17344961570228631</c:v>
                </c:pt>
                <c:pt idx="32">
                  <c:v>0.16080083955190005</c:v>
                </c:pt>
                <c:pt idx="33">
                  <c:v>0.14860743448355718</c:v>
                </c:pt>
                <c:pt idx="34">
                  <c:v>0.13691686252600946</c:v>
                </c:pt>
                <c:pt idx="35">
                  <c:v>0.12576577839454314</c:v>
                </c:pt>
                <c:pt idx="36">
                  <c:v>0.11518087822558987</c:v>
                </c:pt>
                <c:pt idx="37">
                  <c:v>0.10517978800032346</c:v>
                </c:pt>
                <c:pt idx="38">
                  <c:v>9.5771972131861408E-2</c:v>
                </c:pt>
                <c:pt idx="39">
                  <c:v>8.6959644751783069E-2</c:v>
                </c:pt>
                <c:pt idx="40">
                  <c:v>7.8738668400577777E-2</c:v>
                </c:pt>
                <c:pt idx="41">
                  <c:v>7.1099427036458579E-2</c:v>
                </c:pt>
                <c:pt idx="42">
                  <c:v>6.4027662469550245E-2</c:v>
                </c:pt>
                <c:pt idx="43">
                  <c:v>5.7505265454533931E-2</c:v>
                </c:pt>
                <c:pt idx="44">
                  <c:v>5.1511014694049756E-2</c:v>
                </c:pt>
                <c:pt idx="45">
                  <c:v>4.6021258885761758E-2</c:v>
                </c:pt>
                <c:pt idx="46">
                  <c:v>4.1010538664391444E-2</c:v>
                </c:pt>
                <c:pt idx="47">
                  <c:v>3.6452146830195563E-2</c:v>
                </c:pt>
                <c:pt idx="48">
                  <c:v>3.2318626608089755E-2</c:v>
                </c:pt>
                <c:pt idx="49">
                  <c:v>2.85822088437519E-2</c:v>
                </c:pt>
                <c:pt idx="50">
                  <c:v>2.5215190016597461E-2</c:v>
                </c:pt>
                <c:pt idx="51">
                  <c:v>2.2190253740874775E-2</c:v>
                </c:pt>
                <c:pt idx="52">
                  <c:v>1.9480739045133852E-2</c:v>
                </c:pt>
                <c:pt idx="53">
                  <c:v>1.7060859179526166E-2</c:v>
                </c:pt>
                <c:pt idx="54">
                  <c:v>1.4905875014255181E-2</c:v>
                </c:pt>
                <c:pt idx="55">
                  <c:v>1.2992227276744846E-2</c:v>
                </c:pt>
                <c:pt idx="56">
                  <c:v>1.1297631946053344E-2</c:v>
                </c:pt>
                <c:pt idx="57">
                  <c:v>9.8011430971974827E-3</c:v>
                </c:pt>
                <c:pt idx="58">
                  <c:v>8.483187381459362E-3</c:v>
                </c:pt>
                <c:pt idx="59">
                  <c:v>7.3255741568378566E-3</c:v>
                </c:pt>
                <c:pt idx="60">
                  <c:v>6.3114850599960276E-3</c:v>
                </c:pt>
                <c:pt idx="61">
                  <c:v>5.4254465505777574E-3</c:v>
                </c:pt>
                <c:pt idx="62">
                  <c:v>4.6532886725220652E-3</c:v>
                </c:pt>
                <c:pt idx="63">
                  <c:v>3.9820929754903539E-3</c:v>
                </c:pt>
                <c:pt idx="64">
                  <c:v>3.4001322318027716E-3</c:v>
                </c:pt>
                <c:pt idx="65">
                  <c:v>2.8968042780027916E-3</c:v>
                </c:pt>
                <c:pt idx="66">
                  <c:v>2.4625620116223213E-3</c:v>
                </c:pt>
                <c:pt idx="67">
                  <c:v>2.08884128790753E-3</c:v>
                </c:pt>
                <c:pt idx="68">
                  <c:v>1.7679881920143275E-3</c:v>
                </c:pt>
                <c:pt idx="69">
                  <c:v>1.4931869122535961E-3</c:v>
                </c:pt>
                <c:pt idx="70">
                  <c:v>1.2583892111789122E-3</c:v>
                </c:pt>
                <c:pt idx="71">
                  <c:v>1.0582462846655573E-3</c:v>
                </c:pt>
                <c:pt idx="72">
                  <c:v>8.8804361494242254E-4</c:v>
                </c:pt>
                <c:pt idx="73">
                  <c:v>7.4363926154568988E-4</c:v>
                </c:pt>
                <c:pt idx="74">
                  <c:v>6.2140589364730915E-4</c:v>
                </c:pt>
                <c:pt idx="75">
                  <c:v>5.1817674709773683E-4</c:v>
                </c:pt>
                <c:pt idx="76">
                  <c:v>4.3119558847594418E-4</c:v>
                </c:pt>
                <c:pt idx="77">
                  <c:v>3.5807068494585979E-4</c:v>
                </c:pt>
                <c:pt idx="78">
                  <c:v>2.9673271115687353E-4</c:v>
                </c:pt>
                <c:pt idx="79">
                  <c:v>2.4539647112643132E-4</c:v>
                </c:pt>
                <c:pt idx="80">
                  <c:v>2.0252627234181353E-4</c:v>
                </c:pt>
                <c:pt idx="81">
                  <c:v>1.6680475959199767E-4</c:v>
                </c:pt>
                <c:pt idx="82">
                  <c:v>1.371049957407709E-4</c:v>
                </c:pt>
                <c:pt idx="83">
                  <c:v>1.1246556432733206E-4</c:v>
                </c:pt>
                <c:pt idx="84">
                  <c:v>9.2068463190405641E-5</c:v>
                </c:pt>
                <c:pt idx="85">
                  <c:v>7.5219558039641026E-5</c:v>
                </c:pt>
                <c:pt idx="86">
                  <c:v>6.1331368951967474E-5</c:v>
                </c:pt>
                <c:pt idx="87">
                  <c:v>4.9907970187397923E-5</c:v>
                </c:pt>
                <c:pt idx="88">
                  <c:v>4.053179365773563E-5</c:v>
                </c:pt>
                <c:pt idx="89">
                  <c:v>3.285213812099493E-5</c:v>
                </c:pt>
                <c:pt idx="90">
                  <c:v>2.6575199102861804E-5</c:v>
                </c:pt>
                <c:pt idx="91">
                  <c:v>2.1455448155016475E-5</c:v>
                </c:pt>
                <c:pt idx="92">
                  <c:v>1.7288203932092331E-5</c:v>
                </c:pt>
                <c:pt idx="93">
                  <c:v>1.3903251370600052E-5</c:v>
                </c:pt>
                <c:pt idx="94">
                  <c:v>1.115937872338548E-5</c:v>
                </c:pt>
                <c:pt idx="95">
                  <c:v>8.9397151445701091E-6</c:v>
                </c:pt>
                <c:pt idx="96">
                  <c:v>7.1477637891302824E-6</c:v>
                </c:pt>
                <c:pt idx="97">
                  <c:v>5.704036890815058E-6</c:v>
                </c:pt>
                <c:pt idx="98">
                  <c:v>4.5432099525021919E-6</c:v>
                </c:pt>
                <c:pt idx="99">
                  <c:v>3.6117219958792642E-6</c:v>
                </c:pt>
                <c:pt idx="100">
                  <c:v>2.8657577688527448E-6</c:v>
                </c:pt>
                <c:pt idx="101">
                  <c:v>2.2695559149818825E-6</c:v>
                </c:pt>
                <c:pt idx="102">
                  <c:v>1.7939943998015109E-6</c:v>
                </c:pt>
                <c:pt idx="103">
                  <c:v>1.4154110050307603E-6</c:v>
                </c:pt>
                <c:pt idx="104">
                  <c:v>1.114622491520798E-6</c:v>
                </c:pt>
                <c:pt idx="105">
                  <c:v>8.7611114800132429E-7</c:v>
                </c:pt>
                <c:pt idx="106">
                  <c:v>6.8735194011822898E-7</c:v>
                </c:pt>
                <c:pt idx="107">
                  <c:v>5.3825740823676601E-7</c:v>
                </c:pt>
                <c:pt idx="108">
                  <c:v>4.2072088742755572E-7</c:v>
                </c:pt>
                <c:pt idx="109">
                  <c:v>3.2824159141168266E-7</c:v>
                </c:pt>
                <c:pt idx="110">
                  <c:v>2.5561766378488244E-7</c:v>
                </c:pt>
                <c:pt idx="111">
                  <c:v>1.9869550114391954E-7</c:v>
                </c:pt>
                <c:pt idx="112">
                  <c:v>1.5416553688610519E-7</c:v>
                </c:pt>
                <c:pt idx="113">
                  <c:v>1.1939628089245734E-7</c:v>
                </c:pt>
                <c:pt idx="114">
                  <c:v>9.2299774826999334E-8</c:v>
                </c:pt>
                <c:pt idx="115">
                  <c:v>7.1222777595380994E-8</c:v>
                </c:pt>
                <c:pt idx="116">
                  <c:v>5.4858969371076871E-8</c:v>
                </c:pt>
                <c:pt idx="117">
                  <c:v>4.2178281032413373E-8</c:v>
                </c:pt>
                <c:pt idx="118">
                  <c:v>3.2370141347983124E-8</c:v>
                </c:pt>
                <c:pt idx="119">
                  <c:v>2.4798006505500379E-8</c:v>
                </c:pt>
                <c:pt idx="120">
                  <c:v>1.8963012767327633E-8</c:v>
                </c:pt>
                <c:pt idx="121">
                  <c:v>1.4474988033231377E-8</c:v>
                </c:pt>
                <c:pt idx="122">
                  <c:v>1.1029384727974252E-8</c:v>
                </c:pt>
                <c:pt idx="123">
                  <c:v>8.3889657196798995E-9</c:v>
                </c:pt>
                <c:pt idx="124">
                  <c:v>6.3692963222487472E-9</c:v>
                </c:pt>
                <c:pt idx="125">
                  <c:v>4.8272768436634108E-9</c:v>
                </c:pt>
                <c:pt idx="126">
                  <c:v>3.6520983900344251E-9</c:v>
                </c:pt>
                <c:pt idx="127">
                  <c:v>2.7581254408622128E-9</c:v>
                </c:pt>
                <c:pt idx="128">
                  <c:v>2.0793068792614337E-9</c:v>
                </c:pt>
                <c:pt idx="129">
                  <c:v>1.5647967142082132E-9</c:v>
                </c:pt>
                <c:pt idx="130">
                  <c:v>1.1755300250727274E-9</c:v>
                </c:pt>
                <c:pt idx="131">
                  <c:v>8.8155147986866812E-10</c:v>
                </c:pt>
                <c:pt idx="132">
                  <c:v>6.599354367556946E-10</c:v>
                </c:pt>
                <c:pt idx="133">
                  <c:v>4.9317003907334206E-10</c:v>
                </c:pt>
                <c:pt idx="134">
                  <c:v>3.6790442520632067E-10</c:v>
                </c:pt>
                <c:pt idx="135">
                  <c:v>2.7397948124136166E-10</c:v>
                </c:pt>
                <c:pt idx="136">
                  <c:v>2.0367951723979823E-10</c:v>
                </c:pt>
                <c:pt idx="137">
                  <c:v>1.5115570299567625E-10</c:v>
                </c:pt>
                <c:pt idx="138">
                  <c:v>1.1198275168258424E-10</c:v>
                </c:pt>
                <c:pt idx="139">
                  <c:v>8.2818752908456867E-11</c:v>
                </c:pt>
                <c:pt idx="140">
                  <c:v>6.1144685078218889E-11</c:v>
                </c:pt>
                <c:pt idx="141">
                  <c:v>4.506534668303115E-11</c:v>
                </c:pt>
                <c:pt idx="142">
                  <c:v>3.3157531087081085E-11</c:v>
                </c:pt>
                <c:pt idx="143">
                  <c:v>2.435446485106281E-11</c:v>
                </c:pt>
                <c:pt idx="144">
                  <c:v>1.7858023454331407E-11</c:v>
                </c:pt>
                <c:pt idx="145">
                  <c:v>1.3072180007085857E-11</c:v>
                </c:pt>
                <c:pt idx="146">
                  <c:v>9.552650927724324E-12</c:v>
                </c:pt>
                <c:pt idx="147">
                  <c:v>6.9688716369262312E-12</c:v>
                </c:pt>
                <c:pt idx="148">
                  <c:v>5.0753393636120507E-12</c:v>
                </c:pt>
                <c:pt idx="149">
                  <c:v>3.6900576809011953E-12</c:v>
                </c:pt>
                <c:pt idx="150">
                  <c:v>2.6783543693187688E-12</c:v>
                </c:pt>
                <c:pt idx="151">
                  <c:v>1.9407566749236102E-12</c:v>
                </c:pt>
                <c:pt idx="152">
                  <c:v>1.4039241641270309E-12</c:v>
                </c:pt>
                <c:pt idx="153">
                  <c:v>1.0138811452644534E-12</c:v>
                </c:pt>
                <c:pt idx="154">
                  <c:v>7.309751213154837E-13</c:v>
                </c:pt>
                <c:pt idx="155">
                  <c:v>5.2612822265233155E-13</c:v>
                </c:pt>
                <c:pt idx="156">
                  <c:v>3.7805531213050263E-13</c:v>
                </c:pt>
                <c:pt idx="157">
                  <c:v>2.7120338810625143E-13</c:v>
                </c:pt>
                <c:pt idx="158">
                  <c:v>1.9422814482032921E-13</c:v>
                </c:pt>
                <c:pt idx="159">
                  <c:v>1.3886978130537924E-13</c:v>
                </c:pt>
                <c:pt idx="160">
                  <c:v>9.9124981905225945E-14</c:v>
                </c:pt>
                <c:pt idx="161">
                  <c:v>7.0638179909340068E-14</c:v>
                </c:pt>
                <c:pt idx="162">
                  <c:v>5.025486478017435E-14</c:v>
                </c:pt>
                <c:pt idx="163">
                  <c:v>3.5694405541593476E-14</c:v>
                </c:pt>
                <c:pt idx="164">
                  <c:v>2.5310855924451547E-14</c:v>
                </c:pt>
                <c:pt idx="165">
                  <c:v>1.7918404211050068E-14</c:v>
                </c:pt>
                <c:pt idx="166">
                  <c:v>1.2664230955385762E-14</c:v>
                </c:pt>
                <c:pt idx="167">
                  <c:v>8.9360682087971279E-15</c:v>
                </c:pt>
                <c:pt idx="168">
                  <c:v>6.2951117403045827E-15</c:v>
                </c:pt>
                <c:pt idx="169">
                  <c:v>4.4274215229915114E-15</c:v>
                </c:pt>
                <c:pt idx="170">
                  <c:v>3.1087793318170154E-15</c:v>
                </c:pt>
                <c:pt idx="171">
                  <c:v>2.1793231924740716E-15</c:v>
                </c:pt>
                <c:pt idx="172">
                  <c:v>1.5252717335909259E-15</c:v>
                </c:pt>
                <c:pt idx="173">
                  <c:v>1.065780441862772E-15</c:v>
                </c:pt>
                <c:pt idx="174">
                  <c:v>7.435057141319355E-16</c:v>
                </c:pt>
                <c:pt idx="175">
                  <c:v>5.1784287243491249E-16</c:v>
                </c:pt>
                <c:pt idx="176">
                  <c:v>3.6008903959216983E-16</c:v>
                </c:pt>
                <c:pt idx="177">
                  <c:v>2.499891035409001E-16</c:v>
                </c:pt>
                <c:pt idx="178">
                  <c:v>1.7327367815649885E-16</c:v>
                </c:pt>
                <c:pt idx="179">
                  <c:v>1.1990726610903631E-16</c:v>
                </c:pt>
                <c:pt idx="180">
                  <c:v>8.2843958729695998E-17</c:v>
                </c:pt>
                <c:pt idx="181">
                  <c:v>5.7145186959028877E-17</c:v>
                </c:pt>
                <c:pt idx="182">
                  <c:v>3.9355276842541702E-17</c:v>
                </c:pt>
                <c:pt idx="183">
                  <c:v>2.7060250019591802E-17</c:v>
                </c:pt>
                <c:pt idx="184">
                  <c:v>1.8576640174563152E-17</c:v>
                </c:pt>
                <c:pt idx="185">
                  <c:v>1.2732393960483717E-17</c:v>
                </c:pt>
                <c:pt idx="186">
                  <c:v>8.7128752872191148E-18</c:v>
                </c:pt>
                <c:pt idx="187">
                  <c:v>5.9528158369594194E-18</c:v>
                </c:pt>
                <c:pt idx="188">
                  <c:v>4.0606344645199492E-18</c:v>
                </c:pt>
                <c:pt idx="189">
                  <c:v>2.7655201013118695E-18</c:v>
                </c:pt>
                <c:pt idx="190">
                  <c:v>1.880494997724447E-18</c:v>
                </c:pt>
                <c:pt idx="191">
                  <c:v>1.2766767349606441E-18</c:v>
                </c:pt>
                <c:pt idx="192">
                  <c:v>8.6537442597458039E-19</c:v>
                </c:pt>
                <c:pt idx="193">
                  <c:v>5.8565582085370919E-19</c:v>
                </c:pt>
                <c:pt idx="194">
                  <c:v>3.9572829579459873E-19</c:v>
                </c:pt>
                <c:pt idx="195">
                  <c:v>2.6697396374951988E-19</c:v>
                </c:pt>
                <c:pt idx="196">
                  <c:v>1.7982861624801277E-19</c:v>
                </c:pt>
                <c:pt idx="197">
                  <c:v>1.209393698117861E-19</c:v>
                </c:pt>
                <c:pt idx="198">
                  <c:v>8.1207570317182946E-20</c:v>
                </c:pt>
                <c:pt idx="199">
                  <c:v>5.4443514650320368E-20</c:v>
                </c:pt>
                <c:pt idx="200">
                  <c:v>3.6443284373239707E-20</c:v>
                </c:pt>
                <c:pt idx="201">
                  <c:v>2.4356309118207678E-20</c:v>
                </c:pt>
                <c:pt idx="202">
                  <c:v>1.6252828071477867E-20</c:v>
                </c:pt>
                <c:pt idx="203">
                  <c:v>1.0828561844725399E-20</c:v>
                </c:pt>
                <c:pt idx="204">
                  <c:v>7.2034056228293361E-21</c:v>
                </c:pt>
                <c:pt idx="205">
                  <c:v>4.7844396009317592E-21</c:v>
                </c:pt>
                <c:pt idx="206">
                  <c:v>3.1728625611654713E-21</c:v>
                </c:pt>
                <c:pt idx="207">
                  <c:v>2.1008704737055594E-21</c:v>
                </c:pt>
                <c:pt idx="208">
                  <c:v>1.3889159899334777E-21</c:v>
                </c:pt>
                <c:pt idx="209">
                  <c:v>9.1681604523337137E-22</c:v>
                </c:pt>
                <c:pt idx="210">
                  <c:v>6.0425297646166516E-22</c:v>
                </c:pt>
                <c:pt idx="211">
                  <c:v>3.9763681796356956E-22</c:v>
                </c:pt>
                <c:pt idx="212">
                  <c:v>2.6126811190980277E-22</c:v>
                </c:pt>
                <c:pt idx="213">
                  <c:v>1.7140325748186828E-22</c:v>
                </c:pt>
                <c:pt idx="214">
                  <c:v>1.1227560395051413E-22</c:v>
                </c:pt>
                <c:pt idx="215">
                  <c:v>7.3432143177845575E-23</c:v>
                </c:pt>
                <c:pt idx="216">
                  <c:v>4.7953718389482311E-23</c:v>
                </c:pt>
                <c:pt idx="217">
                  <c:v>3.1267593366952317E-23</c:v>
                </c:pt>
                <c:pt idx="218">
                  <c:v>2.0356518289118427E-23</c:v>
                </c:pt>
                <c:pt idx="219">
                  <c:v>1.3232753188212702E-23</c:v>
                </c:pt>
                <c:pt idx="220">
                  <c:v>8.5888571302334312E-24</c:v>
                </c:pt>
                <c:pt idx="221">
                  <c:v>5.5662124623570616E-24</c:v>
                </c:pt>
                <c:pt idx="222">
                  <c:v>3.6018381210834996E-24</c:v>
                </c:pt>
                <c:pt idx="223">
                  <c:v>2.3271768190719369E-24</c:v>
                </c:pt>
                <c:pt idx="224">
                  <c:v>1.5013298572092051E-24</c:v>
                </c:pt>
                <c:pt idx="225">
                  <c:v>9.670861632909567E-25</c:v>
                </c:pt>
                <c:pt idx="226">
                  <c:v>6.2200988010911197E-25</c:v>
                </c:pt>
                <c:pt idx="227">
                  <c:v>3.9945992337746621E-25</c:v>
                </c:pt>
                <c:pt idx="228">
                  <c:v>2.561496170044173E-25</c:v>
                </c:pt>
                <c:pt idx="229">
                  <c:v>1.6400591659137072E-25</c:v>
                </c:pt>
                <c:pt idx="230">
                  <c:v>1.0485070804721716E-25</c:v>
                </c:pt>
                <c:pt idx="231">
                  <c:v>6.6931414088964491E-26</c:v>
                </c:pt>
                <c:pt idx="232">
                  <c:v>4.2661502295149939E-26</c:v>
                </c:pt>
                <c:pt idx="233">
                  <c:v>2.7151293568326488E-26</c:v>
                </c:pt>
                <c:pt idx="234">
                  <c:v>1.7254161712999453E-26</c:v>
                </c:pt>
                <c:pt idx="235">
                  <c:v>1.0948304749396695E-26</c:v>
                </c:pt>
                <c:pt idx="236">
                  <c:v>6.9366579367436825E-27</c:v>
                </c:pt>
                <c:pt idx="237">
                  <c:v>4.3883855538435894E-27</c:v>
                </c:pt>
                <c:pt idx="238">
                  <c:v>2.7721139331015016E-27</c:v>
                </c:pt>
                <c:pt idx="239">
                  <c:v>1.7485170695816202E-27</c:v>
                </c:pt>
                <c:pt idx="240">
                  <c:v>1.1012397405185895E-27</c:v>
                </c:pt>
                <c:pt idx="241">
                  <c:v>6.9254462891658316E-28</c:v>
                </c:pt>
                <c:pt idx="242">
                  <c:v>4.3487879841027244E-28</c:v>
                </c:pt>
                <c:pt idx="243">
                  <c:v>2.7267415078034034E-28</c:v>
                </c:pt>
                <c:pt idx="244">
                  <c:v>1.7071655917459881E-28</c:v>
                </c:pt>
                <c:pt idx="245">
                  <c:v>1.0672445634642404E-28</c:v>
                </c:pt>
                <c:pt idx="246">
                  <c:v>6.6620754913179145E-29</c:v>
                </c:pt>
                <c:pt idx="247">
                  <c:v>4.152533203963975E-29</c:v>
                </c:pt>
                <c:pt idx="248">
                  <c:v>2.5844926998221143E-29</c:v>
                </c:pt>
                <c:pt idx="249">
                  <c:v>1.6061895646109692E-29</c:v>
                </c:pt>
                <c:pt idx="250">
                  <c:v>9.9673163649130725E-30</c:v>
                </c:pt>
                <c:pt idx="251">
                  <c:v>6.1761849719630292E-30</c:v>
                </c:pt>
                <c:pt idx="252">
                  <c:v>3.8214097318488927E-30</c:v>
                </c:pt>
                <c:pt idx="253">
                  <c:v>2.3609610595859756E-30</c:v>
                </c:pt>
                <c:pt idx="254">
                  <c:v>1.456520479754856E-30</c:v>
                </c:pt>
                <c:pt idx="255">
                  <c:v>8.9723779761447662E-31</c:v>
                </c:pt>
                <c:pt idx="256">
                  <c:v>5.5190249501688009E-31</c:v>
                </c:pt>
                <c:pt idx="257">
                  <c:v>3.3898588902930921E-31</c:v>
                </c:pt>
                <c:pt idx="258">
                  <c:v>2.0790550080823869E-31</c:v>
                </c:pt>
                <c:pt idx="259">
                  <c:v>1.2732569782115144E-31</c:v>
                </c:pt>
                <c:pt idx="260">
                  <c:v>7.7863245036307813E-32</c:v>
                </c:pt>
                <c:pt idx="261">
                  <c:v>4.7546210050445077E-32</c:v>
                </c:pt>
                <c:pt idx="262">
                  <c:v>2.899124717940639E-32</c:v>
                </c:pt>
                <c:pt idx="263">
                  <c:v>1.7651682068875752E-32</c:v>
                </c:pt>
                <c:pt idx="264">
                  <c:v>1.0731838042779443E-32</c:v>
                </c:pt>
                <c:pt idx="265">
                  <c:v>6.5152569402159612E-33</c:v>
                </c:pt>
                <c:pt idx="266">
                  <c:v>3.949653661613972E-33</c:v>
                </c:pt>
                <c:pt idx="267">
                  <c:v>2.390876339238202E-33</c:v>
                </c:pt>
                <c:pt idx="268">
                  <c:v>1.4451949826234569E-33</c:v>
                </c:pt>
                <c:pt idx="269">
                  <c:v>8.723034781402087E-34</c:v>
                </c:pt>
                <c:pt idx="270">
                  <c:v>5.2575230407956013E-34</c:v>
                </c:pt>
                <c:pt idx="271">
                  <c:v>3.1642280571280868E-34</c:v>
                </c:pt>
                <c:pt idx="272">
                  <c:v>1.9016385337087819E-34</c:v>
                </c:pt>
                <c:pt idx="273">
                  <c:v>1.1412015302252279E-34</c:v>
                </c:pt>
                <c:pt idx="274">
                  <c:v>6.838667483793547E-35</c:v>
                </c:pt>
                <c:pt idx="275">
                  <c:v>4.0921917433211643E-35</c:v>
                </c:pt>
                <c:pt idx="276">
                  <c:v>2.445211237874982E-35</c:v>
                </c:pt>
                <c:pt idx="277">
                  <c:v>1.4589932606917729E-35</c:v>
                </c:pt>
                <c:pt idx="278">
                  <c:v>8.6929514392663802E-36</c:v>
                </c:pt>
                <c:pt idx="279">
                  <c:v>5.1720040242104468E-36</c:v>
                </c:pt>
                <c:pt idx="280">
                  <c:v>3.0727600839689299E-36</c:v>
                </c:pt>
                <c:pt idx="281">
                  <c:v>1.822960302321548E-36</c:v>
                </c:pt>
                <c:pt idx="282">
                  <c:v>1.079953584145557E-36</c:v>
                </c:pt>
                <c:pt idx="283">
                  <c:v>6.3887051627418233E-37</c:v>
                </c:pt>
                <c:pt idx="284">
                  <c:v>3.7739925055715364E-37</c:v>
                </c:pt>
                <c:pt idx="285">
                  <c:v>2.2262308882750232E-37</c:v>
                </c:pt>
                <c:pt idx="286">
                  <c:v>1.3113569054123687E-37</c:v>
                </c:pt>
                <c:pt idx="287">
                  <c:v>7.7135391864812602E-38</c:v>
                </c:pt>
                <c:pt idx="288">
                  <c:v>4.530739537804181E-38</c:v>
                </c:pt>
                <c:pt idx="289">
                  <c:v>2.6574656978364701E-38</c:v>
                </c:pt>
                <c:pt idx="290">
                  <c:v>1.556502930828277E-38</c:v>
                </c:pt>
                <c:pt idx="291">
                  <c:v>9.1036690029667039E-39</c:v>
                </c:pt>
                <c:pt idx="292">
                  <c:v>5.3170133437460571E-39</c:v>
                </c:pt>
                <c:pt idx="293">
                  <c:v>3.1010184368268352E-39</c:v>
                </c:pt>
                <c:pt idx="294">
                  <c:v>1.8060375786473569E-39</c:v>
                </c:pt>
                <c:pt idx="295">
                  <c:v>1.0503537248181565E-39</c:v>
                </c:pt>
                <c:pt idx="296">
                  <c:v>6.1000200847043741E-40</c:v>
                </c:pt>
                <c:pt idx="297">
                  <c:v>3.5376458985420297E-40</c:v>
                </c:pt>
                <c:pt idx="298">
                  <c:v>2.0487331031125349E-40</c:v>
                </c:pt>
                <c:pt idx="299">
                  <c:v>1.1847994856239235E-40</c:v>
                </c:pt>
                <c:pt idx="300">
                  <c:v>6.8421610421906762E-41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B3-43A1-972E-D79BB2695CE2}"/>
            </c:ext>
          </c:extLst>
        </c:ser>
        <c:ser>
          <c:idx val="2"/>
          <c:order val="2"/>
          <c:tx>
            <c:strRef>
              <c:f>'Analýza větru'!$E$1</c:f>
              <c:strCache>
                <c:ptCount val="1"/>
                <c:pt idx="0">
                  <c:v>Rayleighovo rozdělení 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'Analýza větru'!$A$3:$A$302</c:f>
              <c:numCache>
                <c:formatCode>General</c:formatCode>
                <c:ptCount val="3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7.5000000000000098</c:v>
                </c:pt>
                <c:pt idx="75">
                  <c:v>7.6</c:v>
                </c:pt>
                <c:pt idx="76">
                  <c:v>7.7</c:v>
                </c:pt>
                <c:pt idx="77">
                  <c:v>7.8000000000000096</c:v>
                </c:pt>
                <c:pt idx="78">
                  <c:v>7.9000000000000101</c:v>
                </c:pt>
                <c:pt idx="79">
                  <c:v>8.0000000000000107</c:v>
                </c:pt>
                <c:pt idx="80">
                  <c:v>8.1</c:v>
                </c:pt>
                <c:pt idx="81">
                  <c:v>8.2000000000000099</c:v>
                </c:pt>
                <c:pt idx="82">
                  <c:v>8.3000000000000096</c:v>
                </c:pt>
                <c:pt idx="83">
                  <c:v>8.4000000000000092</c:v>
                </c:pt>
                <c:pt idx="84">
                  <c:v>8.5000000000000107</c:v>
                </c:pt>
                <c:pt idx="85">
                  <c:v>8.6000000000000103</c:v>
                </c:pt>
                <c:pt idx="86">
                  <c:v>8.7000000000000099</c:v>
                </c:pt>
                <c:pt idx="87">
                  <c:v>8.8000000000000096</c:v>
                </c:pt>
                <c:pt idx="88">
                  <c:v>8.9000000000000092</c:v>
                </c:pt>
                <c:pt idx="89">
                  <c:v>9.0000000000000107</c:v>
                </c:pt>
                <c:pt idx="90">
                  <c:v>9.1000000000000103</c:v>
                </c:pt>
                <c:pt idx="91">
                  <c:v>9.2000000000000099</c:v>
                </c:pt>
                <c:pt idx="92">
                  <c:v>9.3000000000000096</c:v>
                </c:pt>
                <c:pt idx="93">
                  <c:v>9.4000000000000092</c:v>
                </c:pt>
                <c:pt idx="94">
                  <c:v>9.5000000000000107</c:v>
                </c:pt>
                <c:pt idx="95">
                  <c:v>9.6000000000000103</c:v>
                </c:pt>
                <c:pt idx="96">
                  <c:v>9.7000000000000099</c:v>
                </c:pt>
                <c:pt idx="97">
                  <c:v>9.8000000000000096</c:v>
                </c:pt>
                <c:pt idx="98">
                  <c:v>9.9000000000000092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</c:numCache>
            </c:numRef>
          </c:xVal>
          <c:yVal>
            <c:numRef>
              <c:f>'Analýza větru'!$E$2:$E$302</c:f>
              <c:numCache>
                <c:formatCode>General</c:formatCode>
                <c:ptCount val="301"/>
                <c:pt idx="0">
                  <c:v>0</c:v>
                </c:pt>
                <c:pt idx="1">
                  <c:v>3.9447063671951332E-2</c:v>
                </c:pt>
                <c:pt idx="2">
                  <c:v>7.8427766462239784E-2</c:v>
                </c:pt>
                <c:pt idx="3">
                  <c:v>0.11648492462481509</c:v>
                </c:pt>
                <c:pt idx="4">
                  <c:v>0.15317945619174742</c:v>
                </c:pt>
                <c:pt idx="5">
                  <c:v>0.18809880954955147</c:v>
                </c:pt>
                <c:pt idx="6">
                  <c:v>0.2208646698316527</c:v>
                </c:pt>
                <c:pt idx="7">
                  <c:v>0.25113974225038455</c:v>
                </c:pt>
                <c:pt idx="8">
                  <c:v>0.27863344344184671</c:v>
                </c:pt>
                <c:pt idx="9">
                  <c:v>0.30310636920613382</c:v>
                </c:pt>
                <c:pt idx="10">
                  <c:v>0.32437344813865487</c:v>
                </c:pt>
                <c:pt idx="11">
                  <c:v>0.34230573388119845</c:v>
                </c:pt>
                <c:pt idx="12">
                  <c:v>0.3568308323419967</c:v>
                </c:pt>
                <c:pt idx="13">
                  <c:v>0.36793200254418268</c:v>
                </c:pt>
                <c:pt idx="14">
                  <c:v>0.37564600917514918</c:v>
                </c:pt>
                <c:pt idx="15">
                  <c:v>0.38005984001984816</c:v>
                </c:pt>
                <c:pt idx="16">
                  <c:v>0.3813064311023539</c:v>
                </c:pt>
                <c:pt idx="17">
                  <c:v>0.37955956564785642</c:v>
                </c:pt>
                <c:pt idx="18">
                  <c:v>0.37502812933756302</c:v>
                </c:pt>
                <c:pt idx="19">
                  <c:v>0.36794991350860312</c:v>
                </c:pt>
                <c:pt idx="20">
                  <c:v>0.35858516001212221</c:v>
                </c:pt>
                <c:pt idx="21">
                  <c:v>0.34721003674186585</c:v>
                </c:pt>
                <c:pt idx="22">
                  <c:v>0.33411022199940388</c:v>
                </c:pt>
                <c:pt idx="23">
                  <c:v>0.31957475970266985</c:v>
                </c:pt>
                <c:pt idx="24">
                  <c:v>0.30389032696633855</c:v>
                </c:pt>
                <c:pt idx="25">
                  <c:v>0.28733603188628931</c:v>
                </c:pt>
                <c:pt idx="26">
                  <c:v>0.27017883359457884</c:v>
                </c:pt>
                <c:pt idx="27">
                  <c:v>0.25266964995697466</c:v>
                </c:pt>
                <c:pt idx="28">
                  <c:v>0.23504019174470148</c:v>
                </c:pt>
                <c:pt idx="29">
                  <c:v>0.21750053670611588</c:v>
                </c:pt>
                <c:pt idx="30">
                  <c:v>0.20023743353613563</c:v>
                </c:pt>
                <c:pt idx="31">
                  <c:v>0.18341330497312669</c:v>
                </c:pt>
                <c:pt idx="32">
                  <c:v>0.16716590164973807</c:v>
                </c:pt>
                <c:pt idx="33">
                  <c:v>0.15160854420964437</c:v>
                </c:pt>
                <c:pt idx="34">
                  <c:v>0.13683088072329239</c:v>
                </c:pt>
                <c:pt idx="35">
                  <c:v>0.12290007957522212</c:v>
                </c:pt>
                <c:pt idx="36">
                  <c:v>0.10986237459082879</c:v>
                </c:pt>
                <c:pt idx="37">
                  <c:v>9.7744878937715204E-2</c:v>
                </c:pt>
                <c:pt idx="38">
                  <c:v>8.655758689781036E-2</c:v>
                </c:pt>
                <c:pt idx="39">
                  <c:v>7.6295487516748126E-2</c:v>
                </c:pt>
                <c:pt idx="40">
                  <c:v>6.6940720913834448E-2</c:v>
                </c:pt>
                <c:pt idx="41">
                  <c:v>5.8464716184312059E-2</c:v>
                </c:pt>
                <c:pt idx="42">
                  <c:v>5.0830258861753977E-2</c:v>
                </c:pt>
                <c:pt idx="43">
                  <c:v>4.3993445379287309E-2</c:v>
                </c:pt>
                <c:pt idx="44">
                  <c:v>3.7905491467317504E-2</c:v>
                </c:pt>
                <c:pt idx="45">
                  <c:v>3.2514370603315038E-2</c:v>
                </c:pt>
                <c:pt idx="46">
                  <c:v>2.7766267201172017E-2</c:v>
                </c:pt>
                <c:pt idx="47">
                  <c:v>2.3606836975862668E-2</c:v>
                </c:pt>
                <c:pt idx="48">
                  <c:v>1.998227369218045E-2</c:v>
                </c:pt>
                <c:pt idx="49">
                  <c:v>1.6840187215252985E-2</c:v>
                </c:pt>
                <c:pt idx="50">
                  <c:v>1.4130302392860974E-2</c:v>
                </c:pt>
                <c:pt idx="51">
                  <c:v>1.1804991831472631E-2</c:v>
                </c:pt>
                <c:pt idx="52">
                  <c:v>9.8196581354401853E-3</c:v>
                </c:pt>
                <c:pt idx="53">
                  <c:v>8.1329827488136486E-3</c:v>
                </c:pt>
                <c:pt idx="54">
                  <c:v>6.7070592802841774E-3</c:v>
                </c:pt>
                <c:pt idx="55">
                  <c:v>5.5074292257123753E-3</c:v>
                </c:pt>
                <c:pt idx="56">
                  <c:v>4.5030374570658865E-3</c:v>
                </c:pt>
                <c:pt idx="57">
                  <c:v>3.6661238481466678E-3</c:v>
                </c:pt>
                <c:pt idx="58">
                  <c:v>2.9720660769650964E-3</c:v>
                </c:pt>
                <c:pt idx="59">
                  <c:v>2.3991870927305785E-3</c:v>
                </c:pt>
                <c:pt idx="60">
                  <c:v>1.9285390600980248E-3</c:v>
                </c:pt>
                <c:pt idx="61">
                  <c:v>1.5436738780122432E-3</c:v>
                </c:pt>
                <c:pt idx="62">
                  <c:v>1.2304086835942323E-3</c:v>
                </c:pt>
                <c:pt idx="63">
                  <c:v>9.7659314642448885E-4</c:v>
                </c:pt>
                <c:pt idx="64">
                  <c:v>7.7188387456241599E-4</c:v>
                </c:pt>
                <c:pt idx="65">
                  <c:v>6.0752991709802067E-4</c:v>
                </c:pt>
                <c:pt idx="66">
                  <c:v>4.7617217409948344E-4</c:v>
                </c:pt>
                <c:pt idx="67">
                  <c:v>3.7165851914580547E-4</c:v>
                </c:pt>
                <c:pt idx="68">
                  <c:v>2.8887560019398188E-4</c:v>
                </c:pt>
                <c:pt idx="69">
                  <c:v>2.2359760340161079E-4</c:v>
                </c:pt>
                <c:pt idx="70">
                  <c:v>1.7235172952854191E-4</c:v>
                </c:pt>
                <c:pt idx="71">
                  <c:v>1.3229972870541342E-4</c:v>
                </c:pt>
                <c:pt idx="72">
                  <c:v>1.0113455018290288E-4</c:v>
                </c:pt>
                <c:pt idx="73">
                  <c:v>7.699097216968886E-5</c:v>
                </c:pt>
                <c:pt idx="74">
                  <c:v>5.8368966360650688E-5</c:v>
                </c:pt>
                <c:pt idx="75">
                  <c:v>4.4068506514492389E-5</c:v>
                </c:pt>
                <c:pt idx="76">
                  <c:v>3.3134536082816943E-5</c:v>
                </c:pt>
                <c:pt idx="77">
                  <c:v>2.4810853657193421E-5</c:v>
                </c:pt>
                <c:pt idx="78">
                  <c:v>1.8501745863346506E-5</c:v>
                </c:pt>
                <c:pt idx="79">
                  <c:v>1.3740286024084683E-5</c:v>
                </c:pt>
                <c:pt idx="80">
                  <c:v>1.0162315857664277E-5</c:v>
                </c:pt>
                <c:pt idx="81">
                  <c:v>7.4852306648777567E-6</c:v>
                </c:pt>
                <c:pt idx="82">
                  <c:v>5.490791281438476E-6</c:v>
                </c:pt>
                <c:pt idx="83">
                  <c:v>4.0112851524236109E-6</c:v>
                </c:pt>
                <c:pt idx="84">
                  <c:v>2.9184518807851305E-6</c:v>
                </c:pt>
                <c:pt idx="85">
                  <c:v>2.1146740257167275E-6</c:v>
                </c:pt>
                <c:pt idx="86">
                  <c:v>1.5260109763842608E-6</c:v>
                </c:pt>
                <c:pt idx="87">
                  <c:v>1.0967221292904848E-6</c:v>
                </c:pt>
                <c:pt idx="88">
                  <c:v>7.8498547477358136E-7</c:v>
                </c:pt>
                <c:pt idx="89">
                  <c:v>5.595694508489116E-7</c:v>
                </c:pt>
                <c:pt idx="90">
                  <c:v>3.9726013654806972E-7</c:v>
                </c:pt>
                <c:pt idx="91">
                  <c:v>2.8088322660908574E-7</c:v>
                </c:pt>
                <c:pt idx="92">
                  <c:v>1.9779149914134969E-7</c:v>
                </c:pt>
                <c:pt idx="93">
                  <c:v>1.3871440773706166E-7</c:v>
                </c:pt>
                <c:pt idx="94">
                  <c:v>9.6887723633146992E-8</c:v>
                </c:pt>
                <c:pt idx="95">
                  <c:v>6.7398499229395411E-8</c:v>
                </c:pt>
                <c:pt idx="96">
                  <c:v>4.6694639070725937E-8</c:v>
                </c:pt>
                <c:pt idx="97">
                  <c:v>3.2219599656306745E-8</c:v>
                </c:pt>
                <c:pt idx="98">
                  <c:v>2.214167866784367E-8</c:v>
                </c:pt>
                <c:pt idx="99">
                  <c:v>1.5154414855557001E-8</c:v>
                </c:pt>
                <c:pt idx="100">
                  <c:v>1.0330157271985781E-8</c:v>
                </c:pt>
                <c:pt idx="101">
                  <c:v>7.0131755523526011E-9</c:v>
                </c:pt>
                <c:pt idx="102">
                  <c:v>4.7420197440683466E-9</c:v>
                </c:pt>
                <c:pt idx="103">
                  <c:v>3.1934028411177609E-9</c:v>
                </c:pt>
                <c:pt idx="104">
                  <c:v>2.1418377325999665E-9</c:v>
                </c:pt>
                <c:pt idx="105">
                  <c:v>1.4307465755093584E-9</c:v>
                </c:pt>
                <c:pt idx="106">
                  <c:v>9.5188156986840382E-10</c:v>
                </c:pt>
                <c:pt idx="107">
                  <c:v>6.3073642802618488E-10</c:v>
                </c:pt>
                <c:pt idx="108">
                  <c:v>4.1625400256373223E-10</c:v>
                </c:pt>
                <c:pt idx="109">
                  <c:v>2.7359940104043954E-10</c:v>
                </c:pt>
                <c:pt idx="110">
                  <c:v>1.7910955446727389E-10</c:v>
                </c:pt>
                <c:pt idx="111">
                  <c:v>1.1678038913732836E-10</c:v>
                </c:pt>
                <c:pt idx="112">
                  <c:v>7.583492814917061E-11</c:v>
                </c:pt>
                <c:pt idx="113">
                  <c:v>4.9047566523451335E-11</c:v>
                </c:pt>
                <c:pt idx="114">
                  <c:v>3.1594761692945464E-11</c:v>
                </c:pt>
                <c:pt idx="115">
                  <c:v>2.0270419241963139E-11</c:v>
                </c:pt>
                <c:pt idx="116">
                  <c:v>1.2952720218519754E-11</c:v>
                </c:pt>
                <c:pt idx="117">
                  <c:v>8.2434765894936341E-12</c:v>
                </c:pt>
                <c:pt idx="118">
                  <c:v>5.2253038896882318E-12</c:v>
                </c:pt>
                <c:pt idx="119">
                  <c:v>3.2988681069712223E-12</c:v>
                </c:pt>
                <c:pt idx="120">
                  <c:v>2.0742979059201282E-12</c:v>
                </c:pt>
                <c:pt idx="121">
                  <c:v>1.2990641326347204E-12</c:v>
                </c:pt>
                <c:pt idx="122">
                  <c:v>8.1029626668843232E-13</c:v>
                </c:pt>
                <c:pt idx="123">
                  <c:v>5.0339784395599324E-13</c:v>
                </c:pt>
                <c:pt idx="124">
                  <c:v>3.1148246580517609E-13</c:v>
                </c:pt>
                <c:pt idx="125">
                  <c:v>1.91960139960394E-13</c:v>
                </c:pt>
                <c:pt idx="126">
                  <c:v>1.1782682163951229E-13</c:v>
                </c:pt>
                <c:pt idx="127">
                  <c:v>7.2033307802884354E-14</c:v>
                </c:pt>
                <c:pt idx="128">
                  <c:v>4.3861054965850288E-14</c:v>
                </c:pt>
                <c:pt idx="129">
                  <c:v>2.6600005543767228E-14</c:v>
                </c:pt>
                <c:pt idx="130">
                  <c:v>1.6067256583045883E-14</c:v>
                </c:pt>
                <c:pt idx="131">
                  <c:v>9.6662824080212624E-15</c:v>
                </c:pt>
                <c:pt idx="132">
                  <c:v>5.7920908916835629E-15</c:v>
                </c:pt>
                <c:pt idx="133">
                  <c:v>3.4567643824580008E-15</c:v>
                </c:pt>
                <c:pt idx="134">
                  <c:v>2.0547693693422495E-15</c:v>
                </c:pt>
                <c:pt idx="135">
                  <c:v>1.2165098986634069E-15</c:v>
                </c:pt>
                <c:pt idx="136">
                  <c:v>7.1734459064831892E-16</c:v>
                </c:pt>
                <c:pt idx="137">
                  <c:v>4.2130826023312117E-16</c:v>
                </c:pt>
                <c:pt idx="138">
                  <c:v>2.4645204582606908E-16</c:v>
                </c:pt>
                <c:pt idx="139">
                  <c:v>1.4359043878094208E-16</c:v>
                </c:pt>
                <c:pt idx="140">
                  <c:v>8.3325818036917669E-17</c:v>
                </c:pt>
                <c:pt idx="141">
                  <c:v>4.8160938094544996E-17</c:v>
                </c:pt>
                <c:pt idx="142">
                  <c:v>2.7725021455360368E-17</c:v>
                </c:pt>
                <c:pt idx="143">
                  <c:v>1.5896838139425566E-17</c:v>
                </c:pt>
                <c:pt idx="144">
                  <c:v>9.0784524251492126E-18</c:v>
                </c:pt>
                <c:pt idx="145">
                  <c:v>5.163871113766762E-18</c:v>
                </c:pt>
                <c:pt idx="146">
                  <c:v>2.9255111408667693E-18</c:v>
                </c:pt>
                <c:pt idx="147">
                  <c:v>1.6507875725926049E-18</c:v>
                </c:pt>
                <c:pt idx="148">
                  <c:v>9.2777779415132793E-19</c:v>
                </c:pt>
                <c:pt idx="149">
                  <c:v>5.1935028682512496E-19</c:v>
                </c:pt>
                <c:pt idx="150">
                  <c:v>2.8956139639734415E-19</c:v>
                </c:pt>
                <c:pt idx="151">
                  <c:v>1.6079964782238276E-19</c:v>
                </c:pt>
                <c:pt idx="152">
                  <c:v>8.8939344308473576E-20</c:v>
                </c:pt>
                <c:pt idx="153">
                  <c:v>4.8996764515783162E-20</c:v>
                </c:pt>
                <c:pt idx="154">
                  <c:v>2.688473596125487E-20</c:v>
                </c:pt>
                <c:pt idx="155">
                  <c:v>1.4692959542438887E-20</c:v>
                </c:pt>
                <c:pt idx="156">
                  <c:v>7.9979403282366963E-21</c:v>
                </c:pt>
                <c:pt idx="157">
                  <c:v>4.3362332681972446E-21</c:v>
                </c:pt>
                <c:pt idx="158">
                  <c:v>2.341601253259508E-21</c:v>
                </c:pt>
                <c:pt idx="159">
                  <c:v>1.2594452600422166E-21</c:v>
                </c:pt>
                <c:pt idx="160">
                  <c:v>6.7470187712239279E-22</c:v>
                </c:pt>
                <c:pt idx="161">
                  <c:v>3.6000706393591948E-22</c:v>
                </c:pt>
                <c:pt idx="162">
                  <c:v>1.9132724517304878E-22</c:v>
                </c:pt>
                <c:pt idx="163">
                  <c:v>1.0127669313966397E-22</c:v>
                </c:pt>
                <c:pt idx="164">
                  <c:v>5.3396071642145887E-23</c:v>
                </c:pt>
                <c:pt idx="165">
                  <c:v>2.8039896165164042E-23</c:v>
                </c:pt>
                <c:pt idx="166">
                  <c:v>1.4665976659170672E-23</c:v>
                </c:pt>
                <c:pt idx="167">
                  <c:v>7.6403501790058632E-24</c:v>
                </c:pt>
                <c:pt idx="168">
                  <c:v>3.9644542711448132E-24</c:v>
                </c:pt>
                <c:pt idx="169">
                  <c:v>2.0489040486840768E-24</c:v>
                </c:pt>
                <c:pt idx="170">
                  <c:v>1.0546978705628445E-24</c:v>
                </c:pt>
                <c:pt idx="171">
                  <c:v>5.4075797961301586E-25</c:v>
                </c:pt>
                <c:pt idx="172">
                  <c:v>2.7615085910074607E-25</c:v>
                </c:pt>
                <c:pt idx="173">
                  <c:v>1.4046192855749173E-25</c:v>
                </c:pt>
                <c:pt idx="174">
                  <c:v>7.1160631116956567E-26</c:v>
                </c:pt>
                <c:pt idx="175">
                  <c:v>3.5907904155560606E-26</c:v>
                </c:pt>
                <c:pt idx="176">
                  <c:v>1.8047189933238169E-26</c:v>
                </c:pt>
                <c:pt idx="177">
                  <c:v>9.0343840184218678E-27</c:v>
                </c:pt>
                <c:pt idx="178">
                  <c:v>4.504608883526195E-27</c:v>
                </c:pt>
                <c:pt idx="179">
                  <c:v>2.237099859702704E-27</c:v>
                </c:pt>
                <c:pt idx="180">
                  <c:v>1.1065818544069342E-27</c:v>
                </c:pt>
                <c:pt idx="181">
                  <c:v>5.4519487003129997E-28</c:v>
                </c:pt>
                <c:pt idx="182">
                  <c:v>2.6754088981666444E-28</c:v>
                </c:pt>
                <c:pt idx="183">
                  <c:v>1.3076722539524806E-28</c:v>
                </c:pt>
                <c:pt idx="184">
                  <c:v>6.3661684978424533E-29</c:v>
                </c:pt>
                <c:pt idx="185">
                  <c:v>3.0869384363394166E-29</c:v>
                </c:pt>
                <c:pt idx="186">
                  <c:v>1.4909001712603331E-29</c:v>
                </c:pt>
                <c:pt idx="187">
                  <c:v>7.1719962572053081E-30</c:v>
                </c:pt>
                <c:pt idx="188">
                  <c:v>3.4363909852215139E-30</c:v>
                </c:pt>
                <c:pt idx="189">
                  <c:v>1.6399712963684541E-30</c:v>
                </c:pt>
                <c:pt idx="190">
                  <c:v>7.7954503770390629E-31</c:v>
                </c:pt>
                <c:pt idx="191">
                  <c:v>3.6907751861964389E-31</c:v>
                </c:pt>
                <c:pt idx="192">
                  <c:v>1.7404658840623468E-31</c:v>
                </c:pt>
                <c:pt idx="193">
                  <c:v>8.1749499645321883E-32</c:v>
                </c:pt>
                <c:pt idx="194">
                  <c:v>3.8245159721924825E-32</c:v>
                </c:pt>
                <c:pt idx="195">
                  <c:v>1.7821315634328176E-32</c:v>
                </c:pt>
                <c:pt idx="196">
                  <c:v>8.2713247125736025E-33</c:v>
                </c:pt>
                <c:pt idx="197">
                  <c:v>3.8236886382744505E-33</c:v>
                </c:pt>
                <c:pt idx="198">
                  <c:v>1.7606061993203452E-33</c:v>
                </c:pt>
                <c:pt idx="199">
                  <c:v>8.0744751393740725E-34</c:v>
                </c:pt>
                <c:pt idx="200">
                  <c:v>3.6884071616600619E-34</c:v>
                </c:pt>
                <c:pt idx="201">
                  <c:v>1.6781701842575666E-34</c:v>
                </c:pt>
                <c:pt idx="202">
                  <c:v>7.6051159887733339E-35</c:v>
                </c:pt>
                <c:pt idx="203">
                  <c:v>3.4327998814894849E-35</c:v>
                </c:pt>
                <c:pt idx="204">
                  <c:v>1.5433486232336299E-35</c:v>
                </c:pt>
                <c:pt idx="205">
                  <c:v>6.9111863318567237E-36</c:v>
                </c:pt>
                <c:pt idx="206">
                  <c:v>3.0825794426057554E-36</c:v>
                </c:pt>
                <c:pt idx="207">
                  <c:v>1.3694594149494854E-36</c:v>
                </c:pt>
                <c:pt idx="208">
                  <c:v>6.0597870909517723E-37</c:v>
                </c:pt>
                <c:pt idx="209">
                  <c:v>2.6707852774822183E-37</c:v>
                </c:pt>
                <c:pt idx="210">
                  <c:v>1.1724493380088085E-37</c:v>
                </c:pt>
                <c:pt idx="211">
                  <c:v>5.1265216606963601E-38</c:v>
                </c:pt>
                <c:pt idx="212">
                  <c:v>2.2326734065497353E-38</c:v>
                </c:pt>
                <c:pt idx="213">
                  <c:v>9.6850392699759951E-39</c:v>
                </c:pt>
                <c:pt idx="214">
                  <c:v>4.1845758725980817E-39</c:v>
                </c:pt>
                <c:pt idx="215">
                  <c:v>1.8008414190233529E-39</c:v>
                </c:pt>
                <c:pt idx="216">
                  <c:v>7.7192222709910196E-40</c:v>
                </c:pt>
                <c:pt idx="217">
                  <c:v>3.2956854924601164E-40</c:v>
                </c:pt>
                <c:pt idx="218">
                  <c:v>1.4014970822502558E-40</c:v>
                </c:pt>
                <c:pt idx="219">
                  <c:v>5.9362604065031715E-41</c:v>
                </c:pt>
                <c:pt idx="220">
                  <c:v>2.5044252943330588E-41</c:v>
                </c:pt>
                <c:pt idx="221">
                  <c:v>1.0523923746449596E-41</c:v>
                </c:pt>
                <c:pt idx="222">
                  <c:v>4.4047560276020777E-42</c:v>
                </c:pt>
                <c:pt idx="223">
                  <c:v>1.8362874203577863E-42</c:v>
                </c:pt>
                <c:pt idx="224">
                  <c:v>7.6249003642481282E-43</c:v>
                </c:pt>
                <c:pt idx="225">
                  <c:v>3.1535700207275002E-43</c:v>
                </c:pt>
                <c:pt idx="226">
                  <c:v>1.2991091800787588E-43</c:v>
                </c:pt>
                <c:pt idx="227">
                  <c:v>5.3304487094912411E-44</c:v>
                </c:pt>
                <c:pt idx="228">
                  <c:v>2.1784966907473721E-44</c:v>
                </c:pt>
                <c:pt idx="229">
                  <c:v>8.8679887315494418E-45</c:v>
                </c:pt>
                <c:pt idx="230">
                  <c:v>3.5955764375599727E-45</c:v>
                </c:pt>
                <c:pt idx="231">
                  <c:v>1.4520686726103874E-45</c:v>
                </c:pt>
                <c:pt idx="232">
                  <c:v>5.8409177945655984E-46</c:v>
                </c:pt>
                <c:pt idx="233">
                  <c:v>2.3401861784895269E-46</c:v>
                </c:pt>
                <c:pt idx="234">
                  <c:v>9.3388881303355029E-47</c:v>
                </c:pt>
                <c:pt idx="235">
                  <c:v>3.7120639664045178E-47</c:v>
                </c:pt>
                <c:pt idx="236">
                  <c:v>1.4696411791669125E-47</c:v>
                </c:pt>
                <c:pt idx="237">
                  <c:v>5.7953920733186101E-48</c:v>
                </c:pt>
                <c:pt idx="238">
                  <c:v>2.2763028772533759E-48</c:v>
                </c:pt>
                <c:pt idx="239">
                  <c:v>8.905392220714436E-49</c:v>
                </c:pt>
                <c:pt idx="240">
                  <c:v>3.470179182041931E-49</c:v>
                </c:pt>
                <c:pt idx="241">
                  <c:v>1.3468730255369083E-49</c:v>
                </c:pt>
                <c:pt idx="242">
                  <c:v>5.2068777312274431E-50</c:v>
                </c:pt>
                <c:pt idx="243">
                  <c:v>2.0049527169896041E-50</c:v>
                </c:pt>
                <c:pt idx="244">
                  <c:v>7.6896572489460217E-51</c:v>
                </c:pt>
                <c:pt idx="245">
                  <c:v>2.9375548322213256E-51</c:v>
                </c:pt>
                <c:pt idx="246">
                  <c:v>1.1177410287909684E-51</c:v>
                </c:pt>
                <c:pt idx="247">
                  <c:v>4.2361631107161776E-52</c:v>
                </c:pt>
                <c:pt idx="248">
                  <c:v>1.5991178952136248E-52</c:v>
                </c:pt>
                <c:pt idx="249">
                  <c:v>6.0126327521716035E-53</c:v>
                </c:pt>
                <c:pt idx="250">
                  <c:v>2.2517766698398887E-53</c:v>
                </c:pt>
                <c:pt idx="251">
                  <c:v>8.3996743716430835E-54</c:v>
                </c:pt>
                <c:pt idx="252">
                  <c:v>3.1208733055127301E-54</c:v>
                </c:pt>
                <c:pt idx="253">
                  <c:v>1.1549586468442066E-54</c:v>
                </c:pt>
                <c:pt idx="254">
                  <c:v>4.2572915489398709E-55</c:v>
                </c:pt>
                <c:pt idx="255">
                  <c:v>1.5630650983656457E-55</c:v>
                </c:pt>
                <c:pt idx="256">
                  <c:v>5.7160695826277248E-56</c:v>
                </c:pt>
                <c:pt idx="257">
                  <c:v>2.0820673214997878E-56</c:v>
                </c:pt>
                <c:pt idx="258">
                  <c:v>7.5538594558212086E-57</c:v>
                </c:pt>
                <c:pt idx="259">
                  <c:v>2.7297316480693672E-57</c:v>
                </c:pt>
                <c:pt idx="260">
                  <c:v>9.825348921562762E-58</c:v>
                </c:pt>
                <c:pt idx="261">
                  <c:v>3.522516464099109E-58</c:v>
                </c:pt>
                <c:pt idx="262">
                  <c:v>1.2578682424513496E-58</c:v>
                </c:pt>
                <c:pt idx="263">
                  <c:v>4.4739836585126649E-59</c:v>
                </c:pt>
                <c:pt idx="264">
                  <c:v>1.5850056051676562E-59</c:v>
                </c:pt>
                <c:pt idx="265">
                  <c:v>5.5929949444995636E-60</c:v>
                </c:pt>
                <c:pt idx="266">
                  <c:v>1.9657818167613711E-60</c:v>
                </c:pt>
                <c:pt idx="267">
                  <c:v>6.8818231714397766E-61</c:v>
                </c:pt>
                <c:pt idx="268">
                  <c:v>2.399656393521261E-61</c:v>
                </c:pt>
                <c:pt idx="269">
                  <c:v>8.3343552854979386E-62</c:v>
                </c:pt>
                <c:pt idx="270">
                  <c:v>2.8831843073689548E-62</c:v>
                </c:pt>
                <c:pt idx="271">
                  <c:v>9.9345978192934043E-63</c:v>
                </c:pt>
                <c:pt idx="272">
                  <c:v>3.4096178687221857E-63</c:v>
                </c:pt>
                <c:pt idx="273">
                  <c:v>1.1655709185057146E-63</c:v>
                </c:pt>
                <c:pt idx="274">
                  <c:v>3.9687095599668414E-64</c:v>
                </c:pt>
                <c:pt idx="275">
                  <c:v>1.3459768600916782E-64</c:v>
                </c:pt>
                <c:pt idx="276">
                  <c:v>4.5467761568717724E-65</c:v>
                </c:pt>
                <c:pt idx="277">
                  <c:v>1.5298445361808491E-65</c:v>
                </c:pt>
                <c:pt idx="278">
                  <c:v>5.1270648689000945E-66</c:v>
                </c:pt>
                <c:pt idx="279">
                  <c:v>1.7114655122240064E-66</c:v>
                </c:pt>
                <c:pt idx="280">
                  <c:v>5.6904335914683529E-67</c:v>
                </c:pt>
                <c:pt idx="281">
                  <c:v>1.8845187985649369E-67</c:v>
                </c:pt>
                <c:pt idx="282">
                  <c:v>6.216322469675862E-68</c:v>
                </c:pt>
                <c:pt idx="283">
                  <c:v>2.0424177780816935E-68</c:v>
                </c:pt>
                <c:pt idx="284">
                  <c:v>6.6839570888403275E-69</c:v>
                </c:pt>
                <c:pt idx="285">
                  <c:v>2.1787168200057755E-69</c:v>
                </c:pt>
                <c:pt idx="286">
                  <c:v>7.0736899374547366E-70</c:v>
                </c:pt>
                <c:pt idx="287">
                  <c:v>2.2875436496874109E-70</c:v>
                </c:pt>
                <c:pt idx="288">
                  <c:v>7.368361665359621E-71</c:v>
                </c:pt>
                <c:pt idx="289">
                  <c:v>2.3640175145716735E-71</c:v>
                </c:pt>
                <c:pt idx="290">
                  <c:v>7.5545516044611802E-72</c:v>
                </c:pt>
                <c:pt idx="291">
                  <c:v>2.4046118182140663E-72</c:v>
                </c:pt>
                <c:pt idx="292">
                  <c:v>7.6235908565222293E-73</c:v>
                </c:pt>
                <c:pt idx="293">
                  <c:v>2.4074237296587244E-73</c:v>
                </c:pt>
                <c:pt idx="294">
                  <c:v>7.5722314753910402E-74</c:v>
                </c:pt>
                <c:pt idx="295">
                  <c:v>2.3723220645951663E-74</c:v>
                </c:pt>
                <c:pt idx="296">
                  <c:v>7.4028998014154164E-75</c:v>
                </c:pt>
                <c:pt idx="297">
                  <c:v>2.3009574320509191E-75</c:v>
                </c:pt>
                <c:pt idx="298">
                  <c:v>7.1235064286621876E-76</c:v>
                </c:pt>
                <c:pt idx="299">
                  <c:v>2.1966335536296505E-76</c:v>
                </c:pt>
                <c:pt idx="300">
                  <c:v>6.7468335319735551E-77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B3-43A1-972E-D79BB2695CE2}"/>
            </c:ext>
          </c:extLst>
        </c:ser>
        <c:ser>
          <c:idx val="3"/>
          <c:order val="3"/>
          <c:tx>
            <c:v>průměrná rychlost</c:v>
          </c:tx>
          <c:spPr>
            <a:ln w="28575">
              <a:noFill/>
            </a:ln>
          </c:spPr>
          <c:marker>
            <c:symbol val="triangle"/>
            <c:size val="15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'Vybraná elektrárna'!$B$17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6B3-43A1-972E-D79BB269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247440"/>
        <c:axId val="1"/>
      </c:scatterChart>
      <c:valAx>
        <c:axId val="719247440"/>
        <c:scaling>
          <c:orientation val="minMax"/>
          <c:max val="30"/>
        </c:scaling>
        <c:delete val="0"/>
        <c:axPos val="b"/>
        <c:title>
          <c:tx>
            <c:strRef>
              <c:f>'Analýza větru'!$A$1</c:f>
              <c:strCache>
                <c:ptCount val="1"/>
                <c:pt idx="0">
                  <c:v>rychlost větru (m/s)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strRef>
              <c:f>'Analýza větru'!$C$1</c:f>
              <c:strCache>
                <c:ptCount val="1"/>
                <c:pt idx="0">
                  <c:v>rozdělení  rychlosti větru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crossAx val="719247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088902797070924"/>
          <c:y val="0.32772175085319089"/>
          <c:w val="0.27911117168211191"/>
          <c:h val="0.2053872616648422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</a:t>
            </a:r>
            <a:r>
              <a:rPr lang="en-US"/>
              <a:t>kamžitý výkon</a:t>
            </a:r>
            <a:r>
              <a:rPr lang="cs-CZ"/>
              <a:t> elektrárny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'Analýza výkonu'!$F$2</c:f>
              <c:strCache>
                <c:ptCount val="1"/>
                <c:pt idx="0">
                  <c:v>okamžitý výkon (kW)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'Analýza výkonu'!$D$3:$D$13495</c:f>
              <c:numCache>
                <c:formatCode>m/d/yyyy\ h:mm</c:formatCode>
                <c:ptCount val="13493"/>
              </c:numCache>
            </c:numRef>
          </c:xVal>
          <c:yVal>
            <c:numRef>
              <c:f>'Analýza výkonu'!$F$3:$F$13495</c:f>
              <c:numCache>
                <c:formatCode>0.00</c:formatCode>
                <c:ptCount val="134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E-4215-A3C4-8FD1F818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355832"/>
        <c:axId val="1"/>
      </c:scatterChart>
      <c:valAx>
        <c:axId val="675355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d\/m\/\y\y\y\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 (kW)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753558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5.6384698064632408E-2"/>
          <c:y val="8.8859434529510672E-2"/>
          <c:w val="0.89405106495323794"/>
          <c:h val="0.84254743737096394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'Analýza výkonu'!$H$2</c:f>
              <c:strCache>
                <c:ptCount val="1"/>
                <c:pt idx="0">
                  <c:v>energie kumulativně (kWh)</c:v>
                </c:pt>
              </c:strCache>
            </c:strRef>
          </c:tx>
          <c:marker>
            <c:symbol val="none"/>
          </c:marker>
          <c:xVal>
            <c:numRef>
              <c:f>'Analýza výkonu'!$D$3:$D$13495</c:f>
              <c:numCache>
                <c:formatCode>m/d/yyyy\ h:mm</c:formatCode>
                <c:ptCount val="13493"/>
              </c:numCache>
            </c:numRef>
          </c:xVal>
          <c:yVal>
            <c:numRef>
              <c:f>'Analýza výkonu'!$H$3:$H$13495</c:f>
              <c:numCache>
                <c:formatCode>0.00000</c:formatCode>
                <c:ptCount val="1349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39-4C3E-88AD-468B954F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500496"/>
        <c:axId val="1"/>
      </c:scatterChart>
      <c:valAx>
        <c:axId val="704500496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04500496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strRef>
              <c:f>'Analýza výkonu'!$D:$D</c:f>
              <c:strCache>
                <c:ptCount val="2"/>
                <c:pt idx="1">
                  <c:v>datum a čas</c:v>
                </c:pt>
              </c:strCache>
            </c:strRef>
          </c:xVal>
          <c:yVal>
            <c:numRef>
              <c:f>'Analýza výkonu'!$F:$F</c:f>
              <c:numCache>
                <c:formatCode>0.00</c:formatCode>
                <c:ptCount val="104857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0C-497F-8B5E-76AD355E1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515856"/>
        <c:axId val="1"/>
      </c:scatterChart>
      <c:valAx>
        <c:axId val="704515856"/>
        <c:scaling>
          <c:orientation val="minMax"/>
        </c:scaling>
        <c:delete val="0"/>
        <c:axPos val="b"/>
        <c:numFmt formatCode="d\.m\.\r\r\r\r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0451585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Graf4"/>
  <sheetViews>
    <sheetView zoomScale="102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Graf5"/>
  <sheetViews>
    <sheetView zoomScale="102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af1"/>
  <sheetViews>
    <sheetView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311150</xdr:colOff>
      <xdr:row>1</xdr:row>
      <xdr:rowOff>38100</xdr:rowOff>
    </xdr:from>
    <xdr:to>
      <xdr:col>15</xdr:col>
      <xdr:colOff>69850</xdr:colOff>
      <xdr:row>24</xdr:row>
      <xdr:rowOff>114300</xdr:rowOff>
    </xdr:to>
    <xdr:graphicFrame macro="">
      <xdr:nvGraphicFramePr>
        <xdr:cNvPr id="7230" name="Graf 1">
          <a:extLst>
            <a:ext uri="{FF2B5EF4-FFF2-40B4-BE49-F238E27FC236}">
              <a16:creationId xmlns:a16="http://schemas.microsoft.com/office/drawing/2014/main" id="{52294173-0701-461A-AAEB-65BAED4E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88900</xdr:colOff>
      <xdr:row>0</xdr:row>
      <xdr:rowOff>514350</xdr:rowOff>
    </xdr:from>
    <xdr:to>
      <xdr:col>23</xdr:col>
      <xdr:colOff>527050</xdr:colOff>
      <xdr:row>32</xdr:row>
      <xdr:rowOff>88900</xdr:rowOff>
    </xdr:to>
    <xdr:graphicFrame macro="">
      <xdr:nvGraphicFramePr>
        <xdr:cNvPr id="10300" name="Graf 3">
          <a:extLst>
            <a:ext uri="{FF2B5EF4-FFF2-40B4-BE49-F238E27FC236}">
              <a16:creationId xmlns:a16="http://schemas.microsoft.com/office/drawing/2014/main" id="{6E31A493-34DF-470E-AE74-DEAAB1787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050" cy="6000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4FEDA23-57DC-4980-9CEB-B08BC50D4A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050" cy="6000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4E0799-F973-4EE5-BCB6-6CDE0C9020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0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B8C433-2D6B-4ECE-A43A-EDE8B47629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F675"/>
  <sheetViews>
    <sheetView tabSelected="1" topLeftCell="B1" workbookViewId="0">
      <selection activeCell="B5" sqref="B5"/>
    </sheetView>
  </sheetViews>
  <sheetFormatPr defaultRowHeight="13" x14ac:dyDescent="0.3"/>
  <cols>
    <col min="1" max="1" width="56.69921875" customWidth="1"/>
    <col min="2" max="2" width="21.19921875" style="99" customWidth="1"/>
    <col min="6" max="6" width="13.69921875" bestFit="1" customWidth="1"/>
  </cols>
  <sheetData>
    <row r="1" spans="1:6" ht="18" thickBot="1" x14ac:dyDescent="0.4">
      <c r="A1" s="106" t="s">
        <v>102</v>
      </c>
    </row>
    <row r="2" spans="1:6" ht="25.5" customHeight="1" x14ac:dyDescent="0.4">
      <c r="A2" s="73" t="s">
        <v>93</v>
      </c>
      <c r="B2" s="100">
        <v>4</v>
      </c>
      <c r="E2" t="s">
        <v>111</v>
      </c>
    </row>
    <row r="3" spans="1:6" ht="18" x14ac:dyDescent="0.4">
      <c r="A3" s="74" t="s">
        <v>94</v>
      </c>
      <c r="B3" s="101" t="str">
        <f>VLOOKUP(B2,'Výkonové křivky elektráren'!A3:C68,2,FALSE)</f>
        <v>B300 MkII</v>
      </c>
      <c r="E3" t="s">
        <v>100</v>
      </c>
      <c r="F3" t="s">
        <v>101</v>
      </c>
    </row>
    <row r="4" spans="1:6" ht="18" x14ac:dyDescent="0.4">
      <c r="A4" s="74" t="s">
        <v>95</v>
      </c>
      <c r="B4" s="101" t="str">
        <f>VLOOKUP(B2,'Výkonové křivky elektráren'!A3:C68,3,FALSE)</f>
        <v>Bonus</v>
      </c>
      <c r="E4" s="71">
        <f>'Výkonové křivky elektráren'!H3</f>
        <v>0</v>
      </c>
      <c r="F4">
        <f>VLOOKUP(E4,'Výkonové křivky elektráren'!H3:BU674,$B$2+1,FALSE)</f>
        <v>0</v>
      </c>
    </row>
    <row r="5" spans="1:6" ht="18.5" thickBot="1" x14ac:dyDescent="0.45">
      <c r="A5" s="75" t="s">
        <v>96</v>
      </c>
      <c r="B5" s="102">
        <f>VLOOKUP(B2,'Výkonové křivky elektráren'!A3:D68,4,FALSE)</f>
        <v>300</v>
      </c>
      <c r="E5" s="71">
        <f>'Výkonové křivky elektráren'!H4</f>
        <v>4.4704000000087979E-2</v>
      </c>
      <c r="F5">
        <f>VLOOKUP(E5,'Výkonové křivky elektráren'!H4:BU675,$B$2+1,FALSE)</f>
        <v>0</v>
      </c>
    </row>
    <row r="6" spans="1:6" ht="18" x14ac:dyDescent="0.4">
      <c r="A6" s="103"/>
      <c r="E6" s="71">
        <f>'Výkonové křivky elektráren'!H5</f>
        <v>8.9408000000175958E-2</v>
      </c>
      <c r="F6">
        <f>VLOOKUP(E6,'Výkonové křivky elektráren'!H5:BU676,$B$2+1,FALSE)</f>
        <v>0</v>
      </c>
    </row>
    <row r="7" spans="1:6" x14ac:dyDescent="0.3">
      <c r="E7" s="71">
        <f>'Výkonové křivky elektráren'!H6</f>
        <v>0.13411200000026391</v>
      </c>
      <c r="F7">
        <f>VLOOKUP(E7,'Výkonové křivky elektráren'!H6:BU677,$B$2+1,FALSE)</f>
        <v>0</v>
      </c>
    </row>
    <row r="8" spans="1:6" x14ac:dyDescent="0.3">
      <c r="E8" s="71">
        <f>'Výkonové křivky elektráren'!H7</f>
        <v>0.17881600000035192</v>
      </c>
      <c r="F8">
        <f>VLOOKUP(E8,'Výkonové křivky elektráren'!H7:BU678,$B$2+1,FALSE)</f>
        <v>0</v>
      </c>
    </row>
    <row r="9" spans="1:6" ht="17.5" x14ac:dyDescent="0.35">
      <c r="A9" s="106" t="s">
        <v>108</v>
      </c>
      <c r="E9" s="71">
        <f>'Výkonové křivky elektráren'!H8</f>
        <v>0.22352000000043987</v>
      </c>
      <c r="F9">
        <f>VLOOKUP(E9,'Výkonové křivky elektráren'!H8:BU679,$B$2+1,FALSE)</f>
        <v>0</v>
      </c>
    </row>
    <row r="10" spans="1:6" ht="18" x14ac:dyDescent="0.4">
      <c r="A10" s="103" t="s">
        <v>126</v>
      </c>
      <c r="B10" s="107">
        <f>MAX('Analýza výkonu'!H:H)</f>
        <v>0</v>
      </c>
      <c r="E10" s="71">
        <f>'Výkonové křivky elektráren'!H9</f>
        <v>0.26822400000052782</v>
      </c>
      <c r="F10">
        <f>VLOOKUP(E10,'Výkonové křivky elektráren'!H9:BU680,$B$2+1,FALSE)</f>
        <v>0</v>
      </c>
    </row>
    <row r="11" spans="1:6" ht="18" x14ac:dyDescent="0.4">
      <c r="A11" s="103" t="s">
        <v>123</v>
      </c>
      <c r="B11" s="107" t="e">
        <f>B10/B12</f>
        <v>#DIV/0!</v>
      </c>
      <c r="E11" s="71">
        <f>'Výkonové křivky elektráren'!H10</f>
        <v>0.31292800000061577</v>
      </c>
      <c r="F11">
        <f>VLOOKUP(E11,'Výkonové křivky elektráren'!H10:BU681,$B$2+1,FALSE)</f>
        <v>0</v>
      </c>
    </row>
    <row r="12" spans="1:6" ht="18" x14ac:dyDescent="0.4">
      <c r="A12" s="103" t="s">
        <v>122</v>
      </c>
      <c r="B12" s="107">
        <f>COUNTIF('Analýza výkonu'!A:A,"&gt;=0")*'Analýza výkonu'!$E$3</f>
        <v>0</v>
      </c>
      <c r="E12" s="71">
        <f>'Výkonové křivky elektráren'!H11</f>
        <v>0.35763200000070383</v>
      </c>
      <c r="F12">
        <f>VLOOKUP(E12,'Výkonové křivky elektráren'!H11:BU682,$B$2+1,FALSE)</f>
        <v>0</v>
      </c>
    </row>
    <row r="13" spans="1:6" ht="18" x14ac:dyDescent="0.4">
      <c r="A13" s="103" t="s">
        <v>131</v>
      </c>
      <c r="B13" s="107">
        <f>COUNTIF('Analýza výkonu'!A:A,"&gt;0")*'Analýza výkonu'!$E$3</f>
        <v>0</v>
      </c>
      <c r="E13" s="71">
        <f>'Výkonové křivky elektráren'!H12</f>
        <v>0.40233600000079178</v>
      </c>
      <c r="F13">
        <f>VLOOKUP(E13,'Výkonové křivky elektráren'!H12:BU683,$B$2+1,FALSE)</f>
        <v>0</v>
      </c>
    </row>
    <row r="14" spans="1:6" ht="21" x14ac:dyDescent="0.55000000000000004">
      <c r="A14" s="103" t="s">
        <v>132</v>
      </c>
      <c r="B14" s="107">
        <f>COUNTIF('Analýza výkonu'!F:F,"&gt;0")*'Analýza výkonu'!$E$3</f>
        <v>0</v>
      </c>
      <c r="E14" s="71">
        <f>'Výkonové křivky elektráren'!H13</f>
        <v>0.44704000000087973</v>
      </c>
      <c r="F14">
        <f>VLOOKUP(E14,'Výkonové křivky elektráren'!H13:BU684,$B$2+1,FALSE)</f>
        <v>0</v>
      </c>
    </row>
    <row r="15" spans="1:6" ht="18" x14ac:dyDescent="0.4">
      <c r="A15" s="103" t="s">
        <v>109</v>
      </c>
      <c r="B15" s="107" t="e">
        <f>B11/B5</f>
        <v>#DIV/0!</v>
      </c>
      <c r="E15" s="71">
        <f>'Výkonové křivky elektráren'!H14</f>
        <v>0.5</v>
      </c>
      <c r="F15">
        <f>VLOOKUP(E15,'Výkonové křivky elektráren'!H14:BU685,$B$2+1,FALSE)</f>
        <v>0</v>
      </c>
    </row>
    <row r="16" spans="1:6" ht="18" x14ac:dyDescent="0.4">
      <c r="A16" s="103" t="s">
        <v>110</v>
      </c>
      <c r="B16" s="107" t="e">
        <f>AVERAGE('Analýza výkonu'!A:A)</f>
        <v>#DIV/0!</v>
      </c>
      <c r="E16" s="71">
        <f>'Výkonové křivky elektráren'!H15</f>
        <v>0.53644800000105564</v>
      </c>
      <c r="F16">
        <f>VLOOKUP(E16,'Výkonové křivky elektráren'!H15:BU686,$B$2+1,FALSE)</f>
        <v>0</v>
      </c>
    </row>
    <row r="17" spans="1:6" ht="33.75" customHeight="1" x14ac:dyDescent="0.4">
      <c r="A17" s="117" t="s">
        <v>127</v>
      </c>
      <c r="B17" s="107" t="e">
        <f>AVERAGEIF('Analýza výkonu'!A:A,"&gt;0")</f>
        <v>#DIV/0!</v>
      </c>
      <c r="E17" s="71">
        <f>'Výkonové křivky elektráren'!H16</f>
        <v>0.58115200000114364</v>
      </c>
      <c r="F17">
        <f>VLOOKUP(E17,'Výkonové křivky elektráren'!H16:BU687,$B$2+1,FALSE)</f>
        <v>0</v>
      </c>
    </row>
    <row r="18" spans="1:6" x14ac:dyDescent="0.3">
      <c r="E18" s="71">
        <f>'Výkonové křivky elektráren'!H17</f>
        <v>0.62585600000123154</v>
      </c>
      <c r="F18">
        <f>VLOOKUP(E18,'Výkonové křivky elektráren'!H17:BU688,$B$2+1,FALSE)</f>
        <v>0</v>
      </c>
    </row>
    <row r="19" spans="1:6" x14ac:dyDescent="0.3">
      <c r="E19" s="71">
        <f>'Výkonové křivky elektráren'!H18</f>
        <v>0.67056000000131954</v>
      </c>
      <c r="F19">
        <f>VLOOKUP(E19,'Výkonové křivky elektráren'!H18:BU689,$B$2+1,FALSE)</f>
        <v>0</v>
      </c>
    </row>
    <row r="20" spans="1:6" x14ac:dyDescent="0.3">
      <c r="E20" s="71">
        <f>'Výkonové křivky elektráren'!H19</f>
        <v>0.71526400000140766</v>
      </c>
      <c r="F20">
        <f>VLOOKUP(E20,'Výkonové křivky elektráren'!H19:BU690,$B$2+1,FALSE)</f>
        <v>0</v>
      </c>
    </row>
    <row r="21" spans="1:6" x14ac:dyDescent="0.3">
      <c r="E21" s="71">
        <f>'Výkonové křivky elektráren'!H20</f>
        <v>0.75996800000149556</v>
      </c>
      <c r="F21">
        <f>VLOOKUP(E21,'Výkonové křivky elektráren'!H20:BU691,$B$2+1,FALSE)</f>
        <v>0</v>
      </c>
    </row>
    <row r="22" spans="1:6" x14ac:dyDescent="0.3">
      <c r="E22" s="71">
        <f>'Výkonové křivky elektráren'!H21</f>
        <v>0.80467200000158356</v>
      </c>
      <c r="F22">
        <f>VLOOKUP(E22,'Výkonové křivky elektráren'!H21:BU692,$B$2+1,FALSE)</f>
        <v>0</v>
      </c>
    </row>
    <row r="23" spans="1:6" x14ac:dyDescent="0.3">
      <c r="E23" s="71">
        <f>'Výkonové křivky elektráren'!H22</f>
        <v>0.84937600000167146</v>
      </c>
      <c r="F23">
        <f>VLOOKUP(E23,'Výkonové křivky elektráren'!H22:BU693,$B$2+1,FALSE)</f>
        <v>0</v>
      </c>
    </row>
    <row r="24" spans="1:6" x14ac:dyDescent="0.3">
      <c r="E24" s="71">
        <f>'Výkonové křivky elektráren'!H23</f>
        <v>0.89408000000175947</v>
      </c>
      <c r="F24">
        <f>VLOOKUP(E24,'Výkonové křivky elektráren'!H23:BU694,$B$2+1,FALSE)</f>
        <v>0</v>
      </c>
    </row>
    <row r="25" spans="1:6" x14ac:dyDescent="0.3">
      <c r="E25" s="71">
        <f>'Výkonové křivky elektráren'!H24</f>
        <v>0.93878400000184747</v>
      </c>
      <c r="F25">
        <f>VLOOKUP(E25,'Výkonové křivky elektráren'!H24:BU695,$B$2+1,FALSE)</f>
        <v>0</v>
      </c>
    </row>
    <row r="26" spans="1:6" x14ac:dyDescent="0.3">
      <c r="E26" s="71">
        <f>'Výkonové křivky elektráren'!H25</f>
        <v>1</v>
      </c>
      <c r="F26">
        <f>VLOOKUP(E26,'Výkonové křivky elektráren'!H25:BU696,$B$2+1,FALSE)</f>
        <v>0</v>
      </c>
    </row>
    <row r="27" spans="1:6" x14ac:dyDescent="0.3">
      <c r="E27" s="71">
        <f>'Výkonové křivky elektráren'!H26</f>
        <v>1.0281920000020233</v>
      </c>
      <c r="F27">
        <f>VLOOKUP(E27,'Výkonové křivky elektráren'!H26:BU697,$B$2+1,FALSE)</f>
        <v>0</v>
      </c>
    </row>
    <row r="28" spans="1:6" x14ac:dyDescent="0.3">
      <c r="E28" s="71">
        <f>'Výkonové křivky elektráren'!H27</f>
        <v>1.0728960000021113</v>
      </c>
      <c r="F28">
        <f>VLOOKUP(E28,'Výkonové křivky elektráren'!H27:BU698,$B$2+1,FALSE)</f>
        <v>0</v>
      </c>
    </row>
    <row r="29" spans="1:6" x14ac:dyDescent="0.3">
      <c r="E29" s="71">
        <f>'Výkonové křivky elektráren'!H28</f>
        <v>1.1176000000021993</v>
      </c>
      <c r="F29">
        <f>VLOOKUP(E29,'Výkonové křivky elektráren'!H28:BU699,$B$2+1,FALSE)</f>
        <v>0</v>
      </c>
    </row>
    <row r="30" spans="1:6" x14ac:dyDescent="0.3">
      <c r="E30" s="71">
        <f>'Výkonové křivky elektráren'!H29</f>
        <v>1.1623040000022873</v>
      </c>
      <c r="F30">
        <f>VLOOKUP(E30,'Výkonové křivky elektráren'!H29:BU700,$B$2+1,FALSE)</f>
        <v>0</v>
      </c>
    </row>
    <row r="31" spans="1:6" x14ac:dyDescent="0.3">
      <c r="E31" s="71">
        <f>'Výkonové křivky elektráren'!H30</f>
        <v>1.2070080000023753</v>
      </c>
      <c r="F31">
        <f>VLOOKUP(E31,'Výkonové křivky elektráren'!H30:BU701,$B$2+1,FALSE)</f>
        <v>0</v>
      </c>
    </row>
    <row r="32" spans="1:6" x14ac:dyDescent="0.3">
      <c r="E32" s="71">
        <f>'Výkonové křivky elektráren'!H31</f>
        <v>1.2517120000024631</v>
      </c>
      <c r="F32">
        <f>VLOOKUP(E32,'Výkonové křivky elektráren'!H31:BU702,$B$2+1,FALSE)</f>
        <v>0</v>
      </c>
    </row>
    <row r="33" spans="5:6" x14ac:dyDescent="0.3">
      <c r="E33" s="71">
        <f>'Výkonové křivky elektráren'!H32</f>
        <v>1.2964160000025511</v>
      </c>
      <c r="F33">
        <f>VLOOKUP(E33,'Výkonové křivky elektráren'!H32:BU703,$B$2+1,FALSE)</f>
        <v>0</v>
      </c>
    </row>
    <row r="34" spans="5:6" x14ac:dyDescent="0.3">
      <c r="E34" s="71">
        <f>'Výkonové křivky elektráren'!H33</f>
        <v>1.3411200000026391</v>
      </c>
      <c r="F34">
        <f>VLOOKUP(E34,'Výkonové křivky elektráren'!H33:BU704,$B$2+1,FALSE)</f>
        <v>0</v>
      </c>
    </row>
    <row r="35" spans="5:6" x14ac:dyDescent="0.3">
      <c r="E35" s="71">
        <f>'Výkonové křivky elektráren'!H34</f>
        <v>1.3858240000027271</v>
      </c>
      <c r="F35">
        <f>VLOOKUP(E35,'Výkonové křivky elektráren'!H34:BU705,$B$2+1,FALSE)</f>
        <v>0</v>
      </c>
    </row>
    <row r="36" spans="5:6" x14ac:dyDescent="0.3">
      <c r="E36" s="71">
        <f>'Výkonové křivky elektráren'!H35</f>
        <v>1.4305280000028153</v>
      </c>
      <c r="F36">
        <f>VLOOKUP(E36,'Výkonové křivky elektráren'!H35:BU706,$B$2+1,FALSE)</f>
        <v>0</v>
      </c>
    </row>
    <row r="37" spans="5:6" x14ac:dyDescent="0.3">
      <c r="E37" s="71">
        <f>'Výkonové křivky elektráren'!H36</f>
        <v>1.4752320000029031</v>
      </c>
      <c r="F37">
        <f>VLOOKUP(E37,'Výkonové křivky elektráren'!H36:BU707,$B$2+1,FALSE)</f>
        <v>0</v>
      </c>
    </row>
    <row r="38" spans="5:6" x14ac:dyDescent="0.3">
      <c r="E38" s="71">
        <f>'Výkonové křivky elektráren'!H37</f>
        <v>1.5</v>
      </c>
      <c r="F38">
        <f>VLOOKUP(E38,'Výkonové křivky elektráren'!H37:BU708,$B$2+1,FALSE)</f>
        <v>0</v>
      </c>
    </row>
    <row r="39" spans="5:6" x14ac:dyDescent="0.3">
      <c r="E39" s="71">
        <f>'Výkonové křivky elektráren'!H38</f>
        <v>1.5646400000030791</v>
      </c>
      <c r="F39">
        <f>VLOOKUP(E39,'Výkonové křivky elektráren'!H38:BU709,$B$2+1,FALSE)</f>
        <v>0</v>
      </c>
    </row>
    <row r="40" spans="5:6" x14ac:dyDescent="0.3">
      <c r="E40" s="71">
        <f>'Výkonové křivky elektráren'!H39</f>
        <v>1.6093440000031671</v>
      </c>
      <c r="F40">
        <f>VLOOKUP(E40,'Výkonové křivky elektráren'!H39:BU710,$B$2+1,FALSE)</f>
        <v>0</v>
      </c>
    </row>
    <row r="41" spans="5:6" x14ac:dyDescent="0.3">
      <c r="E41" s="71">
        <f>'Výkonové křivky elektráren'!H40</f>
        <v>1.6540480000032551</v>
      </c>
      <c r="F41">
        <f>VLOOKUP(E41,'Výkonové křivky elektráren'!H40:BU711,$B$2+1,FALSE)</f>
        <v>0</v>
      </c>
    </row>
    <row r="42" spans="5:6" x14ac:dyDescent="0.3">
      <c r="E42" s="71">
        <f>'Výkonové křivky elektráren'!H41</f>
        <v>1.6987520000033429</v>
      </c>
      <c r="F42">
        <f>VLOOKUP(E42,'Výkonové křivky elektráren'!H41:BU712,$B$2+1,FALSE)</f>
        <v>0</v>
      </c>
    </row>
    <row r="43" spans="5:6" x14ac:dyDescent="0.3">
      <c r="E43" s="71">
        <f>'Výkonové křivky elektráren'!H42</f>
        <v>1.7434560000034309</v>
      </c>
      <c r="F43">
        <f>VLOOKUP(E43,'Výkonové křivky elektráren'!H42:BU713,$B$2+1,FALSE)</f>
        <v>0</v>
      </c>
    </row>
    <row r="44" spans="5:6" x14ac:dyDescent="0.3">
      <c r="E44" s="71">
        <f>'Výkonové křivky elektráren'!H43</f>
        <v>1.7881600000035189</v>
      </c>
      <c r="F44">
        <f>VLOOKUP(E44,'Výkonové křivky elektráren'!H43:BU714,$B$2+1,FALSE)</f>
        <v>0</v>
      </c>
    </row>
    <row r="45" spans="5:6" x14ac:dyDescent="0.3">
      <c r="E45" s="71">
        <f>'Výkonové křivky elektráren'!H44</f>
        <v>1.8328640000036067</v>
      </c>
      <c r="F45">
        <f>VLOOKUP(E45,'Výkonové křivky elektráren'!H44:BU715,$B$2+1,FALSE)</f>
        <v>0</v>
      </c>
    </row>
    <row r="46" spans="5:6" x14ac:dyDescent="0.3">
      <c r="E46" s="71">
        <f>'Výkonové křivky elektráren'!H45</f>
        <v>1.8775680000036949</v>
      </c>
      <c r="F46">
        <f>VLOOKUP(E46,'Výkonové křivky elektráren'!H45:BU716,$B$2+1,FALSE)</f>
        <v>0</v>
      </c>
    </row>
    <row r="47" spans="5:6" x14ac:dyDescent="0.3">
      <c r="E47" s="71">
        <f>'Výkonové křivky elektráren'!H46</f>
        <v>1.9222720000037827</v>
      </c>
      <c r="F47">
        <f>VLOOKUP(E47,'Výkonové křivky elektráren'!H46:BU717,$B$2+1,FALSE)</f>
        <v>0</v>
      </c>
    </row>
    <row r="48" spans="5:6" x14ac:dyDescent="0.3">
      <c r="E48" s="71">
        <f>'Výkonové křivky elektráren'!H47</f>
        <v>1.966976000003871</v>
      </c>
      <c r="F48">
        <f>VLOOKUP(E48,'Výkonové křivky elektráren'!H47:BU718,$B$2+1,FALSE)</f>
        <v>0</v>
      </c>
    </row>
    <row r="49" spans="5:6" x14ac:dyDescent="0.3">
      <c r="E49" s="71">
        <f>'Výkonové křivky elektráren'!H48</f>
        <v>2</v>
      </c>
      <c r="F49">
        <f>VLOOKUP(E49,'Výkonové křivky elektráren'!H48:BU719,$B$2+1,FALSE)</f>
        <v>0</v>
      </c>
    </row>
    <row r="50" spans="5:6" x14ac:dyDescent="0.3">
      <c r="E50" s="71">
        <f>'Výkonové křivky elektráren'!H49</f>
        <v>2.0563840000040465</v>
      </c>
      <c r="F50">
        <f>VLOOKUP(E50,'Výkonové křivky elektráren'!H49:BU720,$B$2+1,FALSE)</f>
        <v>0</v>
      </c>
    </row>
    <row r="51" spans="5:6" x14ac:dyDescent="0.3">
      <c r="E51" s="71">
        <f>'Výkonové křivky elektráren'!H50</f>
        <v>2.1010880000041348</v>
      </c>
      <c r="F51">
        <f>VLOOKUP(E51,'Výkonové křivky elektráren'!H50:BU721,$B$2+1,FALSE)</f>
        <v>0</v>
      </c>
    </row>
    <row r="52" spans="5:6" x14ac:dyDescent="0.3">
      <c r="E52" s="71">
        <f>'Výkonové křivky elektráren'!H51</f>
        <v>2.1457920000042225</v>
      </c>
      <c r="F52">
        <f>VLOOKUP(E52,'Výkonové křivky elektráren'!H51:BU722,$B$2+1,FALSE)</f>
        <v>0</v>
      </c>
    </row>
    <row r="53" spans="5:6" x14ac:dyDescent="0.3">
      <c r="E53" s="71">
        <f>'Výkonové křivky elektráren'!H52</f>
        <v>2.1904960000043108</v>
      </c>
      <c r="F53">
        <f>VLOOKUP(E53,'Výkonové křivky elektráren'!H52:BU723,$B$2+1,FALSE)</f>
        <v>0</v>
      </c>
    </row>
    <row r="54" spans="5:6" x14ac:dyDescent="0.3">
      <c r="E54" s="71">
        <f>'Výkonové křivky elektráren'!H53</f>
        <v>2.2352000000043986</v>
      </c>
      <c r="F54">
        <f>VLOOKUP(E54,'Výkonové křivky elektráren'!H53:BU724,$B$2+1,FALSE)</f>
        <v>0</v>
      </c>
    </row>
    <row r="55" spans="5:6" x14ac:dyDescent="0.3">
      <c r="E55" s="71">
        <f>'Výkonové křivky elektráren'!H54</f>
        <v>2.2799040000044863</v>
      </c>
      <c r="F55">
        <f>VLOOKUP(E55,'Výkonové křivky elektráren'!H54:BU725,$B$2+1,FALSE)</f>
        <v>0</v>
      </c>
    </row>
    <row r="56" spans="5:6" x14ac:dyDescent="0.3">
      <c r="E56" s="71">
        <f>'Výkonové křivky elektráren'!H55</f>
        <v>2.3246080000045746</v>
      </c>
      <c r="F56">
        <f>VLOOKUP(E56,'Výkonové křivky elektráren'!H55:BU726,$B$2+1,FALSE)</f>
        <v>0</v>
      </c>
    </row>
    <row r="57" spans="5:6" x14ac:dyDescent="0.3">
      <c r="E57" s="71">
        <f>'Výkonové křivky elektráren'!H56</f>
        <v>2.3693120000046624</v>
      </c>
      <c r="F57">
        <f>VLOOKUP(E57,'Výkonové křivky elektráren'!H56:BU727,$B$2+1,FALSE)</f>
        <v>0</v>
      </c>
    </row>
    <row r="58" spans="5:6" x14ac:dyDescent="0.3">
      <c r="E58" s="71">
        <f>'Výkonové křivky elektráren'!H57</f>
        <v>2.4140160000047506</v>
      </c>
      <c r="F58">
        <f>VLOOKUP(E58,'Výkonové křivky elektráren'!H57:BU728,$B$2+1,FALSE)</f>
        <v>0</v>
      </c>
    </row>
    <row r="59" spans="5:6" x14ac:dyDescent="0.3">
      <c r="E59" s="71">
        <f>'Výkonové křivky elektráren'!H58</f>
        <v>2.4587200000048384</v>
      </c>
      <c r="F59">
        <f>VLOOKUP(E59,'Výkonové křivky elektráren'!H58:BU729,$B$2+1,FALSE)</f>
        <v>0</v>
      </c>
    </row>
    <row r="60" spans="5:6" x14ac:dyDescent="0.3">
      <c r="E60" s="71">
        <f>'Výkonové křivky elektráren'!H59</f>
        <v>2.5</v>
      </c>
      <c r="F60">
        <f>VLOOKUP(E60,'Výkonové křivky elektráren'!H59:BU730,$B$2+1,FALSE)</f>
        <v>0</v>
      </c>
    </row>
    <row r="61" spans="5:6" x14ac:dyDescent="0.3">
      <c r="E61" s="71">
        <f>'Výkonové křivky elektráren'!H60</f>
        <v>2.5481280000050144</v>
      </c>
      <c r="F61">
        <f>VLOOKUP(E61,'Výkonové křivky elektráren'!H60:BU731,$B$2+1,FALSE)</f>
        <v>0</v>
      </c>
    </row>
    <row r="62" spans="5:6" x14ac:dyDescent="0.3">
      <c r="E62" s="71">
        <f>'Výkonové křivky elektráren'!H61</f>
        <v>2.5928320000051022</v>
      </c>
      <c r="F62">
        <f>VLOOKUP(E62,'Výkonové křivky elektráren'!H61:BU732,$B$2+1,FALSE)</f>
        <v>0</v>
      </c>
    </row>
    <row r="63" spans="5:6" x14ac:dyDescent="0.3">
      <c r="E63" s="71">
        <f>'Výkonové křivky elektráren'!H62</f>
        <v>2.6375360000051904</v>
      </c>
      <c r="F63">
        <f>VLOOKUP(E63,'Výkonové křivky elektráren'!H62:BU733,$B$2+1,FALSE)</f>
        <v>0</v>
      </c>
    </row>
    <row r="64" spans="5:6" x14ac:dyDescent="0.3">
      <c r="E64" s="71">
        <f>'Výkonové křivky elektráren'!H63</f>
        <v>2.6822400000052782</v>
      </c>
      <c r="F64">
        <f>VLOOKUP(E64,'Výkonové křivky elektráren'!H63:BU734,$B$2+1,FALSE)</f>
        <v>0</v>
      </c>
    </row>
    <row r="65" spans="5:6" x14ac:dyDescent="0.3">
      <c r="E65" s="71">
        <f>'Výkonové křivky elektráren'!H64</f>
        <v>2.7269440000053664</v>
      </c>
      <c r="F65">
        <f>VLOOKUP(E65,'Výkonové křivky elektráren'!H64:BU735,$B$2+1,FALSE)</f>
        <v>0</v>
      </c>
    </row>
    <row r="66" spans="5:6" x14ac:dyDescent="0.3">
      <c r="E66" s="71">
        <f>'Výkonové křivky elektráren'!H65</f>
        <v>2.7716480000054542</v>
      </c>
      <c r="F66">
        <f>VLOOKUP(E66,'Výkonové křivky elektráren'!H65:BU736,$B$2+1,FALSE)</f>
        <v>0</v>
      </c>
    </row>
    <row r="67" spans="5:6" x14ac:dyDescent="0.3">
      <c r="E67" s="71">
        <f>'Výkonové křivky elektráren'!H66</f>
        <v>2.8163520000055424</v>
      </c>
      <c r="F67">
        <f>VLOOKUP(E67,'Výkonové křivky elektráren'!H66:BU737,$B$2+1,FALSE)</f>
        <v>0</v>
      </c>
    </row>
    <row r="68" spans="5:6" x14ac:dyDescent="0.3">
      <c r="E68" s="71">
        <f>'Výkonové křivky elektráren'!H67</f>
        <v>2.8610560000056307</v>
      </c>
      <c r="F68">
        <f>VLOOKUP(E68,'Výkonové křivky elektráren'!H67:BU738,$B$2+1,FALSE)</f>
        <v>0</v>
      </c>
    </row>
    <row r="69" spans="5:6" x14ac:dyDescent="0.3">
      <c r="E69" s="71">
        <f>'Výkonové křivky elektráren'!H68</f>
        <v>2.9057600000057184</v>
      </c>
      <c r="F69">
        <f>VLOOKUP(E69,'Výkonové křivky elektráren'!H68:BU739,$B$2+1,FALSE)</f>
        <v>0</v>
      </c>
    </row>
    <row r="70" spans="5:6" x14ac:dyDescent="0.3">
      <c r="E70" s="71">
        <f>'Výkonové křivky elektráren'!H69</f>
        <v>2.9504640000058062</v>
      </c>
      <c r="F70">
        <f>VLOOKUP(E70,'Výkonové křivky elektráren'!H69:BU740,$B$2+1,FALSE)</f>
        <v>0</v>
      </c>
    </row>
    <row r="71" spans="5:6" x14ac:dyDescent="0.3">
      <c r="E71" s="71">
        <f>'Výkonové křivky elektráren'!H70</f>
        <v>3</v>
      </c>
      <c r="F71">
        <f>VLOOKUP(E71,'Výkonové křivky elektráren'!H70:BU741,$B$2+1,FALSE)</f>
        <v>0</v>
      </c>
    </row>
    <row r="72" spans="5:6" x14ac:dyDescent="0.3">
      <c r="E72" s="71">
        <f>'Výkonové křivky elektráren'!H71</f>
        <v>3.0398720000059822</v>
      </c>
      <c r="F72">
        <f>VLOOKUP(E72,'Výkonové křivky elektráren'!H71:BU742,$B$2+1,FALSE)</f>
        <v>0</v>
      </c>
    </row>
    <row r="73" spans="5:6" x14ac:dyDescent="0.3">
      <c r="E73" s="71">
        <f>'Výkonové křivky elektráren'!H72</f>
        <v>3.0845760000060705</v>
      </c>
      <c r="F73">
        <f>VLOOKUP(E73,'Výkonové křivky elektráren'!H72:BU743,$B$2+1,FALSE)</f>
        <v>0</v>
      </c>
    </row>
    <row r="74" spans="5:6" x14ac:dyDescent="0.3">
      <c r="E74" s="71">
        <f>'Výkonové křivky elektráren'!H73</f>
        <v>3.1292800000061582</v>
      </c>
      <c r="F74">
        <f>VLOOKUP(E74,'Výkonové křivky elektráren'!H73:BU744,$B$2+1,FALSE)</f>
        <v>0</v>
      </c>
    </row>
    <row r="75" spans="5:6" x14ac:dyDescent="0.3">
      <c r="E75" s="71">
        <f>'Výkonové křivky elektráren'!H74</f>
        <v>3.173984000006246</v>
      </c>
      <c r="F75">
        <f>VLOOKUP(E75,'Výkonové křivky elektráren'!H74:BU745,$B$2+1,FALSE)</f>
        <v>0</v>
      </c>
    </row>
    <row r="76" spans="5:6" x14ac:dyDescent="0.3">
      <c r="E76" s="71">
        <f>'Výkonové křivky elektráren'!H75</f>
        <v>3.2186880000063343</v>
      </c>
      <c r="F76">
        <f>VLOOKUP(E76,'Výkonové křivky elektráren'!H75:BU746,$B$2+1,FALSE)</f>
        <v>0</v>
      </c>
    </row>
    <row r="77" spans="5:6" x14ac:dyDescent="0.3">
      <c r="E77" s="71">
        <f>'Výkonové křivky elektráren'!H76</f>
        <v>3.263392000006422</v>
      </c>
      <c r="F77">
        <f>VLOOKUP(E77,'Výkonové křivky elektráren'!H76:BU747,$B$2+1,FALSE)</f>
        <v>0</v>
      </c>
    </row>
    <row r="78" spans="5:6" x14ac:dyDescent="0.3">
      <c r="E78" s="71">
        <f>'Výkonové křivky elektráren'!H77</f>
        <v>3.3080960000065103</v>
      </c>
      <c r="F78">
        <f>VLOOKUP(E78,'Výkonové křivky elektráren'!H77:BU748,$B$2+1,FALSE)</f>
        <v>0</v>
      </c>
    </row>
    <row r="79" spans="5:6" x14ac:dyDescent="0.3">
      <c r="E79" s="71">
        <f>'Výkonové křivky elektráren'!H78</f>
        <v>3.3528000000065981</v>
      </c>
      <c r="F79">
        <f>VLOOKUP(E79,'Výkonové křivky elektráren'!H78:BU749,$B$2+1,FALSE)</f>
        <v>0</v>
      </c>
    </row>
    <row r="80" spans="5:6" x14ac:dyDescent="0.3">
      <c r="E80" s="71">
        <f>'Výkonové křivky elektráren'!H79</f>
        <v>3.3975040000066858</v>
      </c>
      <c r="F80">
        <f>VLOOKUP(E80,'Výkonové křivky elektráren'!H79:BU750,$B$2+1,FALSE)</f>
        <v>0</v>
      </c>
    </row>
    <row r="81" spans="5:6" x14ac:dyDescent="0.3">
      <c r="E81" s="71">
        <f>'Výkonové křivky elektráren'!H80</f>
        <v>3.4422080000067741</v>
      </c>
      <c r="F81">
        <f>VLOOKUP(E81,'Výkonové křivky elektráren'!H80:BU751,$B$2+1,FALSE)</f>
        <v>0</v>
      </c>
    </row>
    <row r="82" spans="5:6" x14ac:dyDescent="0.3">
      <c r="E82" s="71">
        <f>'Výkonové křivky elektráren'!H81</f>
        <v>3.5</v>
      </c>
      <c r="F82">
        <f>VLOOKUP(E82,'Výkonové křivky elektráren'!H81:BU752,$B$2+1,FALSE)</f>
        <v>0</v>
      </c>
    </row>
    <row r="83" spans="5:6" x14ac:dyDescent="0.3">
      <c r="E83" s="71">
        <f>'Výkonové křivky elektráren'!H82</f>
        <v>3.5316160000069501</v>
      </c>
      <c r="F83">
        <f>VLOOKUP(E83,'Výkonové křivky elektráren'!H82:BU753,$B$2+1,FALSE)</f>
        <v>0</v>
      </c>
    </row>
    <row r="84" spans="5:6" x14ac:dyDescent="0.3">
      <c r="E84" s="71">
        <f>'Výkonové křivky elektráren'!H83</f>
        <v>3.5763200000070379</v>
      </c>
      <c r="F84">
        <f>VLOOKUP(E84,'Výkonové křivky elektráren'!H83:BU754,$B$2+1,FALSE)</f>
        <v>0</v>
      </c>
    </row>
    <row r="85" spans="5:6" x14ac:dyDescent="0.3">
      <c r="E85" s="71">
        <f>'Výkonové křivky elektráren'!H84</f>
        <v>3.6210240000071257</v>
      </c>
      <c r="F85">
        <f>VLOOKUP(E85,'Výkonové křivky elektráren'!H84:BU755,$B$2+1,FALSE)</f>
        <v>0</v>
      </c>
    </row>
    <row r="86" spans="5:6" x14ac:dyDescent="0.3">
      <c r="E86" s="71">
        <f>'Výkonové křivky elektráren'!H85</f>
        <v>3.6657280000072134</v>
      </c>
      <c r="F86">
        <f>VLOOKUP(E86,'Výkonové křivky elektráren'!H85:BU756,$B$2+1,FALSE)</f>
        <v>0</v>
      </c>
    </row>
    <row r="87" spans="5:6" x14ac:dyDescent="0.3">
      <c r="E87" s="71">
        <f>'Výkonové křivky elektráren'!H86</f>
        <v>3.7104320000073021</v>
      </c>
      <c r="F87">
        <f>VLOOKUP(E87,'Výkonové křivky elektráren'!H86:BU757,$B$2+1,FALSE)</f>
        <v>0</v>
      </c>
    </row>
    <row r="88" spans="5:6" x14ac:dyDescent="0.3">
      <c r="E88" s="71">
        <f>'Výkonové křivky elektráren'!H87</f>
        <v>3.7551360000073899</v>
      </c>
      <c r="F88">
        <f>VLOOKUP(E88,'Výkonové křivky elektráren'!H87:BU758,$B$2+1,FALSE)</f>
        <v>0</v>
      </c>
    </row>
    <row r="89" spans="5:6" x14ac:dyDescent="0.3">
      <c r="E89" s="71">
        <f>'Výkonové křivky elektráren'!H88</f>
        <v>3.7998400000074777</v>
      </c>
      <c r="F89">
        <f>VLOOKUP(E89,'Výkonové křivky elektráren'!H88:BU759,$B$2+1,FALSE)</f>
        <v>0</v>
      </c>
    </row>
    <row r="90" spans="5:6" x14ac:dyDescent="0.3">
      <c r="E90" s="71">
        <f>'Výkonové křivky elektráren'!H89</f>
        <v>3.8445440000075655</v>
      </c>
      <c r="F90">
        <f>VLOOKUP(E90,'Výkonové křivky elektráren'!H89:BU760,$B$2+1,FALSE)</f>
        <v>0</v>
      </c>
    </row>
    <row r="91" spans="5:6" x14ac:dyDescent="0.3">
      <c r="E91" s="71">
        <f>'Výkonové křivky elektráren'!H90</f>
        <v>3.8892480000076532</v>
      </c>
      <c r="F91">
        <f>VLOOKUP(E91,'Výkonové křivky elektráren'!H90:BU761,$B$2+1,FALSE)</f>
        <v>0</v>
      </c>
    </row>
    <row r="92" spans="5:6" x14ac:dyDescent="0.3">
      <c r="E92" s="71">
        <f>'Výkonové křivky elektráren'!H91</f>
        <v>3.9339520000077419</v>
      </c>
      <c r="F92">
        <f>VLOOKUP(E92,'Výkonové křivky elektráren'!H91:BU762,$B$2+1,FALSE)</f>
        <v>0</v>
      </c>
    </row>
    <row r="93" spans="5:6" x14ac:dyDescent="0.3">
      <c r="E93" s="71">
        <f>'Výkonové křivky elektráren'!H92</f>
        <v>4</v>
      </c>
      <c r="F93">
        <f>VLOOKUP(E93,'Výkonové křivky elektráren'!H92:BU763,$B$2+1,FALSE)</f>
        <v>4</v>
      </c>
    </row>
    <row r="94" spans="5:6" x14ac:dyDescent="0.3">
      <c r="E94" s="71">
        <f>'Výkonové křivky elektráren'!H93</f>
        <v>4.0233600000079175</v>
      </c>
      <c r="F94">
        <f>VLOOKUP(E94,'Výkonové křivky elektráren'!H93:BU764,$B$2+1,FALSE)</f>
        <v>4.8</v>
      </c>
    </row>
    <row r="95" spans="5:6" x14ac:dyDescent="0.3">
      <c r="E95" s="71">
        <f>'Výkonové křivky elektráren'!H94</f>
        <v>4.0680640000080057</v>
      </c>
      <c r="F95">
        <f>VLOOKUP(E95,'Výkonové křivky elektráren'!H94:BU765,$B$2+1,FALSE)</f>
        <v>5.6</v>
      </c>
    </row>
    <row r="96" spans="5:6" x14ac:dyDescent="0.3">
      <c r="E96" s="71">
        <f>'Výkonové křivky elektráren'!H95</f>
        <v>4.1127680000080931</v>
      </c>
      <c r="F96">
        <f>VLOOKUP(E96,'Výkonové křivky elektráren'!H95:BU766,$B$2+1,FALSE)</f>
        <v>6.4</v>
      </c>
    </row>
    <row r="97" spans="5:6" x14ac:dyDescent="0.3">
      <c r="E97" s="71">
        <f>'Výkonové křivky elektráren'!H96</f>
        <v>4.1574720000081822</v>
      </c>
      <c r="F97">
        <f>VLOOKUP(E97,'Výkonové křivky elektráren'!H96:BU767,$B$2+1,FALSE)</f>
        <v>7.2</v>
      </c>
    </row>
    <row r="98" spans="5:6" x14ac:dyDescent="0.3">
      <c r="E98" s="71">
        <f>'Výkonové křivky elektráren'!H97</f>
        <v>4.2021760000082695</v>
      </c>
      <c r="F98">
        <f>VLOOKUP(E98,'Výkonové křivky elektráren'!H97:BU768,$B$2+1,FALSE)</f>
        <v>8</v>
      </c>
    </row>
    <row r="99" spans="5:6" x14ac:dyDescent="0.3">
      <c r="E99" s="71">
        <f>'Výkonové křivky elektráren'!H98</f>
        <v>4.2468800000083577</v>
      </c>
      <c r="F99">
        <f>VLOOKUP(E99,'Výkonové křivky elektráren'!H98:BU769,$B$2+1,FALSE)</f>
        <v>8.8000000000000007</v>
      </c>
    </row>
    <row r="100" spans="5:6" x14ac:dyDescent="0.3">
      <c r="E100" s="71">
        <f>'Výkonové křivky elektráren'!H99</f>
        <v>4.2915840000084451</v>
      </c>
      <c r="F100">
        <f>VLOOKUP(E100,'Výkonové křivky elektráren'!H99:BU770,$B$2+1,FALSE)</f>
        <v>9.6</v>
      </c>
    </row>
    <row r="101" spans="5:6" x14ac:dyDescent="0.3">
      <c r="E101" s="71">
        <f>'Výkonové křivky elektráren'!H100</f>
        <v>4.3362880000085333</v>
      </c>
      <c r="F101">
        <f>VLOOKUP(E101,'Výkonové křivky elektráren'!H100:BU771,$B$2+1,FALSE)</f>
        <v>10.4</v>
      </c>
    </row>
    <row r="102" spans="5:6" x14ac:dyDescent="0.3">
      <c r="E102" s="71">
        <f>'Výkonové křivky elektráren'!H101</f>
        <v>4.3809920000086215</v>
      </c>
      <c r="F102">
        <f>VLOOKUP(E102,'Výkonové křivky elektráren'!H101:BU772,$B$2+1,FALSE)</f>
        <v>11.2</v>
      </c>
    </row>
    <row r="103" spans="5:6" x14ac:dyDescent="0.3">
      <c r="E103" s="71">
        <f>'Výkonové křivky elektráren'!H102</f>
        <v>4.4256960000087098</v>
      </c>
      <c r="F103">
        <f>VLOOKUP(E103,'Výkonové křivky elektráren'!H102:BU773,$B$2+1,FALSE)</f>
        <v>12</v>
      </c>
    </row>
    <row r="104" spans="5:6" x14ac:dyDescent="0.3">
      <c r="E104" s="71">
        <f>'Výkonové křivky elektráren'!H103</f>
        <v>4.4704000000087971</v>
      </c>
      <c r="F104">
        <f>VLOOKUP(E104,'Výkonové křivky elektráren'!H103:BU774,$B$2+1,FALSE)</f>
        <v>12.8</v>
      </c>
    </row>
    <row r="105" spans="5:6" x14ac:dyDescent="0.3">
      <c r="E105" s="71">
        <f>'Výkonové křivky elektráren'!H104</f>
        <v>4.5</v>
      </c>
      <c r="F105">
        <f>VLOOKUP(E105,'Výkonové křivky elektráren'!H104:BU775,$B$2+1,FALSE)</f>
        <v>13.6</v>
      </c>
    </row>
    <row r="106" spans="5:6" x14ac:dyDescent="0.3">
      <c r="E106" s="71">
        <f>'Výkonové křivky elektráren'!H105</f>
        <v>4.5598080000089727</v>
      </c>
      <c r="F106">
        <f>VLOOKUP(E106,'Výkonové křivky elektráren'!H105:BU776,$B$2+1,FALSE)</f>
        <v>14.4</v>
      </c>
    </row>
    <row r="107" spans="5:6" x14ac:dyDescent="0.3">
      <c r="E107" s="71">
        <f>'Výkonové křivky elektráren'!H106</f>
        <v>4.6045120000090618</v>
      </c>
      <c r="F107">
        <f>VLOOKUP(E107,'Výkonové křivky elektráren'!H106:BU777,$B$2+1,FALSE)</f>
        <v>15.2</v>
      </c>
    </row>
    <row r="108" spans="5:6" x14ac:dyDescent="0.3">
      <c r="E108" s="71">
        <f>'Výkonové křivky elektráren'!H107</f>
        <v>4.6492160000091491</v>
      </c>
      <c r="F108">
        <f>VLOOKUP(E108,'Výkonové křivky elektráren'!H107:BU778,$B$2+1,FALSE)</f>
        <v>16</v>
      </c>
    </row>
    <row r="109" spans="5:6" x14ac:dyDescent="0.3">
      <c r="E109" s="71">
        <f>'Výkonové křivky elektráren'!H108</f>
        <v>4.6939200000092374</v>
      </c>
      <c r="F109">
        <f>VLOOKUP(E109,'Výkonové křivky elektráren'!H108:BU779,$B$2+1,FALSE)</f>
        <v>16.8</v>
      </c>
    </row>
    <row r="110" spans="5:6" x14ac:dyDescent="0.3">
      <c r="E110" s="71">
        <f>'Výkonové křivky elektráren'!H109</f>
        <v>4.7386240000093247</v>
      </c>
      <c r="F110">
        <f>VLOOKUP(E110,'Výkonové křivky elektráren'!H109:BU780,$B$2+1,FALSE)</f>
        <v>17.600000000000001</v>
      </c>
    </row>
    <row r="111" spans="5:6" x14ac:dyDescent="0.3">
      <c r="E111" s="71">
        <f>'Výkonové křivky elektráren'!H110</f>
        <v>4.7833280000094129</v>
      </c>
      <c r="F111">
        <f>VLOOKUP(E111,'Výkonové křivky elektráren'!H110:BU781,$B$2+1,FALSE)</f>
        <v>18.399999999999999</v>
      </c>
    </row>
    <row r="112" spans="5:6" x14ac:dyDescent="0.3">
      <c r="E112" s="71">
        <f>'Výkonové křivky elektráren'!H111</f>
        <v>4.8280320000095012</v>
      </c>
      <c r="F112">
        <f>VLOOKUP(E112,'Výkonové křivky elektráren'!H111:BU782,$B$2+1,FALSE)</f>
        <v>19.2</v>
      </c>
    </row>
    <row r="113" spans="5:6" x14ac:dyDescent="0.3">
      <c r="E113" s="71">
        <f>'Výkonové křivky elektráren'!H112</f>
        <v>4.8727360000095894</v>
      </c>
      <c r="F113">
        <f>VLOOKUP(E113,'Výkonové křivky elektráren'!H112:BU783,$B$2+1,FALSE)</f>
        <v>20</v>
      </c>
    </row>
    <row r="114" spans="5:6" x14ac:dyDescent="0.3">
      <c r="E114" s="71">
        <f>'Výkonové křivky elektráren'!H113</f>
        <v>4.9174400000096767</v>
      </c>
      <c r="F114">
        <f>VLOOKUP(E114,'Výkonové křivky elektráren'!H113:BU784,$B$2+1,FALSE)</f>
        <v>20.8</v>
      </c>
    </row>
    <row r="115" spans="5:6" x14ac:dyDescent="0.3">
      <c r="E115" s="71">
        <f>'Výkonové křivky elektráren'!H114</f>
        <v>4.962144000009765</v>
      </c>
      <c r="F115">
        <f>VLOOKUP(E115,'Výkonové křivky elektráren'!H114:BU785,$B$2+1,FALSE)</f>
        <v>21.6</v>
      </c>
    </row>
    <row r="116" spans="5:6" x14ac:dyDescent="0.3">
      <c r="E116" s="71">
        <f>'Výkonové křivky elektráren'!H115</f>
        <v>5</v>
      </c>
      <c r="F116">
        <f>VLOOKUP(E116,'Výkonové křivky elektráren'!H115:BU786,$B$2+1,FALSE)</f>
        <v>22.4</v>
      </c>
    </row>
    <row r="117" spans="5:6" x14ac:dyDescent="0.3">
      <c r="E117" s="71">
        <f>'Výkonové křivky elektráren'!H116</f>
        <v>5.0515520000099414</v>
      </c>
      <c r="F117">
        <f>VLOOKUP(E117,'Výkonové křivky elektráren'!H116:BU787,$B$2+1,FALSE)</f>
        <v>23.745454545454542</v>
      </c>
    </row>
    <row r="118" spans="5:6" x14ac:dyDescent="0.3">
      <c r="E118" s="71">
        <f>'Výkonové křivky elektráren'!H117</f>
        <v>5.0962560000100288</v>
      </c>
      <c r="F118">
        <f>VLOOKUP(E118,'Výkonové křivky elektráren'!H117:BU788,$B$2+1,FALSE)</f>
        <v>25.090909090909086</v>
      </c>
    </row>
    <row r="119" spans="5:6" x14ac:dyDescent="0.3">
      <c r="E119" s="71">
        <f>'Výkonové křivky elektráren'!H118</f>
        <v>5.140960000010117</v>
      </c>
      <c r="F119">
        <f>VLOOKUP(E119,'Výkonové křivky elektráren'!H118:BU789,$B$2+1,FALSE)</f>
        <v>26.43636363636363</v>
      </c>
    </row>
    <row r="120" spans="5:6" x14ac:dyDescent="0.3">
      <c r="E120" s="71">
        <f>'Výkonové křivky elektráren'!H119</f>
        <v>5.1856640000102043</v>
      </c>
      <c r="F120">
        <f>VLOOKUP(E120,'Výkonové křivky elektráren'!H119:BU790,$B$2+1,FALSE)</f>
        <v>27.781818181818174</v>
      </c>
    </row>
    <row r="121" spans="5:6" x14ac:dyDescent="0.3">
      <c r="E121" s="71">
        <f>'Výkonové křivky elektráren'!H120</f>
        <v>5.2303680000102926</v>
      </c>
      <c r="F121">
        <f>VLOOKUP(E121,'Výkonové křivky elektráren'!H120:BU791,$B$2+1,FALSE)</f>
        <v>29.127272727272718</v>
      </c>
    </row>
    <row r="122" spans="5:6" x14ac:dyDescent="0.3">
      <c r="E122" s="71">
        <f>'Výkonové křivky elektráren'!H121</f>
        <v>5.2750720000103808</v>
      </c>
      <c r="F122">
        <f>VLOOKUP(E122,'Výkonové křivky elektráren'!H121:BU792,$B$2+1,FALSE)</f>
        <v>30.472727272727262</v>
      </c>
    </row>
    <row r="123" spans="5:6" x14ac:dyDescent="0.3">
      <c r="E123" s="71">
        <f>'Výkonové křivky elektráren'!H122</f>
        <v>5.319776000010469</v>
      </c>
      <c r="F123">
        <f>VLOOKUP(E123,'Výkonové křivky elektráren'!H122:BU793,$B$2+1,FALSE)</f>
        <v>31.818181818181806</v>
      </c>
    </row>
    <row r="124" spans="5:6" x14ac:dyDescent="0.3">
      <c r="E124" s="71">
        <f>'Výkonové křivky elektráren'!H123</f>
        <v>5.3644800000105564</v>
      </c>
      <c r="F124">
        <f>VLOOKUP(E124,'Výkonové křivky elektráren'!H123:BU794,$B$2+1,FALSE)</f>
        <v>33.16363636363635</v>
      </c>
    </row>
    <row r="125" spans="5:6" x14ac:dyDescent="0.3">
      <c r="E125" s="71">
        <f>'Výkonové křivky elektráren'!H124</f>
        <v>5.4091840000106446</v>
      </c>
      <c r="F125">
        <f>VLOOKUP(E125,'Výkonové křivky elektráren'!H124:BU795,$B$2+1,FALSE)</f>
        <v>34.509090909090894</v>
      </c>
    </row>
    <row r="126" spans="5:6" x14ac:dyDescent="0.3">
      <c r="E126" s="71">
        <f>'Výkonové křivky elektráren'!H125</f>
        <v>5.4538880000107328</v>
      </c>
      <c r="F126">
        <f>VLOOKUP(E126,'Výkonové křivky elektráren'!H125:BU796,$B$2+1,FALSE)</f>
        <v>35.854545454545438</v>
      </c>
    </row>
    <row r="127" spans="5:6" x14ac:dyDescent="0.3">
      <c r="E127" s="71">
        <f>'Výkonové křivky elektráren'!H126</f>
        <v>5.5</v>
      </c>
      <c r="F127">
        <f>VLOOKUP(E127,'Výkonové křivky elektráren'!H126:BU797,$B$2+1,FALSE)</f>
        <v>37.200000000000003</v>
      </c>
    </row>
    <row r="128" spans="5:6" x14ac:dyDescent="0.3">
      <c r="E128" s="71">
        <f>'Výkonové křivky elektráren'!H127</f>
        <v>5.5432960000109084</v>
      </c>
      <c r="F128">
        <f>VLOOKUP(E128,'Výkonové křivky elektráren'!H127:BU798,$B$2+1,FALSE)</f>
        <v>38.545454545454525</v>
      </c>
    </row>
    <row r="129" spans="5:6" x14ac:dyDescent="0.3">
      <c r="E129" s="71">
        <f>'Výkonové křivky elektráren'!H128</f>
        <v>5.5880000000109966</v>
      </c>
      <c r="F129">
        <f>VLOOKUP(E129,'Výkonové křivky elektráren'!H128:BU799,$B$2+1,FALSE)</f>
        <v>39.890909090909069</v>
      </c>
    </row>
    <row r="130" spans="5:6" x14ac:dyDescent="0.3">
      <c r="E130" s="71">
        <f>'Výkonové křivky elektráren'!H129</f>
        <v>5.6327040000110848</v>
      </c>
      <c r="F130">
        <f>VLOOKUP(E130,'Výkonové křivky elektráren'!H129:BU800,$B$2+1,FALSE)</f>
        <v>41.236363636363613</v>
      </c>
    </row>
    <row r="131" spans="5:6" x14ac:dyDescent="0.3">
      <c r="E131" s="71">
        <f>'Výkonové křivky elektráren'!H130</f>
        <v>5.6774080000111722</v>
      </c>
      <c r="F131">
        <f>VLOOKUP(E131,'Výkonové křivky elektráren'!H130:BU801,$B$2+1,FALSE)</f>
        <v>42.581818181818157</v>
      </c>
    </row>
    <row r="132" spans="5:6" x14ac:dyDescent="0.3">
      <c r="E132" s="71">
        <f>'Výkonové křivky elektráren'!H131</f>
        <v>5.7221120000112613</v>
      </c>
      <c r="F132">
        <f>VLOOKUP(E132,'Výkonové křivky elektráren'!H131:BU802,$B$2+1,FALSE)</f>
        <v>43.927272727272701</v>
      </c>
    </row>
    <row r="133" spans="5:6" x14ac:dyDescent="0.3">
      <c r="E133" s="71">
        <f>'Výkonové křivky elektráren'!H132</f>
        <v>5.7668160000113486</v>
      </c>
      <c r="F133">
        <f>VLOOKUP(E133,'Výkonové křivky elektráren'!H132:BU803,$B$2+1,FALSE)</f>
        <v>45.272727272727245</v>
      </c>
    </row>
    <row r="134" spans="5:6" x14ac:dyDescent="0.3">
      <c r="E134" s="71">
        <f>'Výkonové křivky elektráren'!H133</f>
        <v>5.8115200000114369</v>
      </c>
      <c r="F134">
        <f>VLOOKUP(E134,'Výkonové křivky elektráren'!H133:BU804,$B$2+1,FALSE)</f>
        <v>46.618181818181789</v>
      </c>
    </row>
    <row r="135" spans="5:6" x14ac:dyDescent="0.3">
      <c r="E135" s="71">
        <f>'Výkonové křivky elektráren'!H134</f>
        <v>5.8562240000115242</v>
      </c>
      <c r="F135">
        <f>VLOOKUP(E135,'Výkonové křivky elektráren'!H134:BU805,$B$2+1,FALSE)</f>
        <v>47.963636363636333</v>
      </c>
    </row>
    <row r="136" spans="5:6" x14ac:dyDescent="0.3">
      <c r="E136" s="71">
        <f>'Výkonové křivky elektráren'!H135</f>
        <v>5.9009280000116124</v>
      </c>
      <c r="F136">
        <f>VLOOKUP(E136,'Výkonové křivky elektráren'!H135:BU806,$B$2+1,FALSE)</f>
        <v>49.309090909090877</v>
      </c>
    </row>
    <row r="137" spans="5:6" x14ac:dyDescent="0.3">
      <c r="E137" s="71">
        <f>'Výkonové křivky elektráren'!H136</f>
        <v>5.9456320000117007</v>
      </c>
      <c r="F137">
        <f>VLOOKUP(E137,'Výkonové křivky elektráren'!H136:BU807,$B$2+1,FALSE)</f>
        <v>50.654545454545421</v>
      </c>
    </row>
    <row r="138" spans="5:6" x14ac:dyDescent="0.3">
      <c r="E138" s="71">
        <f>'Výkonové křivky elektráren'!H137</f>
        <v>6</v>
      </c>
      <c r="F138">
        <f>VLOOKUP(E138,'Výkonové křivky elektráren'!H137:BU808,$B$2+1,FALSE)</f>
        <v>52</v>
      </c>
    </row>
    <row r="139" spans="5:6" x14ac:dyDescent="0.3">
      <c r="E139" s="71">
        <f>'Výkonové křivky elektráren'!H138</f>
        <v>6.0350400000118762</v>
      </c>
      <c r="F139">
        <f>VLOOKUP(E139,'Výkonové křivky elektráren'!H138:BU809,$B$2+1,FALSE)</f>
        <v>53.526086956521738</v>
      </c>
    </row>
    <row r="140" spans="5:6" x14ac:dyDescent="0.3">
      <c r="E140" s="71">
        <f>'Výkonové křivky elektráren'!H139</f>
        <v>6.0797440000119645</v>
      </c>
      <c r="F140">
        <f>VLOOKUP(E140,'Výkonové křivky elektráren'!H139:BU810,$B$2+1,FALSE)</f>
        <v>55.052173913043475</v>
      </c>
    </row>
    <row r="141" spans="5:6" x14ac:dyDescent="0.3">
      <c r="E141" s="71">
        <f>'Výkonové křivky elektráren'!H140</f>
        <v>6.1244480000120518</v>
      </c>
      <c r="F141">
        <f>VLOOKUP(E141,'Výkonové křivky elektráren'!H140:BU811,$B$2+1,FALSE)</f>
        <v>56.578260869565213</v>
      </c>
    </row>
    <row r="142" spans="5:6" x14ac:dyDescent="0.3">
      <c r="E142" s="71">
        <f>'Výkonové křivky elektráren'!H141</f>
        <v>6.1691520000121409</v>
      </c>
      <c r="F142">
        <f>VLOOKUP(E142,'Výkonové křivky elektráren'!H141:BU812,$B$2+1,FALSE)</f>
        <v>58.104347826086951</v>
      </c>
    </row>
    <row r="143" spans="5:6" x14ac:dyDescent="0.3">
      <c r="E143" s="71">
        <f>'Výkonové křivky elektráren'!H142</f>
        <v>6.2138560000122283</v>
      </c>
      <c r="F143">
        <f>VLOOKUP(E143,'Výkonové křivky elektráren'!H142:BU813,$B$2+1,FALSE)</f>
        <v>59.630434782608688</v>
      </c>
    </row>
    <row r="144" spans="5:6" x14ac:dyDescent="0.3">
      <c r="E144" s="71">
        <f>'Výkonové křivky elektráren'!H143</f>
        <v>6.2585600000123165</v>
      </c>
      <c r="F144">
        <f>VLOOKUP(E144,'Výkonové křivky elektráren'!H143:BU814,$B$2+1,FALSE)</f>
        <v>61.156521739130426</v>
      </c>
    </row>
    <row r="145" spans="5:6" x14ac:dyDescent="0.3">
      <c r="E145" s="71">
        <f>'Výkonové křivky elektráren'!H144</f>
        <v>6.3032640000124038</v>
      </c>
      <c r="F145">
        <f>VLOOKUP(E145,'Výkonové křivky elektráren'!H144:BU815,$B$2+1,FALSE)</f>
        <v>62.682608695652164</v>
      </c>
    </row>
    <row r="146" spans="5:6" x14ac:dyDescent="0.3">
      <c r="E146" s="71">
        <f>'Výkonové křivky elektráren'!H145</f>
        <v>6.3479680000124921</v>
      </c>
      <c r="F146">
        <f>VLOOKUP(E146,'Výkonové křivky elektráren'!H145:BU816,$B$2+1,FALSE)</f>
        <v>64.208695652173901</v>
      </c>
    </row>
    <row r="147" spans="5:6" x14ac:dyDescent="0.3">
      <c r="E147" s="71">
        <f>'Výkonové křivky elektráren'!H146</f>
        <v>6.3926720000125803</v>
      </c>
      <c r="F147">
        <f>VLOOKUP(E147,'Výkonové křivky elektráren'!H146:BU817,$B$2+1,FALSE)</f>
        <v>65.734782608695639</v>
      </c>
    </row>
    <row r="148" spans="5:6" x14ac:dyDescent="0.3">
      <c r="E148" s="71">
        <f>'Výkonové křivky elektráren'!H147</f>
        <v>6.4373760000126685</v>
      </c>
      <c r="F148">
        <f>VLOOKUP(E148,'Výkonové křivky elektráren'!H147:BU818,$B$2+1,FALSE)</f>
        <v>67.260869565217376</v>
      </c>
    </row>
    <row r="149" spans="5:6" x14ac:dyDescent="0.3">
      <c r="E149" s="71">
        <f>'Výkonové křivky elektráren'!H148</f>
        <v>6.5</v>
      </c>
      <c r="F149">
        <f>VLOOKUP(E149,'Výkonové křivky elektráren'!H148:BU819,$B$2+1,FALSE)</f>
        <v>68.786956521739114</v>
      </c>
    </row>
    <row r="150" spans="5:6" x14ac:dyDescent="0.3">
      <c r="E150" s="71">
        <f>'Výkonové křivky elektráren'!H149</f>
        <v>6.5267840000128441</v>
      </c>
      <c r="F150">
        <f>VLOOKUP(E150,'Výkonové křivky elektráren'!H149:BU820,$B$2+1,FALSE)</f>
        <v>70.313043478260852</v>
      </c>
    </row>
    <row r="151" spans="5:6" x14ac:dyDescent="0.3">
      <c r="E151" s="71">
        <f>'Výkonové křivky elektráren'!H150</f>
        <v>6.5714880000129314</v>
      </c>
      <c r="F151">
        <f>VLOOKUP(E151,'Výkonové křivky elektráren'!H150:BU821,$B$2+1,FALSE)</f>
        <v>71.839130434782589</v>
      </c>
    </row>
    <row r="152" spans="5:6" x14ac:dyDescent="0.3">
      <c r="E152" s="71">
        <f>'Výkonové křivky elektráren'!H151</f>
        <v>6.6161920000130205</v>
      </c>
      <c r="F152">
        <f>VLOOKUP(E152,'Výkonové křivky elektráren'!H151:BU822,$B$2+1,FALSE)</f>
        <v>73.365217391304327</v>
      </c>
    </row>
    <row r="153" spans="5:6" x14ac:dyDescent="0.3">
      <c r="E153" s="71">
        <f>'Výkonové křivky elektráren'!H152</f>
        <v>6.6608960000131079</v>
      </c>
      <c r="F153">
        <f>VLOOKUP(E153,'Výkonové křivky elektráren'!H152:BU823,$B$2+1,FALSE)</f>
        <v>74.891304347826065</v>
      </c>
    </row>
    <row r="154" spans="5:6" x14ac:dyDescent="0.3">
      <c r="E154" s="71">
        <f>'Výkonové křivky elektráren'!H153</f>
        <v>6.7056000000131961</v>
      </c>
      <c r="F154">
        <f>VLOOKUP(E154,'Výkonové křivky elektráren'!H153:BU824,$B$2+1,FALSE)</f>
        <v>76.417391304347802</v>
      </c>
    </row>
    <row r="155" spans="5:6" x14ac:dyDescent="0.3">
      <c r="E155" s="71">
        <f>'Výkonové křivky elektráren'!H154</f>
        <v>6.7503040000132835</v>
      </c>
      <c r="F155">
        <f>VLOOKUP(E155,'Výkonové křivky elektráren'!H154:BU825,$B$2+1,FALSE)</f>
        <v>77.94347826086954</v>
      </c>
    </row>
    <row r="156" spans="5:6" x14ac:dyDescent="0.3">
      <c r="E156" s="71">
        <f>'Výkonové křivky elektráren'!H155</f>
        <v>6.7950080000133717</v>
      </c>
      <c r="F156">
        <f>VLOOKUP(E156,'Výkonové křivky elektráren'!H155:BU826,$B$2+1,FALSE)</f>
        <v>79.469565217391278</v>
      </c>
    </row>
    <row r="157" spans="5:6" x14ac:dyDescent="0.3">
      <c r="E157" s="71">
        <f>'Výkonové křivky elektráren'!H156</f>
        <v>6.8397120000134599</v>
      </c>
      <c r="F157">
        <f>VLOOKUP(E157,'Výkonové křivky elektráren'!H156:BU827,$B$2+1,FALSE)</f>
        <v>80.995652173913015</v>
      </c>
    </row>
    <row r="158" spans="5:6" x14ac:dyDescent="0.3">
      <c r="E158" s="71">
        <f>'Výkonové křivky elektráren'!H157</f>
        <v>6.8844160000135481</v>
      </c>
      <c r="F158">
        <f>VLOOKUP(E158,'Výkonové křivky elektráren'!H157:BU828,$B$2+1,FALSE)</f>
        <v>82.521739130434753</v>
      </c>
    </row>
    <row r="159" spans="5:6" x14ac:dyDescent="0.3">
      <c r="E159" s="71">
        <f>'Výkonové křivky elektráren'!H158</f>
        <v>6.9291200000136355</v>
      </c>
      <c r="F159">
        <f>VLOOKUP(E159,'Výkonové křivky elektráren'!H158:BU829,$B$2+1,FALSE)</f>
        <v>84.047826086956491</v>
      </c>
    </row>
    <row r="160" spans="5:6" x14ac:dyDescent="0.3">
      <c r="E160" s="71">
        <f>'Výkonové křivky elektráren'!H159</f>
        <v>6.9738240000137237</v>
      </c>
      <c r="F160">
        <f>VLOOKUP(E160,'Výkonové křivky elektráren'!H159:BU830,$B$2+1,FALSE)</f>
        <v>85.573913043478228</v>
      </c>
    </row>
    <row r="161" spans="5:6" x14ac:dyDescent="0.3">
      <c r="E161" s="71">
        <f>'Výkonové křivky elektráren'!H160</f>
        <v>7</v>
      </c>
      <c r="F161">
        <f>VLOOKUP(E161,'Výkonové křivky elektráren'!H160:BU831,$B$2+1,FALSE)</f>
        <v>87.1</v>
      </c>
    </row>
    <row r="162" spans="5:6" x14ac:dyDescent="0.3">
      <c r="E162" s="71">
        <f>'Výkonové křivky elektráren'!H161</f>
        <v>7.0632320000139002</v>
      </c>
      <c r="F162">
        <f>VLOOKUP(E162,'Výkonové křivky elektráren'!H161:BU832,$B$2+1,FALSE)</f>
        <v>89.00454545454545</v>
      </c>
    </row>
    <row r="163" spans="5:6" x14ac:dyDescent="0.3">
      <c r="E163" s="71">
        <f>'Výkonové křivky elektráren'!H162</f>
        <v>7.1079360000139875</v>
      </c>
      <c r="F163">
        <f>VLOOKUP(E163,'Výkonové křivky elektráren'!H162:BU833,$B$2+1,FALSE)</f>
        <v>90.909090909090907</v>
      </c>
    </row>
    <row r="164" spans="5:6" x14ac:dyDescent="0.3">
      <c r="E164" s="71">
        <f>'Výkonové křivky elektráren'!H163</f>
        <v>7.1526400000140757</v>
      </c>
      <c r="F164">
        <f>VLOOKUP(E164,'Výkonové křivky elektráren'!H163:BU834,$B$2+1,FALSE)</f>
        <v>92.813636363636363</v>
      </c>
    </row>
    <row r="165" spans="5:6" x14ac:dyDescent="0.3">
      <c r="E165" s="71">
        <f>'Výkonové křivky elektráren'!H164</f>
        <v>7.197344000014164</v>
      </c>
      <c r="F165">
        <f>VLOOKUP(E165,'Výkonové křivky elektráren'!H164:BU835,$B$2+1,FALSE)</f>
        <v>94.718181818181819</v>
      </c>
    </row>
    <row r="166" spans="5:6" x14ac:dyDescent="0.3">
      <c r="E166" s="71">
        <f>'Výkonové křivky elektráren'!H165</f>
        <v>7.2420480000142513</v>
      </c>
      <c r="F166">
        <f>VLOOKUP(E166,'Výkonové křivky elektráren'!H165:BU836,$B$2+1,FALSE)</f>
        <v>96.622727272727275</v>
      </c>
    </row>
    <row r="167" spans="5:6" x14ac:dyDescent="0.3">
      <c r="E167" s="71">
        <f>'Výkonové křivky elektráren'!H166</f>
        <v>7.2867520000143395</v>
      </c>
      <c r="F167">
        <f>VLOOKUP(E167,'Výkonové křivky elektráren'!H166:BU837,$B$2+1,FALSE)</f>
        <v>98.527272727272731</v>
      </c>
    </row>
    <row r="168" spans="5:6" x14ac:dyDescent="0.3">
      <c r="E168" s="71">
        <f>'Výkonové křivky elektráren'!H167</f>
        <v>7.3314560000144269</v>
      </c>
      <c r="F168">
        <f>VLOOKUP(E168,'Výkonové křivky elektráren'!H167:BU838,$B$2+1,FALSE)</f>
        <v>100.43181818181819</v>
      </c>
    </row>
    <row r="169" spans="5:6" x14ac:dyDescent="0.3">
      <c r="E169" s="71">
        <f>'Výkonové křivky elektráren'!H168</f>
        <v>7.376160000014516</v>
      </c>
      <c r="F169">
        <f>VLOOKUP(E169,'Výkonové křivky elektráren'!H168:BU839,$B$2+1,FALSE)</f>
        <v>102.33636363636364</v>
      </c>
    </row>
    <row r="170" spans="5:6" x14ac:dyDescent="0.3">
      <c r="E170" s="71">
        <f>'Výkonové křivky elektráren'!H169</f>
        <v>7.4208640000146042</v>
      </c>
      <c r="F170">
        <f>VLOOKUP(E170,'Výkonové křivky elektráren'!H169:BU840,$B$2+1,FALSE)</f>
        <v>104.2409090909091</v>
      </c>
    </row>
    <row r="171" spans="5:6" x14ac:dyDescent="0.3">
      <c r="E171" s="71">
        <f>'Výkonové křivky elektráren'!H170</f>
        <v>7.4655680000146916</v>
      </c>
      <c r="F171">
        <f>VLOOKUP(E171,'Výkonové křivky elektráren'!H170:BU841,$B$2+1,FALSE)</f>
        <v>106.14545454545456</v>
      </c>
    </row>
    <row r="172" spans="5:6" x14ac:dyDescent="0.3">
      <c r="E172" s="71">
        <f>'Výkonové křivky elektráren'!H171</f>
        <v>7.5</v>
      </c>
      <c r="F172">
        <f>VLOOKUP(E172,'Výkonové křivky elektráren'!H171:BU842,$B$2+1,FALSE)</f>
        <v>108.05</v>
      </c>
    </row>
    <row r="173" spans="5:6" x14ac:dyDescent="0.3">
      <c r="E173" s="71">
        <f>'Výkonové křivky elektráren'!H172</f>
        <v>7.5549760000148671</v>
      </c>
      <c r="F173">
        <f>VLOOKUP(E173,'Výkonové křivky elektráren'!H172:BU843,$B$2+1,FALSE)</f>
        <v>109.95454545454547</v>
      </c>
    </row>
    <row r="174" spans="5:6" x14ac:dyDescent="0.3">
      <c r="E174" s="71">
        <f>'Výkonové křivky elektráren'!H173</f>
        <v>7.5996800000149554</v>
      </c>
      <c r="F174">
        <f>VLOOKUP(E174,'Výkonové křivky elektráren'!H173:BU844,$B$2+1,FALSE)</f>
        <v>111.85909090909092</v>
      </c>
    </row>
    <row r="175" spans="5:6" x14ac:dyDescent="0.3">
      <c r="E175" s="71">
        <f>'Výkonové křivky elektráren'!H174</f>
        <v>7.6443840000150445</v>
      </c>
      <c r="F175">
        <f>VLOOKUP(E175,'Výkonové křivky elektráren'!H174:BU845,$B$2+1,FALSE)</f>
        <v>113.76363636363638</v>
      </c>
    </row>
    <row r="176" spans="5:6" x14ac:dyDescent="0.3">
      <c r="E176" s="71">
        <f>'Výkonové křivky elektráren'!H175</f>
        <v>7.6890880000151309</v>
      </c>
      <c r="F176">
        <f>VLOOKUP(E176,'Výkonové křivky elektráren'!H175:BU846,$B$2+1,FALSE)</f>
        <v>115.66818181818184</v>
      </c>
    </row>
    <row r="177" spans="5:6" x14ac:dyDescent="0.3">
      <c r="E177" s="71">
        <f>'Výkonové křivky elektráren'!H176</f>
        <v>7.73379200001522</v>
      </c>
      <c r="F177">
        <f>VLOOKUP(E177,'Výkonové křivky elektráren'!H176:BU847,$B$2+1,FALSE)</f>
        <v>117.57272727272729</v>
      </c>
    </row>
    <row r="178" spans="5:6" x14ac:dyDescent="0.3">
      <c r="E178" s="71">
        <f>'Výkonové křivky elektráren'!H177</f>
        <v>7.7784960000153065</v>
      </c>
      <c r="F178">
        <f>VLOOKUP(E178,'Výkonové křivky elektráren'!H177:BU848,$B$2+1,FALSE)</f>
        <v>119.47727272727275</v>
      </c>
    </row>
    <row r="179" spans="5:6" x14ac:dyDescent="0.3">
      <c r="E179" s="71">
        <f>'Výkonové křivky elektráren'!H178</f>
        <v>7.8232000000153956</v>
      </c>
      <c r="F179">
        <f>VLOOKUP(E179,'Výkonové křivky elektráren'!H178:BU849,$B$2+1,FALSE)</f>
        <v>121.3818181818182</v>
      </c>
    </row>
    <row r="180" spans="5:6" x14ac:dyDescent="0.3">
      <c r="E180" s="71">
        <f>'Výkonové křivky elektráren'!H179</f>
        <v>7.8679040000154838</v>
      </c>
      <c r="F180">
        <f>VLOOKUP(E180,'Výkonové křivky elektráren'!H179:BU850,$B$2+1,FALSE)</f>
        <v>123.28636363636366</v>
      </c>
    </row>
    <row r="181" spans="5:6" x14ac:dyDescent="0.3">
      <c r="E181" s="71">
        <f>'Výkonové křivky elektráren'!H180</f>
        <v>7.9126080000155712</v>
      </c>
      <c r="F181">
        <f>VLOOKUP(E181,'Výkonové křivky elektráren'!H180:BU851,$B$2+1,FALSE)</f>
        <v>125.19090909090912</v>
      </c>
    </row>
    <row r="182" spans="5:6" x14ac:dyDescent="0.3">
      <c r="E182" s="71">
        <f>'Výkonové křivky elektráren'!H181</f>
        <v>7.9573120000156594</v>
      </c>
      <c r="F182">
        <f>VLOOKUP(E182,'Výkonové křivky elektráren'!H181:BU852,$B$2+1,FALSE)</f>
        <v>127.09545454545457</v>
      </c>
    </row>
    <row r="183" spans="5:6" x14ac:dyDescent="0.3">
      <c r="E183" s="71">
        <f>'Výkonové křivky elektráren'!H182</f>
        <v>8</v>
      </c>
      <c r="F183">
        <f>VLOOKUP(E183,'Výkonové křivky elektráren'!H182:BU853,$B$2+1,FALSE)</f>
        <v>129</v>
      </c>
    </row>
    <row r="184" spans="5:6" x14ac:dyDescent="0.3">
      <c r="E184" s="71">
        <f>'Výkonové křivky elektráren'!H183</f>
        <v>8.046720000015835</v>
      </c>
      <c r="F184">
        <f>VLOOKUP(E184,'Výkonové křivky elektráren'!H183:BU854,$B$2+1,FALSE)</f>
        <v>130.94999999999999</v>
      </c>
    </row>
    <row r="185" spans="5:6" x14ac:dyDescent="0.3">
      <c r="E185" s="71">
        <f>'Výkonové křivky elektráren'!H184</f>
        <v>8.0914240000159232</v>
      </c>
      <c r="F185">
        <f>VLOOKUP(E185,'Výkonové křivky elektráren'!H184:BU855,$B$2+1,FALSE)</f>
        <v>132.9</v>
      </c>
    </row>
    <row r="186" spans="5:6" x14ac:dyDescent="0.3">
      <c r="E186" s="71">
        <f>'Výkonové křivky elektráren'!H185</f>
        <v>8.1361280000160114</v>
      </c>
      <c r="F186">
        <f>VLOOKUP(E186,'Výkonové křivky elektráren'!H185:BU856,$B$2+1,FALSE)</f>
        <v>134.85</v>
      </c>
    </row>
    <row r="187" spans="5:6" x14ac:dyDescent="0.3">
      <c r="E187" s="71">
        <f>'Výkonové křivky elektráren'!H186</f>
        <v>8.1808320000160997</v>
      </c>
      <c r="F187">
        <f>VLOOKUP(E187,'Výkonové křivky elektráren'!H186:BU857,$B$2+1,FALSE)</f>
        <v>136.80000000000001</v>
      </c>
    </row>
    <row r="188" spans="5:6" x14ac:dyDescent="0.3">
      <c r="E188" s="71">
        <f>'Výkonové křivky elektráren'!H187</f>
        <v>8.2255360000161861</v>
      </c>
      <c r="F188">
        <f>VLOOKUP(E188,'Výkonové křivky elektráren'!H187:BU858,$B$2+1,FALSE)</f>
        <v>138.75</v>
      </c>
    </row>
    <row r="189" spans="5:6" x14ac:dyDescent="0.3">
      <c r="E189" s="71">
        <f>'Výkonové křivky elektráren'!H188</f>
        <v>8.2702400000162744</v>
      </c>
      <c r="F189">
        <f>VLOOKUP(E189,'Výkonové křivky elektráren'!H188:BU859,$B$2+1,FALSE)</f>
        <v>140.69999999999999</v>
      </c>
    </row>
    <row r="190" spans="5:6" x14ac:dyDescent="0.3">
      <c r="E190" s="71">
        <f>'Výkonové křivky elektráren'!H189</f>
        <v>8.3149440000163644</v>
      </c>
      <c r="F190">
        <f>VLOOKUP(E190,'Výkonové křivky elektráren'!H189:BU860,$B$2+1,FALSE)</f>
        <v>142.65</v>
      </c>
    </row>
    <row r="191" spans="5:6" x14ac:dyDescent="0.3">
      <c r="E191" s="71">
        <f>'Výkonové křivky elektráren'!H190</f>
        <v>8.3596480000164508</v>
      </c>
      <c r="F191">
        <f>VLOOKUP(E191,'Výkonové křivky elektráren'!H190:BU861,$B$2+1,FALSE)</f>
        <v>144.6</v>
      </c>
    </row>
    <row r="192" spans="5:6" x14ac:dyDescent="0.3">
      <c r="E192" s="71">
        <f>'Výkonové křivky elektráren'!H191</f>
        <v>8.404352000016539</v>
      </c>
      <c r="F192">
        <f>VLOOKUP(E192,'Výkonové křivky elektráren'!H191:BU862,$B$2+1,FALSE)</f>
        <v>146.55000000000001</v>
      </c>
    </row>
    <row r="193" spans="5:6" x14ac:dyDescent="0.3">
      <c r="E193" s="71">
        <f>'Výkonové křivky elektráren'!H192</f>
        <v>8.4490560000166255</v>
      </c>
      <c r="F193">
        <f>VLOOKUP(E193,'Výkonové křivky elektráren'!H192:BU863,$B$2+1,FALSE)</f>
        <v>148.5</v>
      </c>
    </row>
    <row r="194" spans="5:6" x14ac:dyDescent="0.3">
      <c r="E194" s="71">
        <f>'Výkonové křivky elektráren'!H193</f>
        <v>8.5</v>
      </c>
      <c r="F194">
        <f>VLOOKUP(E194,'Výkonové křivky elektráren'!H193:BU864,$B$2+1,FALSE)</f>
        <v>150.44999999999999</v>
      </c>
    </row>
    <row r="195" spans="5:6" x14ac:dyDescent="0.3">
      <c r="E195" s="71">
        <f>'Výkonové křivky elektráren'!H194</f>
        <v>8.5384640000168037</v>
      </c>
      <c r="F195">
        <f>VLOOKUP(E195,'Výkonové křivky elektráren'!H194:BU865,$B$2+1,FALSE)</f>
        <v>152.4</v>
      </c>
    </row>
    <row r="196" spans="5:6" x14ac:dyDescent="0.3">
      <c r="E196" s="71">
        <f>'Výkonové křivky elektráren'!H195</f>
        <v>8.5831680000168902</v>
      </c>
      <c r="F196">
        <f>VLOOKUP(E196,'Výkonové křivky elektráren'!H195:BU866,$B$2+1,FALSE)</f>
        <v>154.35</v>
      </c>
    </row>
    <row r="197" spans="5:6" x14ac:dyDescent="0.3">
      <c r="E197" s="71">
        <f>'Výkonové křivky elektráren'!H196</f>
        <v>8.6278720000169784</v>
      </c>
      <c r="F197">
        <f>VLOOKUP(E197,'Výkonové křivky elektráren'!H196:BU867,$B$2+1,FALSE)</f>
        <v>156.30000000000001</v>
      </c>
    </row>
    <row r="198" spans="5:6" x14ac:dyDescent="0.3">
      <c r="E198" s="71">
        <f>'Výkonové křivky elektráren'!H197</f>
        <v>8.6725760000170666</v>
      </c>
      <c r="F198">
        <f>VLOOKUP(E198,'Výkonové křivky elektráren'!H197:BU868,$B$2+1,FALSE)</f>
        <v>158.25</v>
      </c>
    </row>
    <row r="199" spans="5:6" x14ac:dyDescent="0.3">
      <c r="E199" s="71">
        <f>'Výkonové křivky elektráren'!H198</f>
        <v>8.7172800000171549</v>
      </c>
      <c r="F199">
        <f>VLOOKUP(E199,'Výkonové křivky elektráren'!H198:BU869,$B$2+1,FALSE)</f>
        <v>160.19999999999999</v>
      </c>
    </row>
    <row r="200" spans="5:6" x14ac:dyDescent="0.3">
      <c r="E200" s="71">
        <f>'Výkonové křivky elektráren'!H199</f>
        <v>8.7619840000172431</v>
      </c>
      <c r="F200">
        <f>VLOOKUP(E200,'Výkonové křivky elektráren'!H199:BU870,$B$2+1,FALSE)</f>
        <v>162.15</v>
      </c>
    </row>
    <row r="201" spans="5:6" x14ac:dyDescent="0.3">
      <c r="E201" s="71">
        <f>'Výkonové křivky elektráren'!H200</f>
        <v>8.8066880000173295</v>
      </c>
      <c r="F201">
        <f>VLOOKUP(E201,'Výkonové křivky elektráren'!H200:BU871,$B$2+1,FALSE)</f>
        <v>164.1</v>
      </c>
    </row>
    <row r="202" spans="5:6" x14ac:dyDescent="0.3">
      <c r="E202" s="71">
        <f>'Výkonové křivky elektráren'!H201</f>
        <v>8.8513920000174195</v>
      </c>
      <c r="F202">
        <f>VLOOKUP(E202,'Výkonové křivky elektráren'!H201:BU872,$B$2+1,FALSE)</f>
        <v>166.05</v>
      </c>
    </row>
    <row r="203" spans="5:6" x14ac:dyDescent="0.3">
      <c r="E203" s="71">
        <f>'Výkonové křivky elektráren'!H202</f>
        <v>8.896096000017506</v>
      </c>
      <c r="F203">
        <f>VLOOKUP(E203,'Výkonové křivky elektráren'!H202:BU873,$B$2+1,FALSE)</f>
        <v>168</v>
      </c>
    </row>
    <row r="204" spans="5:6" x14ac:dyDescent="0.3">
      <c r="E204" s="71">
        <f>'Výkonové křivky elektráren'!H203</f>
        <v>8.9408000000175942</v>
      </c>
      <c r="F204">
        <f>VLOOKUP(E204,'Výkonové křivky elektráren'!H203:BU874,$B$2+1,FALSE)</f>
        <v>169.95</v>
      </c>
    </row>
    <row r="205" spans="5:6" x14ac:dyDescent="0.3">
      <c r="E205" s="71">
        <f>'Výkonové křivky elektráren'!H204</f>
        <v>9</v>
      </c>
      <c r="F205">
        <f>VLOOKUP(E205,'Výkonové křivky elektráren'!H204:BU875,$B$2+1,FALSE)</f>
        <v>171.9</v>
      </c>
    </row>
    <row r="206" spans="5:6" x14ac:dyDescent="0.3">
      <c r="E206" s="71">
        <f>'Výkonové křivky elektráren'!H205</f>
        <v>9.0302080000177707</v>
      </c>
      <c r="F206">
        <f>VLOOKUP(E206,'Výkonové křivky elektráren'!H205:BU876,$B$2+1,FALSE)</f>
        <v>173.62608695652173</v>
      </c>
    </row>
    <row r="207" spans="5:6" x14ac:dyDescent="0.3">
      <c r="E207" s="71">
        <f>'Výkonové křivky elektráren'!H206</f>
        <v>9.0749120000178589</v>
      </c>
      <c r="F207">
        <f>VLOOKUP(E207,'Výkonové křivky elektráren'!H206:BU877,$B$2+1,FALSE)</f>
        <v>175.35217391304346</v>
      </c>
    </row>
    <row r="208" spans="5:6" x14ac:dyDescent="0.3">
      <c r="E208" s="71">
        <f>'Výkonové křivky elektráren'!H207</f>
        <v>9.1196160000179454</v>
      </c>
      <c r="F208">
        <f>VLOOKUP(E208,'Výkonové křivky elektráren'!H207:BU878,$B$2+1,FALSE)</f>
        <v>177.07826086956518</v>
      </c>
    </row>
    <row r="209" spans="5:6" x14ac:dyDescent="0.3">
      <c r="E209" s="71">
        <f>'Výkonové křivky elektráren'!H208</f>
        <v>9.1643200000180336</v>
      </c>
      <c r="F209">
        <f>VLOOKUP(E209,'Výkonové křivky elektráren'!H208:BU879,$B$2+1,FALSE)</f>
        <v>178.80434782608691</v>
      </c>
    </row>
    <row r="210" spans="5:6" x14ac:dyDescent="0.3">
      <c r="E210" s="71">
        <f>'Výkonové křivky elektráren'!H209</f>
        <v>9.2090240000181236</v>
      </c>
      <c r="F210">
        <f>VLOOKUP(E210,'Výkonové křivky elektráren'!H209:BU880,$B$2+1,FALSE)</f>
        <v>180.53043478260864</v>
      </c>
    </row>
    <row r="211" spans="5:6" x14ac:dyDescent="0.3">
      <c r="E211" s="71">
        <f>'Výkonové křivky elektráren'!H210</f>
        <v>9.2537280000182101</v>
      </c>
      <c r="F211">
        <f>VLOOKUP(E211,'Výkonové křivky elektráren'!H210:BU881,$B$2+1,FALSE)</f>
        <v>182.25652173913036</v>
      </c>
    </row>
    <row r="212" spans="5:6" x14ac:dyDescent="0.3">
      <c r="E212" s="71">
        <f>'Výkonové křivky elektráren'!H211</f>
        <v>9.2984320000182983</v>
      </c>
      <c r="F212">
        <f>VLOOKUP(E212,'Výkonové křivky elektráren'!H211:BU882,$B$2+1,FALSE)</f>
        <v>183.98260869565209</v>
      </c>
    </row>
    <row r="213" spans="5:6" x14ac:dyDescent="0.3">
      <c r="E213" s="71">
        <f>'Výkonové křivky elektráren'!H212</f>
        <v>9.3431360000183865</v>
      </c>
      <c r="F213">
        <f>VLOOKUP(E213,'Výkonové křivky elektráren'!H212:BU883,$B$2+1,FALSE)</f>
        <v>185.70869565217382</v>
      </c>
    </row>
    <row r="214" spans="5:6" x14ac:dyDescent="0.3">
      <c r="E214" s="71">
        <f>'Výkonové křivky elektráren'!H213</f>
        <v>9.3878400000184747</v>
      </c>
      <c r="F214">
        <f>VLOOKUP(E214,'Výkonové křivky elektráren'!H213:BU884,$B$2+1,FALSE)</f>
        <v>187.43478260869554</v>
      </c>
    </row>
    <row r="215" spans="5:6" x14ac:dyDescent="0.3">
      <c r="E215" s="71">
        <f>'Výkonové křivky elektráren'!H214</f>
        <v>9.432544000018563</v>
      </c>
      <c r="F215">
        <f>VLOOKUP(E215,'Výkonové křivky elektráren'!H214:BU885,$B$2+1,FALSE)</f>
        <v>189.16086956521727</v>
      </c>
    </row>
    <row r="216" spans="5:6" x14ac:dyDescent="0.3">
      <c r="E216" s="71">
        <f>'Výkonové křivky elektráren'!H215</f>
        <v>9.4772480000186494</v>
      </c>
      <c r="F216">
        <f>VLOOKUP(E216,'Výkonové křivky elektráren'!H215:BU886,$B$2+1,FALSE)</f>
        <v>190.88695652173899</v>
      </c>
    </row>
    <row r="217" spans="5:6" x14ac:dyDescent="0.3">
      <c r="E217" s="71">
        <f>'Výkonové křivky elektráren'!H216</f>
        <v>9.5</v>
      </c>
      <c r="F217">
        <f>VLOOKUP(E217,'Výkonové křivky elektráren'!H216:BU887,$B$2+1,FALSE)</f>
        <v>192.61304347826072</v>
      </c>
    </row>
    <row r="218" spans="5:6" x14ac:dyDescent="0.3">
      <c r="E218" s="71">
        <f>'Výkonové křivky elektráren'!H217</f>
        <v>9.5666560000188259</v>
      </c>
      <c r="F218">
        <f>VLOOKUP(E218,'Výkonové křivky elektráren'!H217:BU888,$B$2+1,FALSE)</f>
        <v>194.33913043478245</v>
      </c>
    </row>
    <row r="219" spans="5:6" x14ac:dyDescent="0.3">
      <c r="E219" s="71">
        <f>'Výkonové křivky elektráren'!H218</f>
        <v>9.6113600000189141</v>
      </c>
      <c r="F219">
        <f>VLOOKUP(E219,'Výkonové křivky elektráren'!H218:BU889,$B$2+1,FALSE)</f>
        <v>196.06521739130417</v>
      </c>
    </row>
    <row r="220" spans="5:6" x14ac:dyDescent="0.3">
      <c r="E220" s="71">
        <f>'Výkonové křivky elektráren'!H219</f>
        <v>9.6560640000190023</v>
      </c>
      <c r="F220">
        <f>VLOOKUP(E220,'Výkonové křivky elektráren'!H219:BU890,$B$2+1,FALSE)</f>
        <v>197.7913043478259</v>
      </c>
    </row>
    <row r="221" spans="5:6" x14ac:dyDescent="0.3">
      <c r="E221" s="71">
        <f>'Výkonové křivky elektráren'!H220</f>
        <v>9.7007680000190906</v>
      </c>
      <c r="F221">
        <f>VLOOKUP(E221,'Výkonové křivky elektráren'!H220:BU891,$B$2+1,FALSE)</f>
        <v>199.51739130434763</v>
      </c>
    </row>
    <row r="222" spans="5:6" x14ac:dyDescent="0.3">
      <c r="E222" s="71">
        <f>'Výkonové křivky elektráren'!H221</f>
        <v>9.7454720000191788</v>
      </c>
      <c r="F222">
        <f>VLOOKUP(E222,'Výkonové křivky elektráren'!H221:BU892,$B$2+1,FALSE)</f>
        <v>201.24347826086935</v>
      </c>
    </row>
    <row r="223" spans="5:6" x14ac:dyDescent="0.3">
      <c r="E223" s="71">
        <f>'Výkonové křivky elektráren'!H222</f>
        <v>9.7901760000192652</v>
      </c>
      <c r="F223">
        <f>VLOOKUP(E223,'Výkonové křivky elektráren'!H222:BU893,$B$2+1,FALSE)</f>
        <v>202.96956521739108</v>
      </c>
    </row>
    <row r="224" spans="5:6" x14ac:dyDescent="0.3">
      <c r="E224" s="71">
        <f>'Výkonové křivky elektráren'!H223</f>
        <v>9.8348800000193535</v>
      </c>
      <c r="F224">
        <f>VLOOKUP(E224,'Výkonové křivky elektráren'!H223:BU894,$B$2+1,FALSE)</f>
        <v>204.6956521739128</v>
      </c>
    </row>
    <row r="225" spans="5:6" x14ac:dyDescent="0.3">
      <c r="E225" s="71">
        <f>'Výkonové křivky elektráren'!H224</f>
        <v>9.8795840000194435</v>
      </c>
      <c r="F225">
        <f>VLOOKUP(E225,'Výkonové křivky elektráren'!H224:BU895,$B$2+1,FALSE)</f>
        <v>206.42173913043453</v>
      </c>
    </row>
    <row r="226" spans="5:6" x14ac:dyDescent="0.3">
      <c r="E226" s="71">
        <f>'Výkonové křivky elektráren'!H225</f>
        <v>9.9242880000195299</v>
      </c>
      <c r="F226">
        <f>VLOOKUP(E226,'Výkonové křivky elektráren'!H225:BU896,$B$2+1,FALSE)</f>
        <v>208.14782608695626</v>
      </c>
    </row>
    <row r="227" spans="5:6" x14ac:dyDescent="0.3">
      <c r="E227" s="71">
        <f>'Výkonové křivky elektráren'!H226</f>
        <v>9.9689920000196182</v>
      </c>
      <c r="F227">
        <f>VLOOKUP(E227,'Výkonové křivky elektráren'!H226:BU897,$B$2+1,FALSE)</f>
        <v>209.87391304347798</v>
      </c>
    </row>
    <row r="228" spans="5:6" x14ac:dyDescent="0.3">
      <c r="E228" s="71">
        <f>'Výkonové křivky elektráren'!H227</f>
        <v>10</v>
      </c>
      <c r="F228">
        <f>VLOOKUP(E228,'Výkonové křivky elektráren'!H227:BU898,$B$2+1,FALSE)</f>
        <v>211.6</v>
      </c>
    </row>
    <row r="229" spans="5:6" x14ac:dyDescent="0.3">
      <c r="E229" s="71">
        <f>'Výkonové křivky elektráren'!H228</f>
        <v>10.058400000019795</v>
      </c>
      <c r="F229">
        <f>VLOOKUP(E229,'Výkonové křivky elektráren'!H228:BU899,$B$2+1,FALSE)</f>
        <v>213.37727272727273</v>
      </c>
    </row>
    <row r="230" spans="5:6" x14ac:dyDescent="0.3">
      <c r="E230" s="71">
        <f>'Výkonové křivky elektráren'!H229</f>
        <v>10.103104000019883</v>
      </c>
      <c r="F230">
        <f>VLOOKUP(E230,'Výkonové křivky elektráren'!H229:BU900,$B$2+1,FALSE)</f>
        <v>215.15454545454546</v>
      </c>
    </row>
    <row r="231" spans="5:6" x14ac:dyDescent="0.3">
      <c r="E231" s="71">
        <f>'Výkonové křivky elektráren'!H230</f>
        <v>10.147808000019969</v>
      </c>
      <c r="F231">
        <f>VLOOKUP(E231,'Výkonové křivky elektráren'!H230:BU901,$B$2+1,FALSE)</f>
        <v>216.93181818181819</v>
      </c>
    </row>
    <row r="232" spans="5:6" x14ac:dyDescent="0.3">
      <c r="E232" s="71">
        <f>'Výkonové křivky elektráren'!H231</f>
        <v>10.192512000020058</v>
      </c>
      <c r="F232">
        <f>VLOOKUP(E232,'Výkonové křivky elektráren'!H231:BU902,$B$2+1,FALSE)</f>
        <v>218.70909090909092</v>
      </c>
    </row>
    <row r="233" spans="5:6" x14ac:dyDescent="0.3">
      <c r="E233" s="71">
        <f>'Výkonové křivky elektráren'!H232</f>
        <v>10.237216000020146</v>
      </c>
      <c r="F233">
        <f>VLOOKUP(E233,'Výkonové křivky elektráren'!H232:BU903,$B$2+1,FALSE)</f>
        <v>220.48636363636365</v>
      </c>
    </row>
    <row r="234" spans="5:6" x14ac:dyDescent="0.3">
      <c r="E234" s="71">
        <f>'Výkonové křivky elektráren'!H233</f>
        <v>10.281920000020234</v>
      </c>
      <c r="F234">
        <f>VLOOKUP(E234,'Výkonové křivky elektráren'!H233:BU904,$B$2+1,FALSE)</f>
        <v>222.26363636363638</v>
      </c>
    </row>
    <row r="235" spans="5:6" x14ac:dyDescent="0.3">
      <c r="E235" s="71">
        <f>'Výkonové křivky elektráren'!H234</f>
        <v>10.326624000020322</v>
      </c>
      <c r="F235">
        <f>VLOOKUP(E235,'Výkonové křivky elektráren'!H234:BU905,$B$2+1,FALSE)</f>
        <v>224.04090909090911</v>
      </c>
    </row>
    <row r="236" spans="5:6" x14ac:dyDescent="0.3">
      <c r="E236" s="71">
        <f>'Výkonové křivky elektráren'!H235</f>
        <v>10.371328000020409</v>
      </c>
      <c r="F236">
        <f>VLOOKUP(E236,'Výkonové křivky elektráren'!H235:BU906,$B$2+1,FALSE)</f>
        <v>225.81818181818184</v>
      </c>
    </row>
    <row r="237" spans="5:6" x14ac:dyDescent="0.3">
      <c r="E237" s="71">
        <f>'Výkonové křivky elektráren'!H236</f>
        <v>10.416032000020499</v>
      </c>
      <c r="F237">
        <f>VLOOKUP(E237,'Výkonové křivky elektráren'!H236:BU907,$B$2+1,FALSE)</f>
        <v>227.59545454545457</v>
      </c>
    </row>
    <row r="238" spans="5:6" x14ac:dyDescent="0.3">
      <c r="E238" s="71">
        <f>'Výkonové křivky elektráren'!H237</f>
        <v>10.460736000020585</v>
      </c>
      <c r="F238">
        <f>VLOOKUP(E238,'Výkonové křivky elektráren'!H237:BU908,$B$2+1,FALSE)</f>
        <v>229.3727272727273</v>
      </c>
    </row>
    <row r="239" spans="5:6" x14ac:dyDescent="0.3">
      <c r="E239" s="71">
        <f>'Výkonové křivky elektráren'!H238</f>
        <v>10.5</v>
      </c>
      <c r="F239">
        <f>VLOOKUP(E239,'Výkonové křivky elektráren'!H238:BU909,$B$2+1,FALSE)</f>
        <v>231.15</v>
      </c>
    </row>
    <row r="240" spans="5:6" x14ac:dyDescent="0.3">
      <c r="E240" s="71">
        <f>'Výkonové křivky elektráren'!H239</f>
        <v>10.550144000020762</v>
      </c>
      <c r="F240">
        <f>VLOOKUP(E240,'Výkonové křivky elektráren'!H239:BU910,$B$2+1,FALSE)</f>
        <v>232.92727272727276</v>
      </c>
    </row>
    <row r="241" spans="5:6" x14ac:dyDescent="0.3">
      <c r="E241" s="71">
        <f>'Výkonové křivky elektráren'!H240</f>
        <v>10.59484800002085</v>
      </c>
      <c r="F241">
        <f>VLOOKUP(E241,'Výkonové křivky elektráren'!H240:BU911,$B$2+1,FALSE)</f>
        <v>234.7045454545455</v>
      </c>
    </row>
    <row r="242" spans="5:6" x14ac:dyDescent="0.3">
      <c r="E242" s="71">
        <f>'Výkonové křivky elektráren'!H241</f>
        <v>10.639552000020938</v>
      </c>
      <c r="F242">
        <f>VLOOKUP(E242,'Výkonové křivky elektráren'!H241:BU912,$B$2+1,FALSE)</f>
        <v>236.48181818181823</v>
      </c>
    </row>
    <row r="243" spans="5:6" x14ac:dyDescent="0.3">
      <c r="E243" s="71">
        <f>'Výkonové křivky elektráren'!H242</f>
        <v>10.684256000021024</v>
      </c>
      <c r="F243">
        <f>VLOOKUP(E243,'Výkonové křivky elektráren'!H242:BU913,$B$2+1,FALSE)</f>
        <v>238.25909090909096</v>
      </c>
    </row>
    <row r="244" spans="5:6" x14ac:dyDescent="0.3">
      <c r="E244" s="71">
        <f>'Výkonové křivky elektráren'!H243</f>
        <v>10.728960000021113</v>
      </c>
      <c r="F244">
        <f>VLOOKUP(E244,'Výkonové křivky elektráren'!H243:BU914,$B$2+1,FALSE)</f>
        <v>240.03636363636369</v>
      </c>
    </row>
    <row r="245" spans="5:6" x14ac:dyDescent="0.3">
      <c r="E245" s="71">
        <f>'Výkonové křivky elektráren'!H244</f>
        <v>10.773664000021203</v>
      </c>
      <c r="F245">
        <f>VLOOKUP(E245,'Výkonové křivky elektráren'!H244:BU915,$B$2+1,FALSE)</f>
        <v>241.81363636363642</v>
      </c>
    </row>
    <row r="246" spans="5:6" x14ac:dyDescent="0.3">
      <c r="E246" s="71">
        <f>'Výkonové křivky elektráren'!H245</f>
        <v>10.818368000021289</v>
      </c>
      <c r="F246">
        <f>VLOOKUP(E246,'Výkonové křivky elektráren'!H245:BU916,$B$2+1,FALSE)</f>
        <v>243.59090909090915</v>
      </c>
    </row>
    <row r="247" spans="5:6" x14ac:dyDescent="0.3">
      <c r="E247" s="71">
        <f>'Výkonové křivky elektráren'!H246</f>
        <v>10.863072000021377</v>
      </c>
      <c r="F247">
        <f>VLOOKUP(E247,'Výkonové křivky elektráren'!H246:BU917,$B$2+1,FALSE)</f>
        <v>245.36818181818188</v>
      </c>
    </row>
    <row r="248" spans="5:6" x14ac:dyDescent="0.3">
      <c r="E248" s="71">
        <f>'Výkonové křivky elektráren'!H247</f>
        <v>10.907776000021466</v>
      </c>
      <c r="F248">
        <f>VLOOKUP(E248,'Výkonové křivky elektráren'!H247:BU918,$B$2+1,FALSE)</f>
        <v>247.14545454545461</v>
      </c>
    </row>
    <row r="249" spans="5:6" x14ac:dyDescent="0.3">
      <c r="E249" s="71">
        <f>'Výkonové křivky elektráren'!H248</f>
        <v>10.952480000021554</v>
      </c>
      <c r="F249">
        <f>VLOOKUP(E249,'Výkonové křivky elektráren'!H248:BU919,$B$2+1,FALSE)</f>
        <v>248.92272727272734</v>
      </c>
    </row>
    <row r="250" spans="5:6" x14ac:dyDescent="0.3">
      <c r="E250" s="71">
        <f>'Výkonové křivky elektráren'!H249</f>
        <v>11</v>
      </c>
      <c r="F250">
        <f>VLOOKUP(E250,'Výkonové křivky elektráren'!H249:BU920,$B$2+1,FALSE)</f>
        <v>250.7</v>
      </c>
    </row>
    <row r="251" spans="5:6" x14ac:dyDescent="0.3">
      <c r="E251" s="71">
        <f>'Výkonové křivky elektráren'!H250</f>
        <v>11.041888000021729</v>
      </c>
      <c r="F251">
        <f>VLOOKUP(E251,'Výkonové křivky elektráren'!H250:BU921,$B$2+1,FALSE)</f>
        <v>252.06363636363636</v>
      </c>
    </row>
    <row r="252" spans="5:6" x14ac:dyDescent="0.3">
      <c r="E252" s="71">
        <f>'Výkonové křivky elektráren'!H251</f>
        <v>11.086592000021817</v>
      </c>
      <c r="F252">
        <f>VLOOKUP(E252,'Výkonové křivky elektráren'!H251:BU922,$B$2+1,FALSE)</f>
        <v>253.42727272727274</v>
      </c>
    </row>
    <row r="253" spans="5:6" x14ac:dyDescent="0.3">
      <c r="E253" s="71">
        <f>'Výkonové křivky elektráren'!H252</f>
        <v>11.131296000021905</v>
      </c>
      <c r="F253">
        <f>VLOOKUP(E253,'Výkonové křivky elektráren'!H252:BU923,$B$2+1,FALSE)</f>
        <v>254.79090909090911</v>
      </c>
    </row>
    <row r="254" spans="5:6" x14ac:dyDescent="0.3">
      <c r="E254" s="71">
        <f>'Výkonové křivky elektráren'!H253</f>
        <v>11.176000000021993</v>
      </c>
      <c r="F254">
        <f>VLOOKUP(E254,'Výkonové křivky elektráren'!H253:BU924,$B$2+1,FALSE)</f>
        <v>256.15454545454548</v>
      </c>
    </row>
    <row r="255" spans="5:6" x14ac:dyDescent="0.3">
      <c r="E255" s="71">
        <f>'Výkonové křivky elektráren'!H254</f>
        <v>11.220704000022081</v>
      </c>
      <c r="F255">
        <f>VLOOKUP(E255,'Výkonové křivky elektráren'!H254:BU925,$B$2+1,FALSE)</f>
        <v>257.51818181818186</v>
      </c>
    </row>
    <row r="256" spans="5:6" x14ac:dyDescent="0.3">
      <c r="E256" s="71">
        <f>'Výkonové křivky elektráren'!H255</f>
        <v>11.26540800002217</v>
      </c>
      <c r="F256">
        <f>VLOOKUP(E256,'Výkonové křivky elektráren'!H255:BU926,$B$2+1,FALSE)</f>
        <v>258.88181818181823</v>
      </c>
    </row>
    <row r="257" spans="5:6" x14ac:dyDescent="0.3">
      <c r="E257" s="71">
        <f>'Výkonové křivky elektráren'!H256</f>
        <v>11.310112000022258</v>
      </c>
      <c r="F257">
        <f>VLOOKUP(E257,'Výkonové křivky elektráren'!H256:BU927,$B$2+1,FALSE)</f>
        <v>260.24545454545461</v>
      </c>
    </row>
    <row r="258" spans="5:6" x14ac:dyDescent="0.3">
      <c r="E258" s="71">
        <f>'Výkonové křivky elektráren'!H257</f>
        <v>11.354816000022344</v>
      </c>
      <c r="F258">
        <f>VLOOKUP(E258,'Výkonové křivky elektráren'!H257:BU928,$B$2+1,FALSE)</f>
        <v>261.60909090909098</v>
      </c>
    </row>
    <row r="259" spans="5:6" x14ac:dyDescent="0.3">
      <c r="E259" s="71">
        <f>'Výkonové křivky elektráren'!H258</f>
        <v>11.399520000022433</v>
      </c>
      <c r="F259">
        <f>VLOOKUP(E259,'Výkonové křivky elektráren'!H258:BU929,$B$2+1,FALSE)</f>
        <v>262.97272727272735</v>
      </c>
    </row>
    <row r="260" spans="5:6" x14ac:dyDescent="0.3">
      <c r="E260" s="71">
        <f>'Výkonové křivky elektráren'!H259</f>
        <v>11.444224000022523</v>
      </c>
      <c r="F260">
        <f>VLOOKUP(E260,'Výkonové křivky elektráren'!H259:BU930,$B$2+1,FALSE)</f>
        <v>264.33636363636373</v>
      </c>
    </row>
    <row r="261" spans="5:6" x14ac:dyDescent="0.3">
      <c r="E261" s="71">
        <f>'Výkonové křivky elektráren'!H260</f>
        <v>11.5</v>
      </c>
      <c r="F261">
        <f>VLOOKUP(E261,'Výkonové křivky elektráren'!H260:BU931,$B$2+1,FALSE)</f>
        <v>265.7</v>
      </c>
    </row>
    <row r="262" spans="5:6" x14ac:dyDescent="0.3">
      <c r="E262" s="71">
        <f>'Výkonové křivky elektráren'!H261</f>
        <v>11.533632000022697</v>
      </c>
      <c r="F262">
        <f>VLOOKUP(E262,'Výkonové křivky elektráren'!H261:BU932,$B$2+1,FALSE)</f>
        <v>267.06363636363648</v>
      </c>
    </row>
    <row r="263" spans="5:6" x14ac:dyDescent="0.3">
      <c r="E263" s="71">
        <f>'Výkonové křivky elektráren'!H262</f>
        <v>11.578336000022784</v>
      </c>
      <c r="F263">
        <f>VLOOKUP(E263,'Výkonové křivky elektráren'!H262:BU933,$B$2+1,FALSE)</f>
        <v>268.42727272727285</v>
      </c>
    </row>
    <row r="264" spans="5:6" x14ac:dyDescent="0.3">
      <c r="E264" s="71">
        <f>'Výkonové křivky elektráren'!H263</f>
        <v>11.623040000022874</v>
      </c>
      <c r="F264">
        <f>VLOOKUP(E264,'Výkonové křivky elektráren'!H263:BU934,$B$2+1,FALSE)</f>
        <v>269.79090909090922</v>
      </c>
    </row>
    <row r="265" spans="5:6" x14ac:dyDescent="0.3">
      <c r="E265" s="71">
        <f>'Výkonové křivky elektráren'!H264</f>
        <v>11.667744000022962</v>
      </c>
      <c r="F265">
        <f>VLOOKUP(E265,'Výkonové křivky elektráren'!H264:BU935,$B$2+1,FALSE)</f>
        <v>271.1545454545456</v>
      </c>
    </row>
    <row r="266" spans="5:6" x14ac:dyDescent="0.3">
      <c r="E266" s="71">
        <f>'Výkonové křivky elektráren'!H265</f>
        <v>11.712448000023048</v>
      </c>
      <c r="F266">
        <f>VLOOKUP(E266,'Výkonové křivky elektráren'!H265:BU936,$B$2+1,FALSE)</f>
        <v>272.51818181818197</v>
      </c>
    </row>
    <row r="267" spans="5:6" x14ac:dyDescent="0.3">
      <c r="E267" s="71">
        <f>'Výkonové křivky elektráren'!H266</f>
        <v>11.757152000023137</v>
      </c>
      <c r="F267">
        <f>VLOOKUP(E267,'Výkonové křivky elektráren'!H266:BU937,$B$2+1,FALSE)</f>
        <v>273.88181818181835</v>
      </c>
    </row>
    <row r="268" spans="5:6" x14ac:dyDescent="0.3">
      <c r="E268" s="71">
        <f>'Výkonové křivky elektráren'!H267</f>
        <v>11.801856000023225</v>
      </c>
      <c r="F268">
        <f>VLOOKUP(E268,'Výkonové křivky elektráren'!H267:BU938,$B$2+1,FALSE)</f>
        <v>275.24545454545472</v>
      </c>
    </row>
    <row r="269" spans="5:6" x14ac:dyDescent="0.3">
      <c r="E269" s="71">
        <f>'Výkonové křivky elektráren'!H268</f>
        <v>11.846560000023313</v>
      </c>
      <c r="F269">
        <f>VLOOKUP(E269,'Výkonové křivky elektráren'!H268:BU939,$B$2+1,FALSE)</f>
        <v>276.60909090909109</v>
      </c>
    </row>
    <row r="270" spans="5:6" x14ac:dyDescent="0.3">
      <c r="E270" s="71">
        <f>'Výkonové křivky elektráren'!H269</f>
        <v>11.891264000023401</v>
      </c>
      <c r="F270">
        <f>VLOOKUP(E270,'Výkonové křivky elektráren'!H269:BU940,$B$2+1,FALSE)</f>
        <v>277.97272727272747</v>
      </c>
    </row>
    <row r="271" spans="5:6" x14ac:dyDescent="0.3">
      <c r="E271" s="71">
        <f>'Výkonové křivky elektráren'!H270</f>
        <v>11.935968000023488</v>
      </c>
      <c r="F271">
        <f>VLOOKUP(E271,'Výkonové křivky elektráren'!H270:BU941,$B$2+1,FALSE)</f>
        <v>279.33636363636384</v>
      </c>
    </row>
    <row r="272" spans="5:6" x14ac:dyDescent="0.3">
      <c r="E272" s="71">
        <f>'Výkonové křivky elektráren'!H271</f>
        <v>12</v>
      </c>
      <c r="F272">
        <f>VLOOKUP(E272,'Výkonové křivky elektráren'!H271:BU942,$B$2+1,FALSE)</f>
        <v>280.7</v>
      </c>
    </row>
    <row r="273" spans="5:6" x14ac:dyDescent="0.3">
      <c r="E273" s="71">
        <f>'Výkonové křivky elektráren'!H272</f>
        <v>12.025376000023664</v>
      </c>
      <c r="F273">
        <f>VLOOKUP(E273,'Výkonové křivky elektráren'!H272:BU943,$B$2+1,FALSE)</f>
        <v>281.4173913043478</v>
      </c>
    </row>
    <row r="274" spans="5:6" x14ac:dyDescent="0.3">
      <c r="E274" s="71">
        <f>'Výkonové křivky elektráren'!H273</f>
        <v>12.070080000023752</v>
      </c>
      <c r="F274">
        <f>VLOOKUP(E274,'Výkonové křivky elektráren'!H273:BU944,$B$2+1,FALSE)</f>
        <v>282.13478260869562</v>
      </c>
    </row>
    <row r="275" spans="5:6" x14ac:dyDescent="0.3">
      <c r="E275" s="71">
        <f>'Výkonové křivky elektráren'!H274</f>
        <v>12.114784000023841</v>
      </c>
      <c r="F275">
        <f>VLOOKUP(E275,'Výkonové křivky elektráren'!H274:BU945,$B$2+1,FALSE)</f>
        <v>282.85217391304343</v>
      </c>
    </row>
    <row r="276" spans="5:6" x14ac:dyDescent="0.3">
      <c r="E276" s="71">
        <f>'Výkonové křivky elektráren'!H275</f>
        <v>12.159488000023929</v>
      </c>
      <c r="F276">
        <f>VLOOKUP(E276,'Výkonové křivky elektráren'!H275:BU946,$B$2+1,FALSE)</f>
        <v>283.56956521739124</v>
      </c>
    </row>
    <row r="277" spans="5:6" x14ac:dyDescent="0.3">
      <c r="E277" s="71">
        <f>'Výkonové křivky elektráren'!H276</f>
        <v>12.204192000024017</v>
      </c>
      <c r="F277">
        <f>VLOOKUP(E277,'Výkonové křivky elektráren'!H276:BU947,$B$2+1,FALSE)</f>
        <v>284.28695652173906</v>
      </c>
    </row>
    <row r="278" spans="5:6" x14ac:dyDescent="0.3">
      <c r="E278" s="71">
        <f>'Výkonové křivky elektráren'!H277</f>
        <v>12.248896000024104</v>
      </c>
      <c r="F278">
        <f>VLOOKUP(E278,'Výkonové křivky elektráren'!H277:BU948,$B$2+1,FALSE)</f>
        <v>285.00434782608687</v>
      </c>
    </row>
    <row r="279" spans="5:6" x14ac:dyDescent="0.3">
      <c r="E279" s="71">
        <f>'Výkonové křivky elektráren'!H278</f>
        <v>12.293600000024192</v>
      </c>
      <c r="F279">
        <f>VLOOKUP(E279,'Výkonové křivky elektráren'!H278:BU949,$B$2+1,FALSE)</f>
        <v>285.72173913043468</v>
      </c>
    </row>
    <row r="280" spans="5:6" x14ac:dyDescent="0.3">
      <c r="E280" s="71">
        <f>'Výkonové křivky elektráren'!H279</f>
        <v>12.338304000024282</v>
      </c>
      <c r="F280">
        <f>VLOOKUP(E280,'Výkonové křivky elektráren'!H279:BU950,$B$2+1,FALSE)</f>
        <v>286.4391304347825</v>
      </c>
    </row>
    <row r="281" spans="5:6" x14ac:dyDescent="0.3">
      <c r="E281" s="71">
        <f>'Výkonové křivky elektráren'!H280</f>
        <v>12.383008000024368</v>
      </c>
      <c r="F281">
        <f>VLOOKUP(E281,'Výkonové křivky elektráren'!H280:BU951,$B$2+1,FALSE)</f>
        <v>287.15652173913031</v>
      </c>
    </row>
    <row r="282" spans="5:6" x14ac:dyDescent="0.3">
      <c r="E282" s="71">
        <f>'Výkonové křivky elektráren'!H281</f>
        <v>12.427712000024457</v>
      </c>
      <c r="F282">
        <f>VLOOKUP(E282,'Výkonové křivky elektráren'!H281:BU952,$B$2+1,FALSE)</f>
        <v>287.87391304347813</v>
      </c>
    </row>
    <row r="283" spans="5:6" x14ac:dyDescent="0.3">
      <c r="E283" s="71">
        <f>'Výkonové křivky elektráren'!H282</f>
        <v>12.472416000024543</v>
      </c>
      <c r="F283">
        <f>VLOOKUP(E283,'Výkonové křivky elektráren'!H282:BU953,$B$2+1,FALSE)</f>
        <v>288.59130434782594</v>
      </c>
    </row>
    <row r="284" spans="5:6" x14ac:dyDescent="0.3">
      <c r="E284" s="71">
        <f>'Výkonové křivky elektráren'!H283</f>
        <v>12.5</v>
      </c>
      <c r="F284">
        <f>VLOOKUP(E284,'Výkonové křivky elektráren'!H283:BU954,$B$2+1,FALSE)</f>
        <v>289.30869565217375</v>
      </c>
    </row>
    <row r="285" spans="5:6" x14ac:dyDescent="0.3">
      <c r="E285" s="71">
        <f>'Výkonové křivky elektráren'!H284</f>
        <v>12.561824000024721</v>
      </c>
      <c r="F285">
        <f>VLOOKUP(E285,'Výkonové křivky elektráren'!H284:BU955,$B$2+1,FALSE)</f>
        <v>290.02608695652157</v>
      </c>
    </row>
    <row r="286" spans="5:6" x14ac:dyDescent="0.3">
      <c r="E286" s="71">
        <f>'Výkonové křivky elektráren'!H285</f>
        <v>12.606528000024808</v>
      </c>
      <c r="F286">
        <f>VLOOKUP(E286,'Výkonové křivky elektráren'!H285:BU956,$B$2+1,FALSE)</f>
        <v>290.74347826086938</v>
      </c>
    </row>
    <row r="287" spans="5:6" x14ac:dyDescent="0.3">
      <c r="E287" s="71">
        <f>'Výkonové křivky elektráren'!H286</f>
        <v>12.651232000024896</v>
      </c>
      <c r="F287">
        <f>VLOOKUP(E287,'Výkonové křivky elektráren'!H286:BU957,$B$2+1,FALSE)</f>
        <v>291.46086956521719</v>
      </c>
    </row>
    <row r="288" spans="5:6" x14ac:dyDescent="0.3">
      <c r="E288" s="71">
        <f>'Výkonové křivky elektráren'!H287</f>
        <v>12.695936000024984</v>
      </c>
      <c r="F288">
        <f>VLOOKUP(E288,'Výkonové křivky elektráren'!H287:BU958,$B$2+1,FALSE)</f>
        <v>292.17826086956501</v>
      </c>
    </row>
    <row r="289" spans="5:6" x14ac:dyDescent="0.3">
      <c r="E289" s="71">
        <f>'Výkonové křivky elektráren'!H288</f>
        <v>12.740640000025072</v>
      </c>
      <c r="F289">
        <f>VLOOKUP(E289,'Výkonové křivky elektráren'!H288:BU959,$B$2+1,FALSE)</f>
        <v>292.89565217391282</v>
      </c>
    </row>
    <row r="290" spans="5:6" x14ac:dyDescent="0.3">
      <c r="E290" s="71">
        <f>'Výkonové křivky elektráren'!H289</f>
        <v>12.785344000025161</v>
      </c>
      <c r="F290">
        <f>VLOOKUP(E290,'Výkonové křivky elektráren'!H289:BU960,$B$2+1,FALSE)</f>
        <v>293.61304347826064</v>
      </c>
    </row>
    <row r="291" spans="5:6" x14ac:dyDescent="0.3">
      <c r="E291" s="71">
        <f>'Výkonové křivky elektráren'!H290</f>
        <v>12.830048000025249</v>
      </c>
      <c r="F291">
        <f>VLOOKUP(E291,'Výkonové křivky elektráren'!H290:BU961,$B$2+1,FALSE)</f>
        <v>294.33043478260845</v>
      </c>
    </row>
    <row r="292" spans="5:6" x14ac:dyDescent="0.3">
      <c r="E292" s="71">
        <f>'Výkonové křivky elektráren'!H291</f>
        <v>12.874752000025337</v>
      </c>
      <c r="F292">
        <f>VLOOKUP(E292,'Výkonové křivky elektráren'!H291:BU962,$B$2+1,FALSE)</f>
        <v>295.04782608695626</v>
      </c>
    </row>
    <row r="293" spans="5:6" x14ac:dyDescent="0.3">
      <c r="E293" s="71">
        <f>'Výkonové křivky elektráren'!H292</f>
        <v>12.919456000025423</v>
      </c>
      <c r="F293">
        <f>VLOOKUP(E293,'Výkonové křivky elektráren'!H292:BU963,$B$2+1,FALSE)</f>
        <v>295.76521739130408</v>
      </c>
    </row>
    <row r="294" spans="5:6" x14ac:dyDescent="0.3">
      <c r="E294" s="71">
        <f>'Výkonové křivky elektráren'!H293</f>
        <v>12.964160000025512</v>
      </c>
      <c r="F294">
        <f>VLOOKUP(E294,'Výkonové křivky elektráren'!H293:BU964,$B$2+1,FALSE)</f>
        <v>296.48260869565189</v>
      </c>
    </row>
    <row r="295" spans="5:6" x14ac:dyDescent="0.3">
      <c r="E295" s="71">
        <f>'Výkonové křivky elektráren'!H294</f>
        <v>13</v>
      </c>
      <c r="F295">
        <f>VLOOKUP(E295,'Výkonové křivky elektráren'!H294:BU965,$B$2+1,FALSE)</f>
        <v>297.2</v>
      </c>
    </row>
    <row r="296" spans="5:6" x14ac:dyDescent="0.3">
      <c r="E296" s="71">
        <f>'Výkonové křivky elektráren'!H295</f>
        <v>13.053568000025688</v>
      </c>
      <c r="F296">
        <f>VLOOKUP(E296,'Výkonové křivky elektráren'!H295:BU966,$B$2+1,FALSE)</f>
        <v>297.53181818181815</v>
      </c>
    </row>
    <row r="297" spans="5:6" x14ac:dyDescent="0.3">
      <c r="E297" s="71">
        <f>'Výkonové křivky elektráren'!H296</f>
        <v>13.098272000025776</v>
      </c>
      <c r="F297">
        <f>VLOOKUP(E297,'Výkonové křivky elektráren'!H296:BU967,$B$2+1,FALSE)</f>
        <v>297.86363636363632</v>
      </c>
    </row>
    <row r="298" spans="5:6" x14ac:dyDescent="0.3">
      <c r="E298" s="71">
        <f>'Výkonové křivky elektráren'!H297</f>
        <v>13.142976000025863</v>
      </c>
      <c r="F298">
        <f>VLOOKUP(E298,'Výkonové křivky elektráren'!H297:BU968,$B$2+1,FALSE)</f>
        <v>298.19545454545448</v>
      </c>
    </row>
    <row r="299" spans="5:6" x14ac:dyDescent="0.3">
      <c r="E299" s="71">
        <f>'Výkonové křivky elektráren'!H298</f>
        <v>13.187680000025953</v>
      </c>
      <c r="F299">
        <f>VLOOKUP(E299,'Výkonové křivky elektráren'!H298:BU969,$B$2+1,FALSE)</f>
        <v>298.52727272727265</v>
      </c>
    </row>
    <row r="300" spans="5:6" x14ac:dyDescent="0.3">
      <c r="E300" s="71">
        <f>'Výkonové křivky elektráren'!H299</f>
        <v>13.232384000026041</v>
      </c>
      <c r="F300">
        <f>VLOOKUP(E300,'Výkonové křivky elektráren'!H299:BU970,$B$2+1,FALSE)</f>
        <v>298.85909090909081</v>
      </c>
    </row>
    <row r="301" spans="5:6" x14ac:dyDescent="0.3">
      <c r="E301" s="71">
        <f>'Výkonové křivky elektráren'!H300</f>
        <v>13.277088000026128</v>
      </c>
      <c r="F301">
        <f>VLOOKUP(E301,'Výkonové křivky elektráren'!H300:BU971,$B$2+1,FALSE)</f>
        <v>299.19090909090897</v>
      </c>
    </row>
    <row r="302" spans="5:6" x14ac:dyDescent="0.3">
      <c r="E302" s="71">
        <f>'Výkonové křivky elektráren'!H301</f>
        <v>13.321792000026216</v>
      </c>
      <c r="F302">
        <f>VLOOKUP(E302,'Výkonové křivky elektráren'!H301:BU972,$B$2+1,FALSE)</f>
        <v>299.52272727272714</v>
      </c>
    </row>
    <row r="303" spans="5:6" x14ac:dyDescent="0.3">
      <c r="E303" s="71">
        <f>'Výkonové křivky elektráren'!H302</f>
        <v>13.366496000026304</v>
      </c>
      <c r="F303">
        <f>VLOOKUP(E303,'Výkonové křivky elektráren'!H302:BU973,$B$2+1,FALSE)</f>
        <v>299.8545454545453</v>
      </c>
    </row>
    <row r="304" spans="5:6" x14ac:dyDescent="0.3">
      <c r="E304" s="71">
        <f>'Výkonové křivky elektráren'!H303</f>
        <v>13.411200000026392</v>
      </c>
      <c r="F304">
        <f>VLOOKUP(E304,'Výkonové křivky elektráren'!H303:BU974,$B$2+1,FALSE)</f>
        <v>300.18636363636347</v>
      </c>
    </row>
    <row r="305" spans="5:6" x14ac:dyDescent="0.3">
      <c r="E305" s="71">
        <f>'Výkonové křivky elektráren'!H304</f>
        <v>13.45590400002648</v>
      </c>
      <c r="F305">
        <f>VLOOKUP(E305,'Výkonové křivky elektráren'!H304:BU975,$B$2+1,FALSE)</f>
        <v>300.51818181818163</v>
      </c>
    </row>
    <row r="306" spans="5:6" x14ac:dyDescent="0.3">
      <c r="E306" s="71">
        <f>'Výkonové křivky elektráren'!H305</f>
        <v>13.5</v>
      </c>
      <c r="F306">
        <f>VLOOKUP(E306,'Výkonové křivky elektráren'!H305:BU976,$B$2+1,FALSE)</f>
        <v>300.85000000000002</v>
      </c>
    </row>
    <row r="307" spans="5:6" x14ac:dyDescent="0.3">
      <c r="E307" s="71">
        <f>'Výkonové křivky elektráren'!H306</f>
        <v>13.545312000026657</v>
      </c>
      <c r="F307">
        <f>VLOOKUP(E307,'Výkonové křivky elektráren'!H306:BU977,$B$2+1,FALSE)</f>
        <v>301.18181818181796</v>
      </c>
    </row>
    <row r="308" spans="5:6" x14ac:dyDescent="0.3">
      <c r="E308" s="71">
        <f>'Výkonové křivky elektráren'!H307</f>
        <v>13.590016000026743</v>
      </c>
      <c r="F308">
        <f>VLOOKUP(E308,'Výkonové křivky elektráren'!H307:BU978,$B$2+1,FALSE)</f>
        <v>301.51363636363612</v>
      </c>
    </row>
    <row r="309" spans="5:6" x14ac:dyDescent="0.3">
      <c r="E309" s="71">
        <f>'Výkonové křivky elektráren'!H308</f>
        <v>13.634720000026832</v>
      </c>
      <c r="F309">
        <f>VLOOKUP(E309,'Výkonové křivky elektráren'!H308:BU979,$B$2+1,FALSE)</f>
        <v>301.84545454545429</v>
      </c>
    </row>
    <row r="310" spans="5:6" x14ac:dyDescent="0.3">
      <c r="E310" s="71">
        <f>'Výkonové křivky elektráren'!H309</f>
        <v>13.67942400002692</v>
      </c>
      <c r="F310">
        <f>VLOOKUP(E310,'Výkonové křivky elektráren'!H309:BU980,$B$2+1,FALSE)</f>
        <v>302.17727272727245</v>
      </c>
    </row>
    <row r="311" spans="5:6" x14ac:dyDescent="0.3">
      <c r="E311" s="71">
        <f>'Výkonové křivky elektráren'!H310</f>
        <v>13.724128000027008</v>
      </c>
      <c r="F311">
        <f>VLOOKUP(E311,'Výkonové křivky elektráren'!H310:BU981,$B$2+1,FALSE)</f>
        <v>302.50909090909062</v>
      </c>
    </row>
    <row r="312" spans="5:6" x14ac:dyDescent="0.3">
      <c r="E312" s="71">
        <f>'Výkonové křivky elektráren'!H311</f>
        <v>13.768832000027096</v>
      </c>
      <c r="F312">
        <f>VLOOKUP(E312,'Výkonové křivky elektráren'!H311:BU982,$B$2+1,FALSE)</f>
        <v>302.84090909090878</v>
      </c>
    </row>
    <row r="313" spans="5:6" x14ac:dyDescent="0.3">
      <c r="E313" s="71">
        <f>'Výkonové křivky elektráren'!H312</f>
        <v>13.813536000027183</v>
      </c>
      <c r="F313">
        <f>VLOOKUP(E313,'Výkonové křivky elektráren'!H312:BU983,$B$2+1,FALSE)</f>
        <v>303.17272727272695</v>
      </c>
    </row>
    <row r="314" spans="5:6" x14ac:dyDescent="0.3">
      <c r="E314" s="71">
        <f>'Výkonové křivky elektráren'!H313</f>
        <v>13.858240000027271</v>
      </c>
      <c r="F314">
        <f>VLOOKUP(E314,'Výkonové křivky elektráren'!H313:BU984,$B$2+1,FALSE)</f>
        <v>303.50454545454511</v>
      </c>
    </row>
    <row r="315" spans="5:6" x14ac:dyDescent="0.3">
      <c r="E315" s="71">
        <f>'Výkonové křivky elektráren'!H314</f>
        <v>13.902944000027361</v>
      </c>
      <c r="F315">
        <f>VLOOKUP(E315,'Výkonové křivky elektráren'!H314:BU985,$B$2+1,FALSE)</f>
        <v>303.83636363636327</v>
      </c>
    </row>
    <row r="316" spans="5:6" x14ac:dyDescent="0.3">
      <c r="E316" s="71">
        <f>'Výkonové křivky elektráren'!H315</f>
        <v>13.947648000027447</v>
      </c>
      <c r="F316">
        <f>VLOOKUP(E316,'Výkonové křivky elektráren'!H315:BU986,$B$2+1,FALSE)</f>
        <v>304.16818181818144</v>
      </c>
    </row>
    <row r="317" spans="5:6" x14ac:dyDescent="0.3">
      <c r="E317" s="71">
        <f>'Výkonové křivky elektráren'!H316</f>
        <v>14</v>
      </c>
      <c r="F317">
        <f>VLOOKUP(E317,'Výkonové křivky elektráren'!H316:BU987,$B$2+1,FALSE)</f>
        <v>304.5</v>
      </c>
    </row>
    <row r="318" spans="5:6" x14ac:dyDescent="0.3">
      <c r="E318" s="71">
        <f>'Výkonové křivky elektráren'!H317</f>
        <v>14.037056000027622</v>
      </c>
      <c r="F318">
        <f>VLOOKUP(E318,'Výkonové křivky elektráren'!H317:BU988,$B$2+1,FALSE)</f>
        <v>304.2913043478261</v>
      </c>
    </row>
    <row r="319" spans="5:6" x14ac:dyDescent="0.3">
      <c r="E319" s="71">
        <f>'Výkonové křivky elektráren'!H318</f>
        <v>14.081760000027712</v>
      </c>
      <c r="F319">
        <f>VLOOKUP(E319,'Výkonové křivky elektráren'!H318:BU989,$B$2+1,FALSE)</f>
        <v>304.0826086956522</v>
      </c>
    </row>
    <row r="320" spans="5:6" x14ac:dyDescent="0.3">
      <c r="E320" s="71">
        <f>'Výkonové křivky elektráren'!H319</f>
        <v>14.1264640000278</v>
      </c>
      <c r="F320">
        <f>VLOOKUP(E320,'Výkonové křivky elektráren'!H319:BU990,$B$2+1,FALSE)</f>
        <v>303.8739130434783</v>
      </c>
    </row>
    <row r="321" spans="5:6" x14ac:dyDescent="0.3">
      <c r="E321" s="71">
        <f>'Výkonové křivky elektráren'!H320</f>
        <v>14.171168000027887</v>
      </c>
      <c r="F321">
        <f>VLOOKUP(E321,'Výkonové křivky elektráren'!H320:BU991,$B$2+1,FALSE)</f>
        <v>303.6652173913044</v>
      </c>
    </row>
    <row r="322" spans="5:6" x14ac:dyDescent="0.3">
      <c r="E322" s="71">
        <f>'Výkonové křivky elektráren'!H321</f>
        <v>14.215872000027975</v>
      </c>
      <c r="F322">
        <f>VLOOKUP(E322,'Výkonové křivky elektráren'!H321:BU992,$B$2+1,FALSE)</f>
        <v>303.45652173913049</v>
      </c>
    </row>
    <row r="323" spans="5:6" x14ac:dyDescent="0.3">
      <c r="E323" s="71">
        <f>'Výkonové křivky elektráren'!H322</f>
        <v>14.260576000028063</v>
      </c>
      <c r="F323">
        <f>VLOOKUP(E323,'Výkonové křivky elektráren'!H322:BU993,$B$2+1,FALSE)</f>
        <v>303.24782608695659</v>
      </c>
    </row>
    <row r="324" spans="5:6" x14ac:dyDescent="0.3">
      <c r="E324" s="71">
        <f>'Výkonové křivky elektráren'!H323</f>
        <v>14.305280000028151</v>
      </c>
      <c r="F324">
        <f>VLOOKUP(E324,'Výkonové křivky elektráren'!H323:BU994,$B$2+1,FALSE)</f>
        <v>303.03913043478269</v>
      </c>
    </row>
    <row r="325" spans="5:6" x14ac:dyDescent="0.3">
      <c r="E325" s="71">
        <f>'Výkonové křivky elektráren'!H324</f>
        <v>14.34998400002824</v>
      </c>
      <c r="F325">
        <f>VLOOKUP(E325,'Výkonové křivky elektráren'!H324:BU995,$B$2+1,FALSE)</f>
        <v>302.83043478260879</v>
      </c>
    </row>
    <row r="326" spans="5:6" x14ac:dyDescent="0.3">
      <c r="E326" s="71">
        <f>'Výkonové křivky elektráren'!H325</f>
        <v>14.394688000028328</v>
      </c>
      <c r="F326">
        <f>VLOOKUP(E326,'Výkonové křivky elektráren'!H325:BU996,$B$2+1,FALSE)</f>
        <v>302.62173913043489</v>
      </c>
    </row>
    <row r="327" spans="5:6" x14ac:dyDescent="0.3">
      <c r="E327" s="71">
        <f>'Výkonové křivky elektráren'!H326</f>
        <v>14.439392000028414</v>
      </c>
      <c r="F327">
        <f>VLOOKUP(E327,'Výkonové křivky elektráren'!H326:BU997,$B$2+1,FALSE)</f>
        <v>302.41304347826099</v>
      </c>
    </row>
    <row r="328" spans="5:6" x14ac:dyDescent="0.3">
      <c r="E328" s="71">
        <f>'Výkonové křivky elektráren'!H327</f>
        <v>14.5</v>
      </c>
      <c r="F328">
        <f>VLOOKUP(E328,'Výkonové křivky elektráren'!H327:BU998,$B$2+1,FALSE)</f>
        <v>302.20434782608709</v>
      </c>
    </row>
    <row r="329" spans="5:6" x14ac:dyDescent="0.3">
      <c r="E329" s="71">
        <f>'Výkonové křivky elektráren'!H328</f>
        <v>14.528800000028591</v>
      </c>
      <c r="F329">
        <f>VLOOKUP(E329,'Výkonové křivky elektráren'!H328:BU999,$B$2+1,FALSE)</f>
        <v>301.99565217391319</v>
      </c>
    </row>
    <row r="330" spans="5:6" x14ac:dyDescent="0.3">
      <c r="E330" s="71">
        <f>'Výkonové křivky elektráren'!H329</f>
        <v>14.573504000028679</v>
      </c>
      <c r="F330">
        <f>VLOOKUP(E330,'Výkonové křivky elektráren'!H329:BU1000,$B$2+1,FALSE)</f>
        <v>301.78695652173928</v>
      </c>
    </row>
    <row r="331" spans="5:6" x14ac:dyDescent="0.3">
      <c r="E331" s="71">
        <f>'Výkonové křivky elektráren'!H330</f>
        <v>14.618208000028769</v>
      </c>
      <c r="F331">
        <f>VLOOKUP(E331,'Výkonové křivky elektráren'!H330:BU1001,$B$2+1,FALSE)</f>
        <v>301.57826086956538</v>
      </c>
    </row>
    <row r="332" spans="5:6" x14ac:dyDescent="0.3">
      <c r="E332" s="71">
        <f>'Výkonové křivky elektráren'!H331</f>
        <v>14.662912000028854</v>
      </c>
      <c r="F332">
        <f>VLOOKUP(E332,'Výkonové křivky elektráren'!H331:BU1002,$B$2+1,FALSE)</f>
        <v>301.36956521739148</v>
      </c>
    </row>
    <row r="333" spans="5:6" x14ac:dyDescent="0.3">
      <c r="E333" s="71">
        <f>'Výkonové křivky elektráren'!H332</f>
        <v>14.707616000028942</v>
      </c>
      <c r="F333">
        <f>VLOOKUP(E333,'Výkonové křivky elektráren'!H332:BU1003,$B$2+1,FALSE)</f>
        <v>301.16086956521758</v>
      </c>
    </row>
    <row r="334" spans="5:6" x14ac:dyDescent="0.3">
      <c r="E334" s="71">
        <f>'Výkonové křivky elektráren'!H333</f>
        <v>14.752320000029032</v>
      </c>
      <c r="F334">
        <f>VLOOKUP(E334,'Výkonové křivky elektráren'!H333:BU1004,$B$2+1,FALSE)</f>
        <v>300.95217391304368</v>
      </c>
    </row>
    <row r="335" spans="5:6" x14ac:dyDescent="0.3">
      <c r="E335" s="71">
        <f>'Výkonové křivky elektráren'!H334</f>
        <v>14.79702400002912</v>
      </c>
      <c r="F335">
        <f>VLOOKUP(E335,'Výkonové křivky elektráren'!H334:BU1005,$B$2+1,FALSE)</f>
        <v>300.74347826086978</v>
      </c>
    </row>
    <row r="336" spans="5:6" x14ac:dyDescent="0.3">
      <c r="E336" s="71">
        <f>'Výkonové křivky elektráren'!H335</f>
        <v>14.841728000029208</v>
      </c>
      <c r="F336">
        <f>VLOOKUP(E336,'Výkonové křivky elektráren'!H335:BU1006,$B$2+1,FALSE)</f>
        <v>300.53478260869588</v>
      </c>
    </row>
    <row r="337" spans="5:6" x14ac:dyDescent="0.3">
      <c r="E337" s="71">
        <f>'Výkonové křivky elektráren'!H336</f>
        <v>14.886432000029293</v>
      </c>
      <c r="F337">
        <f>VLOOKUP(E337,'Výkonové křivky elektráren'!H336:BU1007,$B$2+1,FALSE)</f>
        <v>300.32608695652198</v>
      </c>
    </row>
    <row r="338" spans="5:6" x14ac:dyDescent="0.3">
      <c r="E338" s="71">
        <f>'Výkonové křivky elektráren'!H337</f>
        <v>14.931136000029383</v>
      </c>
      <c r="F338">
        <f>VLOOKUP(E338,'Výkonové křivky elektráren'!H337:BU1008,$B$2+1,FALSE)</f>
        <v>300.11739130434808</v>
      </c>
    </row>
    <row r="339" spans="5:6" x14ac:dyDescent="0.3">
      <c r="E339" s="71">
        <f>'Výkonové křivky elektráren'!H338</f>
        <v>14.975840000029471</v>
      </c>
      <c r="F339">
        <f>VLOOKUP(E339,'Výkonové křivky elektráren'!H338:BU1009,$B$2+1,FALSE)</f>
        <v>299.90869565217417</v>
      </c>
    </row>
    <row r="340" spans="5:6" x14ac:dyDescent="0.3">
      <c r="E340" s="71">
        <f>'Výkonové křivky elektráren'!H339</f>
        <v>15</v>
      </c>
      <c r="F340">
        <f>VLOOKUP(E340,'Výkonové křivky elektráren'!H339:BU1010,$B$2+1,FALSE)</f>
        <v>299.7</v>
      </c>
    </row>
    <row r="341" spans="5:6" x14ac:dyDescent="0.3">
      <c r="E341" s="71">
        <f>'Výkonové křivky elektráren'!H340</f>
        <v>15.065248000029648</v>
      </c>
      <c r="F341">
        <f>VLOOKUP(E341,'Výkonové křivky elektráren'!H340:BU1011,$B$2+1,FALSE)</f>
        <v>298.86363636363637</v>
      </c>
    </row>
    <row r="342" spans="5:6" x14ac:dyDescent="0.3">
      <c r="E342" s="71">
        <f>'Výkonové křivky elektráren'!H341</f>
        <v>15.109952000029734</v>
      </c>
      <c r="F342">
        <f>VLOOKUP(E342,'Výkonové křivky elektráren'!H341:BU1012,$B$2+1,FALSE)</f>
        <v>298.02727272727276</v>
      </c>
    </row>
    <row r="343" spans="5:6" x14ac:dyDescent="0.3">
      <c r="E343" s="71">
        <f>'Výkonové křivky elektráren'!H342</f>
        <v>15.154656000029822</v>
      </c>
      <c r="F343">
        <f>VLOOKUP(E343,'Výkonové křivky elektráren'!H342:BU1013,$B$2+1,FALSE)</f>
        <v>297.19090909090914</v>
      </c>
    </row>
    <row r="344" spans="5:6" x14ac:dyDescent="0.3">
      <c r="E344" s="71">
        <f>'Výkonové křivky elektráren'!H343</f>
        <v>15.199360000029911</v>
      </c>
      <c r="F344">
        <f>VLOOKUP(E344,'Výkonové křivky elektráren'!H343:BU1014,$B$2+1,FALSE)</f>
        <v>296.35454545454553</v>
      </c>
    </row>
    <row r="345" spans="5:6" x14ac:dyDescent="0.3">
      <c r="E345" s="71">
        <f>'Výkonové křivky elektráren'!H344</f>
        <v>15.244064000029999</v>
      </c>
      <c r="F345">
        <f>VLOOKUP(E345,'Výkonové křivky elektráren'!H344:BU1015,$B$2+1,FALSE)</f>
        <v>295.51818181818192</v>
      </c>
    </row>
    <row r="346" spans="5:6" x14ac:dyDescent="0.3">
      <c r="E346" s="71">
        <f>'Výkonové křivky elektráren'!H345</f>
        <v>15.288768000030089</v>
      </c>
      <c r="F346">
        <f>VLOOKUP(E346,'Výkonové křivky elektráren'!H345:BU1016,$B$2+1,FALSE)</f>
        <v>294.6818181818183</v>
      </c>
    </row>
    <row r="347" spans="5:6" x14ac:dyDescent="0.3">
      <c r="E347" s="71">
        <f>'Výkonové křivky elektráren'!H346</f>
        <v>15.333472000030174</v>
      </c>
      <c r="F347">
        <f>VLOOKUP(E347,'Výkonové křivky elektráren'!H346:BU1017,$B$2+1,FALSE)</f>
        <v>293.84545454545469</v>
      </c>
    </row>
    <row r="348" spans="5:6" x14ac:dyDescent="0.3">
      <c r="E348" s="71">
        <f>'Výkonové křivky elektráren'!H347</f>
        <v>15.378176000030262</v>
      </c>
      <c r="F348">
        <f>VLOOKUP(E348,'Výkonové křivky elektráren'!H347:BU1018,$B$2+1,FALSE)</f>
        <v>293.00909090909107</v>
      </c>
    </row>
    <row r="349" spans="5:6" x14ac:dyDescent="0.3">
      <c r="E349" s="71">
        <f>'Výkonové křivky elektráren'!H348</f>
        <v>15.42288000003035</v>
      </c>
      <c r="F349">
        <f>VLOOKUP(E349,'Výkonové křivky elektráren'!H348:BU1019,$B$2+1,FALSE)</f>
        <v>292.17272727272746</v>
      </c>
    </row>
    <row r="350" spans="5:6" x14ac:dyDescent="0.3">
      <c r="E350" s="71">
        <f>'Výkonové křivky elektráren'!H349</f>
        <v>15.46758400003044</v>
      </c>
      <c r="F350">
        <f>VLOOKUP(E350,'Výkonové křivky elektráren'!H349:BU1020,$B$2+1,FALSE)</f>
        <v>291.33636363636384</v>
      </c>
    </row>
    <row r="351" spans="5:6" x14ac:dyDescent="0.3">
      <c r="E351" s="71">
        <f>'Výkonové křivky elektráren'!H350</f>
        <v>15.5</v>
      </c>
      <c r="F351">
        <f>VLOOKUP(E351,'Výkonové křivky elektráren'!H350:BU1021,$B$2+1,FALSE)</f>
        <v>290.5</v>
      </c>
    </row>
    <row r="352" spans="5:6" x14ac:dyDescent="0.3">
      <c r="E352" s="71">
        <f>'Výkonové křivky elektráren'!H351</f>
        <v>15.556992000030613</v>
      </c>
      <c r="F352">
        <f>VLOOKUP(E352,'Výkonové křivky elektráren'!H351:BU1022,$B$2+1,FALSE)</f>
        <v>289.66363636363661</v>
      </c>
    </row>
    <row r="353" spans="5:6" x14ac:dyDescent="0.3">
      <c r="E353" s="71">
        <f>'Výkonové křivky elektráren'!H352</f>
        <v>15.601696000030701</v>
      </c>
      <c r="F353">
        <f>VLOOKUP(E353,'Výkonové křivky elektráren'!H352:BU1023,$B$2+1,FALSE)</f>
        <v>288.827272727273</v>
      </c>
    </row>
    <row r="354" spans="5:6" x14ac:dyDescent="0.3">
      <c r="E354" s="71">
        <f>'Výkonové křivky elektráren'!H353</f>
        <v>15.646400000030791</v>
      </c>
      <c r="F354">
        <f>VLOOKUP(E354,'Výkonové křivky elektráren'!H353:BU1024,$B$2+1,FALSE)</f>
        <v>287.99090909090938</v>
      </c>
    </row>
    <row r="355" spans="5:6" x14ac:dyDescent="0.3">
      <c r="E355" s="71">
        <f>'Výkonové křivky elektráren'!H354</f>
        <v>15.691104000030879</v>
      </c>
      <c r="F355">
        <f>VLOOKUP(E355,'Výkonové křivky elektráren'!H354:BU1025,$B$2+1,FALSE)</f>
        <v>287.15454545454577</v>
      </c>
    </row>
    <row r="356" spans="5:6" x14ac:dyDescent="0.3">
      <c r="E356" s="71">
        <f>'Výkonové křivky elektráren'!H355</f>
        <v>15.735808000030968</v>
      </c>
      <c r="F356">
        <f>VLOOKUP(E356,'Výkonové křivky elektráren'!H355:BU1026,$B$2+1,FALSE)</f>
        <v>286.31818181818215</v>
      </c>
    </row>
    <row r="357" spans="5:6" x14ac:dyDescent="0.3">
      <c r="E357" s="71">
        <f>'Výkonové křivky elektráren'!H356</f>
        <v>15.780512000031052</v>
      </c>
      <c r="F357">
        <f>VLOOKUP(E357,'Výkonové křivky elektráren'!H356:BU1027,$B$2+1,FALSE)</f>
        <v>285.48181818181854</v>
      </c>
    </row>
    <row r="358" spans="5:6" x14ac:dyDescent="0.3">
      <c r="E358" s="71">
        <f>'Výkonové křivky elektráren'!H357</f>
        <v>15.825216000031142</v>
      </c>
      <c r="F358">
        <f>VLOOKUP(E358,'Výkonové křivky elektráren'!H357:BU1028,$B$2+1,FALSE)</f>
        <v>284.64545454545492</v>
      </c>
    </row>
    <row r="359" spans="5:6" x14ac:dyDescent="0.3">
      <c r="E359" s="71">
        <f>'Výkonové křivky elektráren'!H358</f>
        <v>15.869920000031231</v>
      </c>
      <c r="F359">
        <f>VLOOKUP(E359,'Výkonové křivky elektráren'!H358:BU1029,$B$2+1,FALSE)</f>
        <v>283.80909090909131</v>
      </c>
    </row>
    <row r="360" spans="5:6" x14ac:dyDescent="0.3">
      <c r="E360" s="71">
        <f>'Výkonové křivky elektráren'!H359</f>
        <v>15.914624000031319</v>
      </c>
      <c r="F360">
        <f>VLOOKUP(E360,'Výkonové křivky elektráren'!H359:BU1030,$B$2+1,FALSE)</f>
        <v>282.9727272727277</v>
      </c>
    </row>
    <row r="361" spans="5:6" x14ac:dyDescent="0.3">
      <c r="E361" s="71">
        <f>'Výkonové křivky elektráren'!H360</f>
        <v>15.959328000031407</v>
      </c>
      <c r="F361">
        <f>VLOOKUP(E361,'Výkonové křivky elektráren'!H360:BU1031,$B$2+1,FALSE)</f>
        <v>282.13636363636408</v>
      </c>
    </row>
    <row r="362" spans="5:6" x14ac:dyDescent="0.3">
      <c r="E362" s="71">
        <f>'Výkonové křivky elektráren'!H361</f>
        <v>16</v>
      </c>
      <c r="F362">
        <f>VLOOKUP(E362,'Výkonové křivky elektráren'!H361:BU1032,$B$2+1,FALSE)</f>
        <v>281.3</v>
      </c>
    </row>
    <row r="363" spans="5:6" x14ac:dyDescent="0.3">
      <c r="E363" s="71">
        <f>'Výkonové křivky elektráren'!H362</f>
        <v>16.048736000031582</v>
      </c>
      <c r="F363">
        <f>VLOOKUP(E363,'Výkonové křivky elektráren'!H362:BU1033,$B$2+1,FALSE)</f>
        <v>280.84545454545457</v>
      </c>
    </row>
    <row r="364" spans="5:6" x14ac:dyDescent="0.3">
      <c r="E364" s="71">
        <f>'Výkonové křivky elektráren'!H363</f>
        <v>16.09344000003167</v>
      </c>
      <c r="F364">
        <f>VLOOKUP(E364,'Výkonové křivky elektráren'!H363:BU1034,$B$2+1,FALSE)</f>
        <v>280.39090909090913</v>
      </c>
    </row>
    <row r="365" spans="5:6" x14ac:dyDescent="0.3">
      <c r="E365" s="71">
        <f>'Výkonové křivky elektráren'!H364</f>
        <v>16.138144000031758</v>
      </c>
      <c r="F365">
        <f>VLOOKUP(E365,'Výkonové křivky elektráren'!H364:BU1035,$B$2+1,FALSE)</f>
        <v>279.93636363636369</v>
      </c>
    </row>
    <row r="366" spans="5:6" x14ac:dyDescent="0.3">
      <c r="E366" s="71">
        <f>'Výkonové křivky elektráren'!H365</f>
        <v>16.182848000031846</v>
      </c>
      <c r="F366">
        <f>VLOOKUP(E366,'Výkonové křivky elektráren'!H365:BU1036,$B$2+1,FALSE)</f>
        <v>279.48181818181826</v>
      </c>
    </row>
    <row r="367" spans="5:6" x14ac:dyDescent="0.3">
      <c r="E367" s="71">
        <f>'Výkonové křivky elektráren'!H366</f>
        <v>16.227552000031935</v>
      </c>
      <c r="F367">
        <f>VLOOKUP(E367,'Výkonové křivky elektráren'!H366:BU1037,$B$2+1,FALSE)</f>
        <v>279.02727272727282</v>
      </c>
    </row>
    <row r="368" spans="5:6" x14ac:dyDescent="0.3">
      <c r="E368" s="71">
        <f>'Výkonové křivky elektráren'!H367</f>
        <v>16.272256000032023</v>
      </c>
      <c r="F368">
        <f>VLOOKUP(E368,'Výkonové křivky elektráren'!H367:BU1038,$B$2+1,FALSE)</f>
        <v>278.57272727272738</v>
      </c>
    </row>
    <row r="369" spans="5:6" x14ac:dyDescent="0.3">
      <c r="E369" s="71">
        <f>'Výkonové křivky elektráren'!H368</f>
        <v>16.316960000032111</v>
      </c>
      <c r="F369">
        <f>VLOOKUP(E369,'Výkonové křivky elektráren'!H368:BU1039,$B$2+1,FALSE)</f>
        <v>278.11818181818194</v>
      </c>
    </row>
    <row r="370" spans="5:6" x14ac:dyDescent="0.3">
      <c r="E370" s="71">
        <f>'Výkonové křivky elektráren'!H369</f>
        <v>16.361664000032199</v>
      </c>
      <c r="F370">
        <f>VLOOKUP(E370,'Výkonové křivky elektráren'!H369:BU1040,$B$2+1,FALSE)</f>
        <v>277.6636363636365</v>
      </c>
    </row>
    <row r="371" spans="5:6" x14ac:dyDescent="0.3">
      <c r="E371" s="71">
        <f>'Výkonové křivky elektráren'!H370</f>
        <v>16.406368000032288</v>
      </c>
      <c r="F371">
        <f>VLOOKUP(E371,'Výkonové křivky elektráren'!H370:BU1041,$B$2+1,FALSE)</f>
        <v>277.20909090909106</v>
      </c>
    </row>
    <row r="372" spans="5:6" x14ac:dyDescent="0.3">
      <c r="E372" s="71">
        <f>'Výkonové křivky elektráren'!H371</f>
        <v>16.451072000032372</v>
      </c>
      <c r="F372">
        <f>VLOOKUP(E372,'Výkonové křivky elektráren'!H371:BU1042,$B$2+1,FALSE)</f>
        <v>276.75454545454562</v>
      </c>
    </row>
    <row r="373" spans="5:6" x14ac:dyDescent="0.3">
      <c r="E373" s="71">
        <f>'Výkonové křivky elektráren'!H372</f>
        <v>16.5</v>
      </c>
      <c r="F373">
        <f>VLOOKUP(E373,'Výkonové křivky elektráren'!H372:BU1043,$B$2+1,FALSE)</f>
        <v>276.3</v>
      </c>
    </row>
    <row r="374" spans="5:6" x14ac:dyDescent="0.3">
      <c r="E374" s="71">
        <f>'Výkonové křivky elektráren'!H373</f>
        <v>16.540480000032549</v>
      </c>
      <c r="F374">
        <f>VLOOKUP(E374,'Výkonové křivky elektráren'!H373:BU1044,$B$2+1,FALSE)</f>
        <v>275.84545454545474</v>
      </c>
    </row>
    <row r="375" spans="5:6" x14ac:dyDescent="0.3">
      <c r="E375" s="71">
        <f>'Výkonové křivky elektráren'!H374</f>
        <v>16.585184000032637</v>
      </c>
      <c r="F375">
        <f>VLOOKUP(E375,'Výkonové křivky elektráren'!H374:BU1045,$B$2+1,FALSE)</f>
        <v>275.3909090909093</v>
      </c>
    </row>
    <row r="376" spans="5:6" x14ac:dyDescent="0.3">
      <c r="E376" s="71">
        <f>'Výkonové křivky elektráren'!H375</f>
        <v>16.629888000032729</v>
      </c>
      <c r="F376">
        <f>VLOOKUP(E376,'Výkonové křivky elektráren'!H375:BU1046,$B$2+1,FALSE)</f>
        <v>274.93636363636386</v>
      </c>
    </row>
    <row r="377" spans="5:6" x14ac:dyDescent="0.3">
      <c r="E377" s="71">
        <f>'Výkonové křivky elektráren'!H376</f>
        <v>16.674592000032813</v>
      </c>
      <c r="F377">
        <f>VLOOKUP(E377,'Výkonové křivky elektráren'!H376:BU1047,$B$2+1,FALSE)</f>
        <v>274.48181818181843</v>
      </c>
    </row>
    <row r="378" spans="5:6" x14ac:dyDescent="0.3">
      <c r="E378" s="71">
        <f>'Výkonové křivky elektráren'!H377</f>
        <v>16.719296000032902</v>
      </c>
      <c r="F378">
        <f>VLOOKUP(E378,'Výkonové křivky elektráren'!H377:BU1048,$B$2+1,FALSE)</f>
        <v>274.02727272727299</v>
      </c>
    </row>
    <row r="379" spans="5:6" x14ac:dyDescent="0.3">
      <c r="E379" s="71">
        <f>'Výkonové křivky elektráren'!H378</f>
        <v>16.76400000003299</v>
      </c>
      <c r="F379">
        <f>VLOOKUP(E379,'Výkonové křivky elektráren'!H378:BU1049,$B$2+1,FALSE)</f>
        <v>273.57272727272755</v>
      </c>
    </row>
    <row r="380" spans="5:6" x14ac:dyDescent="0.3">
      <c r="E380" s="71">
        <f>'Výkonové křivky elektráren'!H379</f>
        <v>16.808704000033078</v>
      </c>
      <c r="F380">
        <f>VLOOKUP(E380,'Výkonové křivky elektráren'!H379:BU1050,$B$2+1,FALSE)</f>
        <v>273.11818181818211</v>
      </c>
    </row>
    <row r="381" spans="5:6" x14ac:dyDescent="0.3">
      <c r="E381" s="71">
        <f>'Výkonové křivky elektráren'!H380</f>
        <v>16.853408000033166</v>
      </c>
      <c r="F381">
        <f>VLOOKUP(E381,'Výkonové křivky elektráren'!H380:BU1051,$B$2+1,FALSE)</f>
        <v>272.66363636363667</v>
      </c>
    </row>
    <row r="382" spans="5:6" x14ac:dyDescent="0.3">
      <c r="E382" s="71">
        <f>'Výkonové křivky elektráren'!H381</f>
        <v>16.898112000033251</v>
      </c>
      <c r="F382">
        <f>VLOOKUP(E382,'Výkonové křivky elektráren'!H381:BU1052,$B$2+1,FALSE)</f>
        <v>272.20909090909123</v>
      </c>
    </row>
    <row r="383" spans="5:6" x14ac:dyDescent="0.3">
      <c r="E383" s="71">
        <f>'Výkonové křivky elektráren'!H382</f>
        <v>16.942816000033343</v>
      </c>
      <c r="F383">
        <f>VLOOKUP(E383,'Výkonové křivky elektráren'!H382:BU1053,$B$2+1,FALSE)</f>
        <v>271.75454545454579</v>
      </c>
    </row>
    <row r="384" spans="5:6" x14ac:dyDescent="0.3">
      <c r="E384" s="71">
        <f>'Výkonové křivky elektráren'!H383</f>
        <v>17</v>
      </c>
      <c r="F384">
        <f>VLOOKUP(E384,'Výkonové křivky elektráren'!H383:BU1054,$B$2+1,FALSE)</f>
        <v>271.3</v>
      </c>
    </row>
    <row r="385" spans="5:6" x14ac:dyDescent="0.3">
      <c r="E385" s="71">
        <f>'Výkonové křivky elektráren'!H384</f>
        <v>17.032224000033519</v>
      </c>
      <c r="F385">
        <f>VLOOKUP(E385,'Výkonové křivky elektráren'!H384:BU1055,$B$2+1,FALSE)</f>
        <v>270.78695652173911</v>
      </c>
    </row>
    <row r="386" spans="5:6" x14ac:dyDescent="0.3">
      <c r="E386" s="71">
        <f>'Výkonové křivky elektráren'!H385</f>
        <v>17.076928000033607</v>
      </c>
      <c r="F386">
        <f>VLOOKUP(E386,'Výkonové křivky elektráren'!H385:BU1056,$B$2+1,FALSE)</f>
        <v>270.27391304347822</v>
      </c>
    </row>
    <row r="387" spans="5:6" x14ac:dyDescent="0.3">
      <c r="E387" s="71">
        <f>'Výkonové křivky elektráren'!H386</f>
        <v>17.121632000033692</v>
      </c>
      <c r="F387">
        <f>VLOOKUP(E387,'Výkonové křivky elektráren'!H386:BU1057,$B$2+1,FALSE)</f>
        <v>269.76086956521732</v>
      </c>
    </row>
    <row r="388" spans="5:6" x14ac:dyDescent="0.3">
      <c r="E388" s="71">
        <f>'Výkonové křivky elektráren'!H387</f>
        <v>17.16633600003378</v>
      </c>
      <c r="F388">
        <f>VLOOKUP(E388,'Výkonové křivky elektráren'!H387:BU1058,$B$2+1,FALSE)</f>
        <v>269.24782608695642</v>
      </c>
    </row>
    <row r="389" spans="5:6" x14ac:dyDescent="0.3">
      <c r="E389" s="71">
        <f>'Výkonové křivky elektráren'!H388</f>
        <v>17.211040000033869</v>
      </c>
      <c r="F389">
        <f>VLOOKUP(E389,'Výkonové křivky elektráren'!H388:BU1059,$B$2+1,FALSE)</f>
        <v>268.73478260869553</v>
      </c>
    </row>
    <row r="390" spans="5:6" x14ac:dyDescent="0.3">
      <c r="E390" s="71">
        <f>'Výkonové křivky elektráren'!H389</f>
        <v>17.255744000033957</v>
      </c>
      <c r="F390">
        <f>VLOOKUP(E390,'Výkonové křivky elektráren'!H389:BU1060,$B$2+1,FALSE)</f>
        <v>268.22173913043463</v>
      </c>
    </row>
    <row r="391" spans="5:6" x14ac:dyDescent="0.3">
      <c r="E391" s="71">
        <f>'Výkonové křivky elektráren'!H390</f>
        <v>17.300448000034049</v>
      </c>
      <c r="F391">
        <f>VLOOKUP(E391,'Výkonové křivky elektráren'!H390:BU1061,$B$2+1,FALSE)</f>
        <v>267.70869565217373</v>
      </c>
    </row>
    <row r="392" spans="5:6" x14ac:dyDescent="0.3">
      <c r="E392" s="71">
        <f>'Výkonové křivky elektráren'!H391</f>
        <v>17.345152000034133</v>
      </c>
      <c r="F392">
        <f>VLOOKUP(E392,'Výkonové křivky elektráren'!H391:BU1062,$B$2+1,FALSE)</f>
        <v>267.19565217391283</v>
      </c>
    </row>
    <row r="393" spans="5:6" x14ac:dyDescent="0.3">
      <c r="E393" s="71">
        <f>'Výkonové křivky elektráren'!H392</f>
        <v>17.389856000034221</v>
      </c>
      <c r="F393">
        <f>VLOOKUP(E393,'Výkonové křivky elektráren'!H392:BU1063,$B$2+1,FALSE)</f>
        <v>266.68260869565194</v>
      </c>
    </row>
    <row r="394" spans="5:6" x14ac:dyDescent="0.3">
      <c r="E394" s="71">
        <f>'Výkonové křivky elektráren'!H393</f>
        <v>17.43456000003431</v>
      </c>
      <c r="F394">
        <f>VLOOKUP(E394,'Výkonové křivky elektráren'!H393:BU1064,$B$2+1,FALSE)</f>
        <v>266.16956521739104</v>
      </c>
    </row>
    <row r="395" spans="5:6" x14ac:dyDescent="0.3">
      <c r="E395" s="71">
        <f>'Výkonové křivky elektráren'!H394</f>
        <v>17.5</v>
      </c>
      <c r="F395">
        <f>VLOOKUP(E395,'Výkonové křivky elektráren'!H394:BU1065,$B$2+1,FALSE)</f>
        <v>265.65652173913014</v>
      </c>
    </row>
    <row r="396" spans="5:6" x14ac:dyDescent="0.3">
      <c r="E396" s="71">
        <f>'Výkonové křivky elektráren'!H395</f>
        <v>17.523968000034486</v>
      </c>
      <c r="F396">
        <f>VLOOKUP(E396,'Výkonové křivky elektráren'!H395:BU1066,$B$2+1,FALSE)</f>
        <v>265.14347826086924</v>
      </c>
    </row>
    <row r="397" spans="5:6" x14ac:dyDescent="0.3">
      <c r="E397" s="71">
        <f>'Výkonové křivky elektráren'!H396</f>
        <v>17.568672000034571</v>
      </c>
      <c r="F397">
        <f>VLOOKUP(E397,'Výkonové křivky elektráren'!H396:BU1067,$B$2+1,FALSE)</f>
        <v>264.63043478260835</v>
      </c>
    </row>
    <row r="398" spans="5:6" x14ac:dyDescent="0.3">
      <c r="E398" s="71">
        <f>'Výkonové křivky elektráren'!H397</f>
        <v>17.613376000034659</v>
      </c>
      <c r="F398">
        <f>VLOOKUP(E398,'Výkonové křivky elektráren'!H397:BU1068,$B$2+1,FALSE)</f>
        <v>264.11739130434745</v>
      </c>
    </row>
    <row r="399" spans="5:6" x14ac:dyDescent="0.3">
      <c r="E399" s="71">
        <f>'Výkonové křivky elektráren'!H398</f>
        <v>17.658080000034751</v>
      </c>
      <c r="F399">
        <f>VLOOKUP(E399,'Výkonové křivky elektráren'!H398:BU1069,$B$2+1,FALSE)</f>
        <v>263.60434782608655</v>
      </c>
    </row>
    <row r="400" spans="5:6" x14ac:dyDescent="0.3">
      <c r="E400" s="71">
        <f>'Výkonové křivky elektráren'!H399</f>
        <v>17.702784000034839</v>
      </c>
      <c r="F400">
        <f>VLOOKUP(E400,'Výkonové křivky elektráren'!H399:BU1070,$B$2+1,FALSE)</f>
        <v>263.09130434782566</v>
      </c>
    </row>
    <row r="401" spans="5:6" x14ac:dyDescent="0.3">
      <c r="E401" s="71">
        <f>'Výkonové křivky elektráren'!H400</f>
        <v>17.747488000034927</v>
      </c>
      <c r="F401">
        <f>VLOOKUP(E401,'Výkonové křivky elektráren'!H400:BU1071,$B$2+1,FALSE)</f>
        <v>262.57826086956476</v>
      </c>
    </row>
    <row r="402" spans="5:6" x14ac:dyDescent="0.3">
      <c r="E402" s="71">
        <f>'Výkonové křivky elektráren'!H401</f>
        <v>17.792192000035012</v>
      </c>
      <c r="F402">
        <f>VLOOKUP(E402,'Výkonové křivky elektráren'!H401:BU1072,$B$2+1,FALSE)</f>
        <v>262.06521739130386</v>
      </c>
    </row>
    <row r="403" spans="5:6" x14ac:dyDescent="0.3">
      <c r="E403" s="71">
        <f>'Výkonové křivky elektráren'!H402</f>
        <v>17.8368960000351</v>
      </c>
      <c r="F403">
        <f>VLOOKUP(E403,'Výkonové křivky elektráren'!H402:BU1073,$B$2+1,FALSE)</f>
        <v>261.55217391304296</v>
      </c>
    </row>
    <row r="404" spans="5:6" x14ac:dyDescent="0.3">
      <c r="E404" s="71">
        <f>'Výkonové křivky elektráren'!H403</f>
        <v>17.881600000035188</v>
      </c>
      <c r="F404">
        <f>VLOOKUP(E404,'Výkonové křivky elektráren'!H403:BU1074,$B$2+1,FALSE)</f>
        <v>261.03913043478207</v>
      </c>
    </row>
    <row r="405" spans="5:6" x14ac:dyDescent="0.3">
      <c r="E405" s="71">
        <f>'Výkonové křivky elektráren'!H404</f>
        <v>17.926304000035277</v>
      </c>
      <c r="F405">
        <f>VLOOKUP(E405,'Výkonové křivky elektráren'!H404:BU1075,$B$2+1,FALSE)</f>
        <v>260.52608695652117</v>
      </c>
    </row>
    <row r="406" spans="5:6" x14ac:dyDescent="0.3">
      <c r="E406" s="71">
        <f>'Výkonové křivky elektráren'!H405</f>
        <v>17.971008000035365</v>
      </c>
      <c r="F406">
        <f>VLOOKUP(E406,'Výkonové křivky elektráren'!H405:BU1076,$B$2+1,FALSE)</f>
        <v>260.01304347826027</v>
      </c>
    </row>
    <row r="407" spans="5:6" x14ac:dyDescent="0.3">
      <c r="E407" s="71">
        <f>'Výkonové křivky elektráren'!H406</f>
        <v>18</v>
      </c>
      <c r="F407">
        <f>VLOOKUP(E407,'Výkonové křivky elektráren'!H406:BU1077,$B$2+1,FALSE)</f>
        <v>259.5</v>
      </c>
    </row>
    <row r="408" spans="5:6" x14ac:dyDescent="0.3">
      <c r="E408" s="71">
        <f>'Výkonové křivky elektráren'!H407</f>
        <v>18.060416000035541</v>
      </c>
      <c r="F408">
        <f>VLOOKUP(E408,'Výkonové křivky elektráren'!H407:BU1078,$B$2+1,FALSE)</f>
        <v>259.28181818181815</v>
      </c>
    </row>
    <row r="409" spans="5:6" x14ac:dyDescent="0.3">
      <c r="E409" s="71">
        <f>'Výkonové křivky elektráren'!H408</f>
        <v>18.10512000003563</v>
      </c>
      <c r="F409">
        <f>VLOOKUP(E409,'Výkonové křivky elektráren'!H408:BU1079,$B$2+1,FALSE)</f>
        <v>259.06363636363631</v>
      </c>
    </row>
    <row r="410" spans="5:6" x14ac:dyDescent="0.3">
      <c r="E410" s="71">
        <f>'Výkonové křivky elektráren'!H409</f>
        <v>18.149824000035718</v>
      </c>
      <c r="F410">
        <f>VLOOKUP(E410,'Výkonové křivky elektráren'!H409:BU1080,$B$2+1,FALSE)</f>
        <v>258.84545454545446</v>
      </c>
    </row>
    <row r="411" spans="5:6" x14ac:dyDescent="0.3">
      <c r="E411" s="71">
        <f>'Výkonové křivky elektráren'!H410</f>
        <v>18.194528000035806</v>
      </c>
      <c r="F411">
        <f>VLOOKUP(E411,'Výkonové křivky elektráren'!H410:BU1081,$B$2+1,FALSE)</f>
        <v>258.62727272727261</v>
      </c>
    </row>
    <row r="412" spans="5:6" x14ac:dyDescent="0.3">
      <c r="E412" s="71">
        <f>'Výkonové křivky elektráren'!H411</f>
        <v>18.239232000035891</v>
      </c>
      <c r="F412">
        <f>VLOOKUP(E412,'Výkonové křivky elektráren'!H411:BU1082,$B$2+1,FALSE)</f>
        <v>258.40909090909076</v>
      </c>
    </row>
    <row r="413" spans="5:6" x14ac:dyDescent="0.3">
      <c r="E413" s="71">
        <f>'Výkonové křivky elektráren'!H412</f>
        <v>18.283936000035979</v>
      </c>
      <c r="F413">
        <f>VLOOKUP(E413,'Výkonové křivky elektráren'!H412:BU1083,$B$2+1,FALSE)</f>
        <v>258.19090909090892</v>
      </c>
    </row>
    <row r="414" spans="5:6" x14ac:dyDescent="0.3">
      <c r="E414" s="71">
        <f>'Výkonové křivky elektráren'!H413</f>
        <v>18.328640000036067</v>
      </c>
      <c r="F414">
        <f>VLOOKUP(E414,'Výkonové křivky elektráren'!H413:BU1084,$B$2+1,FALSE)</f>
        <v>257.97272727272707</v>
      </c>
    </row>
    <row r="415" spans="5:6" x14ac:dyDescent="0.3">
      <c r="E415" s="71">
        <f>'Výkonové křivky elektráren'!H414</f>
        <v>18.373344000036159</v>
      </c>
      <c r="F415">
        <f>VLOOKUP(E415,'Výkonové křivky elektráren'!H414:BU1085,$B$2+1,FALSE)</f>
        <v>257.75454545454522</v>
      </c>
    </row>
    <row r="416" spans="5:6" x14ac:dyDescent="0.3">
      <c r="E416" s="71">
        <f>'Výkonové křivky elektráren'!H415</f>
        <v>18.418048000036247</v>
      </c>
      <c r="F416">
        <f>VLOOKUP(E416,'Výkonové křivky elektráren'!H415:BU1086,$B$2+1,FALSE)</f>
        <v>257.53636363636338</v>
      </c>
    </row>
    <row r="417" spans="5:6" x14ac:dyDescent="0.3">
      <c r="E417" s="71">
        <f>'Výkonové křivky elektráren'!H416</f>
        <v>18.462752000036332</v>
      </c>
      <c r="F417">
        <f>VLOOKUP(E417,'Výkonové křivky elektráren'!H416:BU1087,$B$2+1,FALSE)</f>
        <v>257.31818181818153</v>
      </c>
    </row>
    <row r="418" spans="5:6" x14ac:dyDescent="0.3">
      <c r="E418" s="71">
        <f>'Výkonové křivky elektráren'!H417</f>
        <v>18.5</v>
      </c>
      <c r="F418">
        <f>VLOOKUP(E418,'Výkonové křivky elektráren'!H417:BU1088,$B$2+1,FALSE)</f>
        <v>257.10000000000002</v>
      </c>
    </row>
    <row r="419" spans="5:6" x14ac:dyDescent="0.3">
      <c r="E419" s="71">
        <f>'Výkonové křivky elektráren'!H418</f>
        <v>18.552160000036508</v>
      </c>
      <c r="F419">
        <f>VLOOKUP(E419,'Výkonové křivky elektráren'!H418:BU1089,$B$2+1,FALSE)</f>
        <v>256.88181818181783</v>
      </c>
    </row>
    <row r="420" spans="5:6" x14ac:dyDescent="0.3">
      <c r="E420" s="71">
        <f>'Výkonové křivky elektráren'!H419</f>
        <v>18.596864000036597</v>
      </c>
      <c r="F420">
        <f>VLOOKUP(E420,'Výkonové křivky elektráren'!H419:BU1090,$B$2+1,FALSE)</f>
        <v>256.66363636363599</v>
      </c>
    </row>
    <row r="421" spans="5:6" x14ac:dyDescent="0.3">
      <c r="E421" s="71">
        <f>'Výkonové křivky elektráren'!H420</f>
        <v>18.641568000036685</v>
      </c>
      <c r="F421">
        <f>VLOOKUP(E421,'Výkonové křivky elektráren'!H420:BU1091,$B$2+1,FALSE)</f>
        <v>256.44545454545414</v>
      </c>
    </row>
    <row r="422" spans="5:6" x14ac:dyDescent="0.3">
      <c r="E422" s="71">
        <f>'Výkonové křivky elektráren'!H421</f>
        <v>18.686272000036773</v>
      </c>
      <c r="F422">
        <f>VLOOKUP(E422,'Výkonové křivky elektráren'!H421:BU1092,$B$2+1,FALSE)</f>
        <v>256.22727272727229</v>
      </c>
    </row>
    <row r="423" spans="5:6" x14ac:dyDescent="0.3">
      <c r="E423" s="71">
        <f>'Výkonové křivky elektráren'!H422</f>
        <v>18.730976000036861</v>
      </c>
      <c r="F423">
        <f>VLOOKUP(E423,'Výkonové křivky elektráren'!H422:BU1093,$B$2+1,FALSE)</f>
        <v>256.00909090909045</v>
      </c>
    </row>
    <row r="424" spans="5:6" x14ac:dyDescent="0.3">
      <c r="E424" s="71">
        <f>'Výkonové křivky elektráren'!H423</f>
        <v>18.775680000036949</v>
      </c>
      <c r="F424">
        <f>VLOOKUP(E424,'Výkonové křivky elektráren'!H423:BU1094,$B$2+1,FALSE)</f>
        <v>255.79090909090863</v>
      </c>
    </row>
    <row r="425" spans="5:6" x14ac:dyDescent="0.3">
      <c r="E425" s="71">
        <f>'Výkonové křivky elektráren'!H424</f>
        <v>18.820384000037038</v>
      </c>
      <c r="F425">
        <f>VLOOKUP(E425,'Výkonové křivky elektráren'!H424:BU1095,$B$2+1,FALSE)</f>
        <v>255.57272727272681</v>
      </c>
    </row>
    <row r="426" spans="5:6" x14ac:dyDescent="0.3">
      <c r="E426" s="71">
        <f>'Výkonové křivky elektráren'!H425</f>
        <v>18.865088000037126</v>
      </c>
      <c r="F426">
        <f>VLOOKUP(E426,'Výkonové křivky elektráren'!H425:BU1096,$B$2+1,FALSE)</f>
        <v>255.35454545454499</v>
      </c>
    </row>
    <row r="427" spans="5:6" x14ac:dyDescent="0.3">
      <c r="E427" s="71">
        <f>'Výkonové křivky elektráren'!H426</f>
        <v>18.909792000037211</v>
      </c>
      <c r="F427">
        <f>VLOOKUP(E427,'Výkonové křivky elektráren'!H426:BU1097,$B$2+1,FALSE)</f>
        <v>255.13636363636317</v>
      </c>
    </row>
    <row r="428" spans="5:6" x14ac:dyDescent="0.3">
      <c r="E428" s="71">
        <f>'Výkonové křivky elektráren'!H427</f>
        <v>18.954496000037299</v>
      </c>
      <c r="F428">
        <f>VLOOKUP(E428,'Výkonové křivky elektráren'!H427:BU1098,$B$2+1,FALSE)</f>
        <v>254.91818181818135</v>
      </c>
    </row>
    <row r="429" spans="5:6" x14ac:dyDescent="0.3">
      <c r="E429" s="71">
        <f>'Výkonové křivky elektráren'!H428</f>
        <v>19</v>
      </c>
      <c r="F429">
        <f>VLOOKUP(E429,'Výkonové křivky elektráren'!H428:BU1099,$B$2+1,FALSE)</f>
        <v>254.7</v>
      </c>
    </row>
    <row r="430" spans="5:6" x14ac:dyDescent="0.3">
      <c r="E430" s="71">
        <f>'Výkonové křivky elektráren'!H429</f>
        <v>19.043904000037479</v>
      </c>
      <c r="F430">
        <f>VLOOKUP(E430,'Výkonové křivky elektráren'!H429:BU1100,$B$2+1,FALSE)</f>
        <v>254.6181818181818</v>
      </c>
    </row>
    <row r="431" spans="5:6" x14ac:dyDescent="0.3">
      <c r="E431" s="71">
        <f>'Výkonové křivky elektráren'!H430</f>
        <v>19.088608000037567</v>
      </c>
      <c r="F431">
        <f>VLOOKUP(E431,'Výkonové křivky elektráren'!H430:BU1101,$B$2+1,FALSE)</f>
        <v>254.5363636363636</v>
      </c>
    </row>
    <row r="432" spans="5:6" x14ac:dyDescent="0.3">
      <c r="E432" s="71">
        <f>'Výkonové křivky elektráren'!H431</f>
        <v>19.133312000037652</v>
      </c>
      <c r="F432">
        <f>VLOOKUP(E432,'Výkonové křivky elektráren'!H431:BU1102,$B$2+1,FALSE)</f>
        <v>254.45454545454541</v>
      </c>
    </row>
    <row r="433" spans="5:6" x14ac:dyDescent="0.3">
      <c r="E433" s="71">
        <f>'Výkonové křivky elektráren'!H432</f>
        <v>19.17801600003774</v>
      </c>
      <c r="F433">
        <f>VLOOKUP(E433,'Výkonové křivky elektráren'!H432:BU1103,$B$2+1,FALSE)</f>
        <v>254.37272727272722</v>
      </c>
    </row>
    <row r="434" spans="5:6" x14ac:dyDescent="0.3">
      <c r="E434" s="71">
        <f>'Výkonové křivky elektráren'!H433</f>
        <v>19.222720000037828</v>
      </c>
      <c r="F434">
        <f>VLOOKUP(E434,'Výkonové křivky elektráren'!H433:BU1104,$B$2+1,FALSE)</f>
        <v>254.29090909090903</v>
      </c>
    </row>
    <row r="435" spans="5:6" x14ac:dyDescent="0.3">
      <c r="E435" s="71">
        <f>'Výkonové křivky elektráren'!H434</f>
        <v>19.267424000037916</v>
      </c>
      <c r="F435">
        <f>VLOOKUP(E435,'Výkonové křivky elektráren'!H434:BU1105,$B$2+1,FALSE)</f>
        <v>254.20909090909083</v>
      </c>
    </row>
    <row r="436" spans="5:6" x14ac:dyDescent="0.3">
      <c r="E436" s="71">
        <f>'Výkonové křivky elektráren'!H435</f>
        <v>19.312128000038005</v>
      </c>
      <c r="F436">
        <f>VLOOKUP(E436,'Výkonové křivky elektráren'!H435:BU1106,$B$2+1,FALSE)</f>
        <v>254.12727272727264</v>
      </c>
    </row>
    <row r="437" spans="5:6" x14ac:dyDescent="0.3">
      <c r="E437" s="71">
        <f>'Výkonové křivky elektráren'!H436</f>
        <v>19.356832000038089</v>
      </c>
      <c r="F437">
        <f>VLOOKUP(E437,'Výkonové křivky elektráren'!H436:BU1107,$B$2+1,FALSE)</f>
        <v>254.04545454545445</v>
      </c>
    </row>
    <row r="438" spans="5:6" x14ac:dyDescent="0.3">
      <c r="E438" s="71">
        <f>'Výkonové křivky elektráren'!H437</f>
        <v>19.401536000038181</v>
      </c>
      <c r="F438">
        <f>VLOOKUP(E438,'Výkonové křivky elektráren'!H437:BU1108,$B$2+1,FALSE)</f>
        <v>253.96363636363625</v>
      </c>
    </row>
    <row r="439" spans="5:6" x14ac:dyDescent="0.3">
      <c r="E439" s="71">
        <f>'Výkonové křivky elektráren'!H438</f>
        <v>19.446240000038269</v>
      </c>
      <c r="F439">
        <f>VLOOKUP(E439,'Výkonové křivky elektráren'!H438:BU1109,$B$2+1,FALSE)</f>
        <v>253.88181818181806</v>
      </c>
    </row>
    <row r="440" spans="5:6" x14ac:dyDescent="0.3">
      <c r="E440" s="71">
        <f>'Výkonové křivky elektráren'!H439</f>
        <v>19.5</v>
      </c>
      <c r="F440">
        <f>VLOOKUP(E440,'Výkonové křivky elektráren'!H439:BU1110,$B$2+1,FALSE)</f>
        <v>253.8</v>
      </c>
    </row>
    <row r="441" spans="5:6" x14ac:dyDescent="0.3">
      <c r="E441" s="71">
        <f>'Výkonové křivky elektráren'!H440</f>
        <v>19.535648000038446</v>
      </c>
      <c r="F441">
        <f>VLOOKUP(E441,'Výkonové křivky elektráren'!H440:BU1111,$B$2+1,FALSE)</f>
        <v>253.71818181818168</v>
      </c>
    </row>
    <row r="442" spans="5:6" x14ac:dyDescent="0.3">
      <c r="E442" s="71">
        <f>'Výkonové křivky elektráren'!H441</f>
        <v>19.58035200003853</v>
      </c>
      <c r="F442">
        <f>VLOOKUP(E442,'Výkonové křivky elektráren'!H441:BU1112,$B$2+1,FALSE)</f>
        <v>253.63636363636348</v>
      </c>
    </row>
    <row r="443" spans="5:6" x14ac:dyDescent="0.3">
      <c r="E443" s="71">
        <f>'Výkonové křivky elektráren'!H442</f>
        <v>19.625056000038619</v>
      </c>
      <c r="F443">
        <f>VLOOKUP(E443,'Výkonové křivky elektráren'!H442:BU1113,$B$2+1,FALSE)</f>
        <v>253.55454545454529</v>
      </c>
    </row>
    <row r="444" spans="5:6" x14ac:dyDescent="0.3">
      <c r="E444" s="71">
        <f>'Výkonové křivky elektráren'!H443</f>
        <v>19.669760000038707</v>
      </c>
      <c r="F444">
        <f>VLOOKUP(E444,'Výkonové křivky elektráren'!H443:BU1114,$B$2+1,FALSE)</f>
        <v>253.4727272727271</v>
      </c>
    </row>
    <row r="445" spans="5:6" x14ac:dyDescent="0.3">
      <c r="E445" s="71">
        <f>'Výkonové křivky elektráren'!H444</f>
        <v>19.714464000038795</v>
      </c>
      <c r="F445">
        <f>VLOOKUP(E445,'Výkonové křivky elektráren'!H444:BU1115,$B$2+1,FALSE)</f>
        <v>253.39090909090891</v>
      </c>
    </row>
    <row r="446" spans="5:6" x14ac:dyDescent="0.3">
      <c r="E446" s="71">
        <f>'Výkonové křivky elektráren'!H445</f>
        <v>19.759168000038887</v>
      </c>
      <c r="F446">
        <f>VLOOKUP(E446,'Výkonové křivky elektráren'!H445:BU1116,$B$2+1,FALSE)</f>
        <v>253.30909090909071</v>
      </c>
    </row>
    <row r="447" spans="5:6" x14ac:dyDescent="0.3">
      <c r="E447" s="71">
        <f>'Výkonové křivky elektráren'!H446</f>
        <v>19.803872000038972</v>
      </c>
      <c r="F447">
        <f>VLOOKUP(E447,'Výkonové křivky elektráren'!H446:BU1117,$B$2+1,FALSE)</f>
        <v>253.22727272727252</v>
      </c>
    </row>
    <row r="448" spans="5:6" x14ac:dyDescent="0.3">
      <c r="E448" s="71">
        <f>'Výkonové křivky elektráren'!H447</f>
        <v>19.84857600003906</v>
      </c>
      <c r="F448">
        <f>VLOOKUP(E448,'Výkonové křivky elektráren'!H447:BU1118,$B$2+1,FALSE)</f>
        <v>253.14545454545433</v>
      </c>
    </row>
    <row r="449" spans="5:6" x14ac:dyDescent="0.3">
      <c r="E449" s="71">
        <f>'Výkonové křivky elektráren'!H448</f>
        <v>19.893280000039148</v>
      </c>
      <c r="F449">
        <f>VLOOKUP(E449,'Výkonové křivky elektráren'!H448:BU1119,$B$2+1,FALSE)</f>
        <v>253.06363636363614</v>
      </c>
    </row>
    <row r="450" spans="5:6" x14ac:dyDescent="0.3">
      <c r="E450" s="71">
        <f>'Výkonové křivky elektráren'!H449</f>
        <v>19.937984000039236</v>
      </c>
      <c r="F450">
        <f>VLOOKUP(E450,'Výkonové křivky elektráren'!H449:BU1120,$B$2+1,FALSE)</f>
        <v>252.98181818181794</v>
      </c>
    </row>
    <row r="451" spans="5:6" x14ac:dyDescent="0.3">
      <c r="E451" s="71">
        <f>'Výkonové křivky elektráren'!H450</f>
        <v>20</v>
      </c>
      <c r="F451">
        <f>VLOOKUP(E451,'Výkonové křivky elektráren'!H450:BU1121,$B$2+1,FALSE)</f>
        <v>252.9</v>
      </c>
    </row>
    <row r="452" spans="5:6" x14ac:dyDescent="0.3">
      <c r="E452" s="71">
        <f>'Výkonové křivky elektráren'!H451</f>
        <v>20.027392000039409</v>
      </c>
      <c r="F452">
        <f>VLOOKUP(E452,'Výkonové křivky elektráren'!H451:BU1122,$B$2+1,FALSE)</f>
        <v>252.94782608695652</v>
      </c>
    </row>
    <row r="453" spans="5:6" x14ac:dyDescent="0.3">
      <c r="E453" s="71">
        <f>'Výkonové křivky elektráren'!H452</f>
        <v>20.072096000039501</v>
      </c>
      <c r="F453">
        <f>VLOOKUP(E453,'Výkonové křivky elektráren'!H452:BU1123,$B$2+1,FALSE)</f>
        <v>252.99565217391304</v>
      </c>
    </row>
    <row r="454" spans="5:6" x14ac:dyDescent="0.3">
      <c r="E454" s="71">
        <f>'Výkonové křivky elektráren'!H453</f>
        <v>20.116800000039589</v>
      </c>
      <c r="F454">
        <f>VLOOKUP(E454,'Výkonové křivky elektráren'!H453:BU1124,$B$2+1,FALSE)</f>
        <v>253.04347826086956</v>
      </c>
    </row>
    <row r="455" spans="5:6" x14ac:dyDescent="0.3">
      <c r="E455" s="71">
        <f>'Výkonové křivky elektráren'!H454</f>
        <v>20.161504000039677</v>
      </c>
      <c r="F455">
        <f>VLOOKUP(E455,'Výkonové křivky elektráren'!H454:BU1125,$B$2+1,FALSE)</f>
        <v>253.09130434782608</v>
      </c>
    </row>
    <row r="456" spans="5:6" x14ac:dyDescent="0.3">
      <c r="E456" s="71">
        <f>'Výkonové křivky elektráren'!H455</f>
        <v>20.206208000039766</v>
      </c>
      <c r="F456">
        <f>VLOOKUP(E456,'Výkonové křivky elektráren'!H455:BU1126,$B$2+1,FALSE)</f>
        <v>253.1391304347826</v>
      </c>
    </row>
    <row r="457" spans="5:6" x14ac:dyDescent="0.3">
      <c r="E457" s="71">
        <f>'Výkonové křivky elektráren'!H456</f>
        <v>20.25091200003985</v>
      </c>
      <c r="F457">
        <f>VLOOKUP(E457,'Výkonové křivky elektráren'!H456:BU1127,$B$2+1,FALSE)</f>
        <v>253.18695652173912</v>
      </c>
    </row>
    <row r="458" spans="5:6" x14ac:dyDescent="0.3">
      <c r="E458" s="71">
        <f>'Výkonové křivky elektráren'!H457</f>
        <v>20.295616000039939</v>
      </c>
      <c r="F458">
        <f>VLOOKUP(E458,'Výkonové křivky elektráren'!H457:BU1128,$B$2+1,FALSE)</f>
        <v>253.23478260869564</v>
      </c>
    </row>
    <row r="459" spans="5:6" x14ac:dyDescent="0.3">
      <c r="E459" s="71">
        <f>'Výkonové křivky elektráren'!H458</f>
        <v>20.340320000040027</v>
      </c>
      <c r="F459">
        <f>VLOOKUP(E459,'Výkonové křivky elektráren'!H458:BU1129,$B$2+1,FALSE)</f>
        <v>253.28260869565216</v>
      </c>
    </row>
    <row r="460" spans="5:6" x14ac:dyDescent="0.3">
      <c r="E460" s="71">
        <f>'Výkonové křivky elektráren'!H459</f>
        <v>20.385024000040115</v>
      </c>
      <c r="F460">
        <f>VLOOKUP(E460,'Výkonové křivky elektráren'!H459:BU1130,$B$2+1,FALSE)</f>
        <v>253.33043478260868</v>
      </c>
    </row>
    <row r="461" spans="5:6" x14ac:dyDescent="0.3">
      <c r="E461" s="71">
        <f>'Výkonové křivky elektráren'!H460</f>
        <v>20.429728000040203</v>
      </c>
      <c r="F461">
        <f>VLOOKUP(E461,'Výkonové křivky elektráren'!H460:BU1131,$B$2+1,FALSE)</f>
        <v>253.3782608695652</v>
      </c>
    </row>
    <row r="462" spans="5:6" x14ac:dyDescent="0.3">
      <c r="E462" s="71">
        <f>'Výkonové křivky elektráren'!H461</f>
        <v>20.474432000040292</v>
      </c>
      <c r="F462">
        <f>VLOOKUP(E462,'Výkonové křivky elektráren'!H461:BU1132,$B$2+1,FALSE)</f>
        <v>253.42608695652171</v>
      </c>
    </row>
    <row r="463" spans="5:6" x14ac:dyDescent="0.3">
      <c r="E463" s="71">
        <f>'Výkonové křivky elektráren'!H462</f>
        <v>20.5</v>
      </c>
      <c r="F463">
        <f>VLOOKUP(E463,'Výkonové křivky elektráren'!H462:BU1133,$B$2+1,FALSE)</f>
        <v>253.47391304347823</v>
      </c>
    </row>
    <row r="464" spans="5:6" x14ac:dyDescent="0.3">
      <c r="E464" s="71">
        <f>'Výkonové křivky elektráren'!H463</f>
        <v>20.563840000040468</v>
      </c>
      <c r="F464">
        <f>VLOOKUP(E464,'Výkonové křivky elektráren'!H463:BU1134,$B$2+1,FALSE)</f>
        <v>253.52173913043475</v>
      </c>
    </row>
    <row r="465" spans="5:6" x14ac:dyDescent="0.3">
      <c r="E465" s="71">
        <f>'Výkonové křivky elektráren'!H464</f>
        <v>20.608544000040556</v>
      </c>
      <c r="F465">
        <f>VLOOKUP(E465,'Výkonové křivky elektráren'!H464:BU1135,$B$2+1,FALSE)</f>
        <v>253.56956521739127</v>
      </c>
    </row>
    <row r="466" spans="5:6" x14ac:dyDescent="0.3">
      <c r="E466" s="71">
        <f>'Výkonové křivky elektráren'!H465</f>
        <v>20.653248000040644</v>
      </c>
      <c r="F466">
        <f>VLOOKUP(E466,'Výkonové křivky elektráren'!H465:BU1136,$B$2+1,FALSE)</f>
        <v>253.61739130434779</v>
      </c>
    </row>
    <row r="467" spans="5:6" x14ac:dyDescent="0.3">
      <c r="E467" s="71">
        <f>'Výkonové křivky elektráren'!H466</f>
        <v>20.697952000040729</v>
      </c>
      <c r="F467">
        <f>VLOOKUP(E467,'Výkonové křivky elektráren'!H466:BU1137,$B$2+1,FALSE)</f>
        <v>253.66521739130431</v>
      </c>
    </row>
    <row r="468" spans="5:6" x14ac:dyDescent="0.3">
      <c r="E468" s="71">
        <f>'Výkonové křivky elektráren'!H467</f>
        <v>20.742656000040817</v>
      </c>
      <c r="F468">
        <f>VLOOKUP(E468,'Výkonové křivky elektráren'!H467:BU1138,$B$2+1,FALSE)</f>
        <v>253.71304347826083</v>
      </c>
    </row>
    <row r="469" spans="5:6" x14ac:dyDescent="0.3">
      <c r="E469" s="71">
        <f>'Výkonové křivky elektráren'!H468</f>
        <v>20.787360000040909</v>
      </c>
      <c r="F469">
        <f>VLOOKUP(E469,'Výkonové křivky elektráren'!H468:BU1139,$B$2+1,FALSE)</f>
        <v>253.76086956521735</v>
      </c>
    </row>
    <row r="470" spans="5:6" x14ac:dyDescent="0.3">
      <c r="E470" s="71">
        <f>'Výkonové křivky elektráren'!H469</f>
        <v>20.832064000040997</v>
      </c>
      <c r="F470">
        <f>VLOOKUP(E470,'Výkonové křivky elektráren'!H469:BU1140,$B$2+1,FALSE)</f>
        <v>253.80869565217387</v>
      </c>
    </row>
    <row r="471" spans="5:6" x14ac:dyDescent="0.3">
      <c r="E471" s="71">
        <f>'Výkonové křivky elektráren'!H470</f>
        <v>20.876768000041086</v>
      </c>
      <c r="F471">
        <f>VLOOKUP(E471,'Výkonové křivky elektráren'!H470:BU1141,$B$2+1,FALSE)</f>
        <v>253.85652173913039</v>
      </c>
    </row>
    <row r="472" spans="5:6" x14ac:dyDescent="0.3">
      <c r="E472" s="71">
        <f>'Výkonové křivky elektráren'!H471</f>
        <v>20.92147200004117</v>
      </c>
      <c r="F472">
        <f>VLOOKUP(E472,'Výkonové křivky elektráren'!H471:BU1142,$B$2+1,FALSE)</f>
        <v>253.90434782608691</v>
      </c>
    </row>
    <row r="473" spans="5:6" x14ac:dyDescent="0.3">
      <c r="E473" s="71">
        <f>'Výkonové křivky elektráren'!H472</f>
        <v>20.966176000041258</v>
      </c>
      <c r="F473">
        <f>VLOOKUP(E473,'Výkonové křivky elektráren'!H472:BU1143,$B$2+1,FALSE)</f>
        <v>253.95217391304342</v>
      </c>
    </row>
    <row r="474" spans="5:6" x14ac:dyDescent="0.3">
      <c r="E474" s="71">
        <f>'Výkonové křivky elektráren'!H473</f>
        <v>21.010880000041347</v>
      </c>
      <c r="F474">
        <f>VLOOKUP(E474,'Výkonové křivky elektráren'!H473:BU1144,$B$2+1,FALSE)</f>
        <v>254</v>
      </c>
    </row>
    <row r="475" spans="5:6" x14ac:dyDescent="0.3">
      <c r="E475" s="71">
        <f>'Výkonové křivky elektráren'!H474</f>
        <v>21.055584000041435</v>
      </c>
      <c r="F475">
        <f>VLOOKUP(E475,'Výkonové křivky elektráren'!H474:BU1145,$B$2+1,FALSE)</f>
        <v>254.04090909090908</v>
      </c>
    </row>
    <row r="476" spans="5:6" x14ac:dyDescent="0.3">
      <c r="E476" s="71">
        <f>'Výkonové křivky elektráren'!H475</f>
        <v>21.100288000041523</v>
      </c>
      <c r="F476">
        <f>VLOOKUP(E476,'Výkonové křivky elektráren'!H475:BU1146,$B$2+1,FALSE)</f>
        <v>254.08181818181816</v>
      </c>
    </row>
    <row r="477" spans="5:6" x14ac:dyDescent="0.3">
      <c r="E477" s="71">
        <f>'Výkonové křivky elektráren'!H476</f>
        <v>21.144992000041611</v>
      </c>
      <c r="F477">
        <f>VLOOKUP(E477,'Výkonové křivky elektráren'!H476:BU1147,$B$2+1,FALSE)</f>
        <v>254.12272727272725</v>
      </c>
    </row>
    <row r="478" spans="5:6" x14ac:dyDescent="0.3">
      <c r="E478" s="71">
        <f>'Výkonové křivky elektráren'!H477</f>
        <v>21.1896960000417</v>
      </c>
      <c r="F478">
        <f>VLOOKUP(E478,'Výkonové křivky elektráren'!H477:BU1148,$B$2+1,FALSE)</f>
        <v>254.16363636363633</v>
      </c>
    </row>
    <row r="479" spans="5:6" x14ac:dyDescent="0.3">
      <c r="E479" s="71">
        <f>'Výkonové křivky elektráren'!H478</f>
        <v>21.234400000041788</v>
      </c>
      <c r="F479">
        <f>VLOOKUP(E479,'Výkonové křivky elektráren'!H478:BU1149,$B$2+1,FALSE)</f>
        <v>254.20454545454541</v>
      </c>
    </row>
    <row r="480" spans="5:6" x14ac:dyDescent="0.3">
      <c r="E480" s="71">
        <f>'Výkonové křivky elektráren'!H479</f>
        <v>21.279104000041876</v>
      </c>
      <c r="F480">
        <f>VLOOKUP(E480,'Výkonové křivky elektráren'!H479:BU1150,$B$2+1,FALSE)</f>
        <v>254.24545454545449</v>
      </c>
    </row>
    <row r="481" spans="5:6" x14ac:dyDescent="0.3">
      <c r="E481" s="71">
        <f>'Výkonové křivky elektráren'!H480</f>
        <v>21.323808000041964</v>
      </c>
      <c r="F481">
        <f>VLOOKUP(E481,'Výkonové křivky elektráren'!H480:BU1151,$B$2+1,FALSE)</f>
        <v>254.28636363636357</v>
      </c>
    </row>
    <row r="482" spans="5:6" x14ac:dyDescent="0.3">
      <c r="E482" s="71">
        <f>'Výkonové křivky elektráren'!H481</f>
        <v>21.368512000042049</v>
      </c>
      <c r="F482">
        <f>VLOOKUP(E482,'Výkonové křivky elektráren'!H481:BU1152,$B$2+1,FALSE)</f>
        <v>254.32727272727266</v>
      </c>
    </row>
    <row r="483" spans="5:6" x14ac:dyDescent="0.3">
      <c r="E483" s="71">
        <f>'Výkonové křivky elektráren'!H482</f>
        <v>21.413216000042137</v>
      </c>
      <c r="F483">
        <f>VLOOKUP(E483,'Výkonové křivky elektráren'!H482:BU1153,$B$2+1,FALSE)</f>
        <v>254.36818181818174</v>
      </c>
    </row>
    <row r="484" spans="5:6" x14ac:dyDescent="0.3">
      <c r="E484" s="71">
        <f>'Výkonové křivky elektráren'!H483</f>
        <v>21.457920000042225</v>
      </c>
      <c r="F484">
        <f>VLOOKUP(E484,'Výkonové křivky elektráren'!H483:BU1154,$B$2+1,FALSE)</f>
        <v>254.40909090909082</v>
      </c>
    </row>
    <row r="485" spans="5:6" x14ac:dyDescent="0.3">
      <c r="E485" s="71">
        <f>'Výkonové křivky elektráren'!H484</f>
        <v>21.502624000042317</v>
      </c>
      <c r="F485">
        <f>VLOOKUP(E485,'Výkonové křivky elektráren'!H484:BU1155,$B$2+1,FALSE)</f>
        <v>254.45</v>
      </c>
    </row>
    <row r="486" spans="5:6" x14ac:dyDescent="0.3">
      <c r="E486" s="71">
        <f>'Výkonové křivky elektráren'!H485</f>
        <v>21.547328000042405</v>
      </c>
      <c r="F486">
        <f>VLOOKUP(E486,'Výkonové křivky elektráren'!H485:BU1156,$B$2+1,FALSE)</f>
        <v>254.49090909090899</v>
      </c>
    </row>
    <row r="487" spans="5:6" x14ac:dyDescent="0.3">
      <c r="E487" s="71">
        <f>'Výkonové křivky elektráren'!H486</f>
        <v>21.59203200004249</v>
      </c>
      <c r="F487">
        <f>VLOOKUP(E487,'Výkonové křivky elektráren'!H486:BU1157,$B$2+1,FALSE)</f>
        <v>254.53181818181807</v>
      </c>
    </row>
    <row r="488" spans="5:6" x14ac:dyDescent="0.3">
      <c r="E488" s="71">
        <f>'Výkonové křivky elektráren'!H487</f>
        <v>21.636736000042578</v>
      </c>
      <c r="F488">
        <f>VLOOKUP(E488,'Výkonové křivky elektráren'!H487:BU1158,$B$2+1,FALSE)</f>
        <v>254.57272727272715</v>
      </c>
    </row>
    <row r="489" spans="5:6" x14ac:dyDescent="0.3">
      <c r="E489" s="71">
        <f>'Výkonové křivky elektráren'!H488</f>
        <v>21.681440000042667</v>
      </c>
      <c r="F489">
        <f>VLOOKUP(E489,'Výkonové křivky elektráren'!H488:BU1159,$B$2+1,FALSE)</f>
        <v>254.61363636363623</v>
      </c>
    </row>
    <row r="490" spans="5:6" x14ac:dyDescent="0.3">
      <c r="E490" s="71">
        <f>'Výkonové křivky elektráren'!H489</f>
        <v>21.726144000042755</v>
      </c>
      <c r="F490">
        <f>VLOOKUP(E490,'Výkonové křivky elektráren'!H489:BU1160,$B$2+1,FALSE)</f>
        <v>254.65454545454531</v>
      </c>
    </row>
    <row r="491" spans="5:6" x14ac:dyDescent="0.3">
      <c r="E491" s="71">
        <f>'Výkonové křivky elektráren'!H490</f>
        <v>21.770848000042843</v>
      </c>
      <c r="F491">
        <f>VLOOKUP(E491,'Výkonové křivky elektráren'!H490:BU1161,$B$2+1,FALSE)</f>
        <v>254.6954545454544</v>
      </c>
    </row>
    <row r="492" spans="5:6" x14ac:dyDescent="0.3">
      <c r="E492" s="71">
        <f>'Výkonové křivky elektráren'!H491</f>
        <v>21.815552000042931</v>
      </c>
      <c r="F492">
        <f>VLOOKUP(E492,'Výkonové křivky elektráren'!H491:BU1162,$B$2+1,FALSE)</f>
        <v>254.73636363636348</v>
      </c>
    </row>
    <row r="493" spans="5:6" x14ac:dyDescent="0.3">
      <c r="E493" s="71">
        <f>'Výkonové křivky elektráren'!H492</f>
        <v>21.860256000043019</v>
      </c>
      <c r="F493">
        <f>VLOOKUP(E493,'Výkonové křivky elektráren'!H492:BU1163,$B$2+1,FALSE)</f>
        <v>254.77727272727256</v>
      </c>
    </row>
    <row r="494" spans="5:6" x14ac:dyDescent="0.3">
      <c r="E494" s="71">
        <f>'Výkonové křivky elektráren'!H493</f>
        <v>21.904960000043108</v>
      </c>
      <c r="F494">
        <f>VLOOKUP(E494,'Výkonové křivky elektráren'!H493:BU1164,$B$2+1,FALSE)</f>
        <v>254.81818181818164</v>
      </c>
    </row>
    <row r="495" spans="5:6" x14ac:dyDescent="0.3">
      <c r="E495" s="71">
        <f>'Výkonové křivky elektráren'!H494</f>
        <v>21.949664000043196</v>
      </c>
      <c r="F495">
        <f>VLOOKUP(E495,'Výkonové křivky elektráren'!H494:BU1165,$B$2+1,FALSE)</f>
        <v>254.85909090909072</v>
      </c>
    </row>
    <row r="496" spans="5:6" x14ac:dyDescent="0.3">
      <c r="E496" s="71">
        <f>'Výkonové křivky elektráren'!H495</f>
        <v>21.994368000043284</v>
      </c>
      <c r="F496">
        <f>VLOOKUP(E496,'Výkonové křivky elektráren'!H495:BU1166,$B$2+1,FALSE)</f>
        <v>254.9</v>
      </c>
    </row>
    <row r="497" spans="5:6" x14ac:dyDescent="0.3">
      <c r="E497" s="71">
        <f>'Výkonové křivky elektráren'!H496</f>
        <v>22.039072000043369</v>
      </c>
      <c r="F497">
        <f>VLOOKUP(E497,'Výkonové křivky elektráren'!H496:BU1167,$B$2+1,FALSE)</f>
        <v>254.94090909090909</v>
      </c>
    </row>
    <row r="498" spans="5:6" x14ac:dyDescent="0.3">
      <c r="E498" s="71">
        <f>'Výkonové křivky elektráren'!H497</f>
        <v>22.083776000043457</v>
      </c>
      <c r="F498">
        <f>VLOOKUP(E498,'Výkonové křivky elektráren'!H497:BU1168,$B$2+1,FALSE)</f>
        <v>254.98181818181817</v>
      </c>
    </row>
    <row r="499" spans="5:6" x14ac:dyDescent="0.3">
      <c r="E499" s="71">
        <f>'Výkonové křivky elektráren'!H498</f>
        <v>22.128480000043545</v>
      </c>
      <c r="F499">
        <f>VLOOKUP(E499,'Výkonové křivky elektráren'!H498:BU1169,$B$2+1,FALSE)</f>
        <v>255.02272727272725</v>
      </c>
    </row>
    <row r="500" spans="5:6" x14ac:dyDescent="0.3">
      <c r="E500" s="71">
        <f>'Výkonové křivky elektráren'!H499</f>
        <v>22.173184000043634</v>
      </c>
      <c r="F500">
        <f>VLOOKUP(E500,'Výkonové křivky elektráren'!H499:BU1170,$B$2+1,FALSE)</f>
        <v>255.06363636363633</v>
      </c>
    </row>
    <row r="501" spans="5:6" x14ac:dyDescent="0.3">
      <c r="E501" s="71">
        <f>'Výkonové křivky elektráren'!H500</f>
        <v>22.217888000043725</v>
      </c>
      <c r="F501">
        <f>VLOOKUP(E501,'Výkonové křivky elektráren'!H500:BU1171,$B$2+1,FALSE)</f>
        <v>255.10454545454542</v>
      </c>
    </row>
    <row r="502" spans="5:6" x14ac:dyDescent="0.3">
      <c r="E502" s="71">
        <f>'Výkonové křivky elektráren'!H501</f>
        <v>22.26259200004381</v>
      </c>
      <c r="F502">
        <f>VLOOKUP(E502,'Výkonové křivky elektráren'!H501:BU1172,$B$2+1,FALSE)</f>
        <v>255.1454545454545</v>
      </c>
    </row>
    <row r="503" spans="5:6" x14ac:dyDescent="0.3">
      <c r="E503" s="71">
        <f>'Výkonové křivky elektráren'!H502</f>
        <v>22.307296000043898</v>
      </c>
      <c r="F503">
        <f>VLOOKUP(E503,'Výkonové křivky elektráren'!H502:BU1173,$B$2+1,FALSE)</f>
        <v>255.18636363636358</v>
      </c>
    </row>
    <row r="504" spans="5:6" x14ac:dyDescent="0.3">
      <c r="E504" s="71">
        <f>'Výkonové křivky elektráren'!H503</f>
        <v>22.352000000043986</v>
      </c>
      <c r="F504">
        <f>VLOOKUP(E504,'Výkonové křivky elektráren'!H503:BU1174,$B$2+1,FALSE)</f>
        <v>255.22727272727266</v>
      </c>
    </row>
    <row r="505" spans="5:6" x14ac:dyDescent="0.3">
      <c r="E505" s="71">
        <f>'Výkonové křivky elektráren'!H504</f>
        <v>22.396704000044075</v>
      </c>
      <c r="F505">
        <f>VLOOKUP(E505,'Výkonové křivky elektráren'!H504:BU1175,$B$2+1,FALSE)</f>
        <v>255.26818181818174</v>
      </c>
    </row>
    <row r="506" spans="5:6" x14ac:dyDescent="0.3">
      <c r="E506" s="71">
        <f>'Výkonové křivky elektráren'!H505</f>
        <v>22.441408000044163</v>
      </c>
      <c r="F506">
        <f>VLOOKUP(E506,'Výkonové křivky elektráren'!H505:BU1176,$B$2+1,FALSE)</f>
        <v>255.30909090909083</v>
      </c>
    </row>
    <row r="507" spans="5:6" x14ac:dyDescent="0.3">
      <c r="E507" s="71">
        <f>'Výkonové křivky elektráren'!H506</f>
        <v>22.486112000044248</v>
      </c>
      <c r="F507">
        <f>VLOOKUP(E507,'Výkonové křivky elektráren'!H506:BU1177,$B$2+1,FALSE)</f>
        <v>255.35</v>
      </c>
    </row>
    <row r="508" spans="5:6" x14ac:dyDescent="0.3">
      <c r="E508" s="71">
        <f>'Výkonové křivky elektráren'!H507</f>
        <v>22.530816000044339</v>
      </c>
      <c r="F508">
        <f>VLOOKUP(E508,'Výkonové křivky elektráren'!H507:BU1178,$B$2+1,FALSE)</f>
        <v>255.39090909090899</v>
      </c>
    </row>
    <row r="509" spans="5:6" x14ac:dyDescent="0.3">
      <c r="E509" s="71">
        <f>'Výkonové křivky elektráren'!H508</f>
        <v>22.575520000044428</v>
      </c>
      <c r="F509">
        <f>VLOOKUP(E509,'Výkonové křivky elektráren'!H508:BU1179,$B$2+1,FALSE)</f>
        <v>255.43181818181807</v>
      </c>
    </row>
    <row r="510" spans="5:6" x14ac:dyDescent="0.3">
      <c r="E510" s="71">
        <f>'Výkonové křivky elektráren'!H509</f>
        <v>22.620224000044516</v>
      </c>
      <c r="F510">
        <f>VLOOKUP(E510,'Výkonové křivky elektráren'!H509:BU1180,$B$2+1,FALSE)</f>
        <v>255.47272727272716</v>
      </c>
    </row>
    <row r="511" spans="5:6" x14ac:dyDescent="0.3">
      <c r="E511" s="71">
        <f>'Výkonové křivky elektráren'!H510</f>
        <v>22.664928000044604</v>
      </c>
      <c r="F511">
        <f>VLOOKUP(E511,'Výkonové křivky elektráren'!H510:BU1181,$B$2+1,FALSE)</f>
        <v>255.51363636363624</v>
      </c>
    </row>
    <row r="512" spans="5:6" x14ac:dyDescent="0.3">
      <c r="E512" s="71">
        <f>'Výkonové křivky elektráren'!H511</f>
        <v>22.709632000044689</v>
      </c>
      <c r="F512">
        <f>VLOOKUP(E512,'Výkonové křivky elektráren'!H511:BU1182,$B$2+1,FALSE)</f>
        <v>255.55454545454532</v>
      </c>
    </row>
    <row r="513" spans="5:6" x14ac:dyDescent="0.3">
      <c r="E513" s="71">
        <f>'Výkonové křivky elektráren'!H512</f>
        <v>22.754336000044777</v>
      </c>
      <c r="F513">
        <f>VLOOKUP(E513,'Výkonové křivky elektráren'!H512:BU1183,$B$2+1,FALSE)</f>
        <v>255.5954545454544</v>
      </c>
    </row>
    <row r="514" spans="5:6" x14ac:dyDescent="0.3">
      <c r="E514" s="71">
        <f>'Výkonové křivky elektráren'!H513</f>
        <v>22.799040000044865</v>
      </c>
      <c r="F514">
        <f>VLOOKUP(E514,'Výkonové křivky elektráren'!H513:BU1184,$B$2+1,FALSE)</f>
        <v>255.63636363636348</v>
      </c>
    </row>
    <row r="515" spans="5:6" x14ac:dyDescent="0.3">
      <c r="E515" s="71">
        <f>'Výkonové křivky elektráren'!H514</f>
        <v>22.843744000044953</v>
      </c>
      <c r="F515">
        <f>VLOOKUP(E515,'Výkonové křivky elektráren'!H514:BU1185,$B$2+1,FALSE)</f>
        <v>255.67727272727257</v>
      </c>
    </row>
    <row r="516" spans="5:6" x14ac:dyDescent="0.3">
      <c r="E516" s="71">
        <f>'Výkonové křivky elektráren'!H515</f>
        <v>22.888448000045045</v>
      </c>
      <c r="F516">
        <f>VLOOKUP(E516,'Výkonové křivky elektráren'!H515:BU1186,$B$2+1,FALSE)</f>
        <v>255.71818181818165</v>
      </c>
    </row>
    <row r="517" spans="5:6" x14ac:dyDescent="0.3">
      <c r="E517" s="71">
        <f>'Výkonové křivky elektráren'!H516</f>
        <v>22.93315200004513</v>
      </c>
      <c r="F517">
        <f>VLOOKUP(E517,'Výkonové křivky elektráren'!H516:BU1187,$B$2+1,FALSE)</f>
        <v>255.75909090909073</v>
      </c>
    </row>
    <row r="518" spans="5:6" x14ac:dyDescent="0.3">
      <c r="E518" s="71">
        <f>'Výkonové křivky elektráren'!H517</f>
        <v>22.977856000045218</v>
      </c>
      <c r="F518">
        <f>VLOOKUP(E518,'Výkonové křivky elektráren'!H517:BU1188,$B$2+1,FALSE)</f>
        <v>255.8</v>
      </c>
    </row>
    <row r="519" spans="5:6" x14ac:dyDescent="0.3">
      <c r="E519" s="71">
        <f>'Výkonové křivky elektráren'!H518</f>
        <v>23.022560000045306</v>
      </c>
      <c r="F519">
        <f>VLOOKUP(E519,'Výkonové křivky elektráren'!H518:BU1189,$B$2+1,FALSE)</f>
        <v>255.83913043478262</v>
      </c>
    </row>
    <row r="520" spans="5:6" x14ac:dyDescent="0.3">
      <c r="E520" s="71">
        <f>'Výkonové křivky elektráren'!H519</f>
        <v>23.067264000045395</v>
      </c>
      <c r="F520">
        <f>VLOOKUP(E520,'Výkonové křivky elektráren'!H519:BU1190,$B$2+1,FALSE)</f>
        <v>255.87826086956522</v>
      </c>
    </row>
    <row r="521" spans="5:6" x14ac:dyDescent="0.3">
      <c r="E521" s="71">
        <f>'Výkonové křivky elektráren'!H520</f>
        <v>23.111968000045483</v>
      </c>
      <c r="F521">
        <f>VLOOKUP(E521,'Výkonové křivky elektráren'!H520:BU1191,$B$2+1,FALSE)</f>
        <v>255.91739130434783</v>
      </c>
    </row>
    <row r="522" spans="5:6" x14ac:dyDescent="0.3">
      <c r="E522" s="71">
        <f>'Výkonové křivky elektráren'!H521</f>
        <v>23.156672000045567</v>
      </c>
      <c r="F522">
        <f>VLOOKUP(E522,'Výkonové křivky elektráren'!H521:BU1192,$B$2+1,FALSE)</f>
        <v>255.95652173913044</v>
      </c>
    </row>
    <row r="523" spans="5:6" x14ac:dyDescent="0.3">
      <c r="E523" s="71">
        <f>'Výkonové křivky elektráren'!H522</f>
        <v>23.201376000045656</v>
      </c>
      <c r="F523">
        <f>VLOOKUP(E523,'Výkonové křivky elektráren'!H522:BU1193,$B$2+1,FALSE)</f>
        <v>255.99565217391304</v>
      </c>
    </row>
    <row r="524" spans="5:6" x14ac:dyDescent="0.3">
      <c r="E524" s="71">
        <f>'Výkonové křivky elektráren'!H523</f>
        <v>23.246080000045747</v>
      </c>
      <c r="F524">
        <f>VLOOKUP(E524,'Výkonové křivky elektráren'!H523:BU1194,$B$2+1,FALSE)</f>
        <v>256.03478260869565</v>
      </c>
    </row>
    <row r="525" spans="5:6" x14ac:dyDescent="0.3">
      <c r="E525" s="71">
        <f>'Výkonové křivky elektráren'!H524</f>
        <v>23.290784000045836</v>
      </c>
      <c r="F525">
        <f>VLOOKUP(E525,'Výkonové křivky elektráren'!H524:BU1195,$B$2+1,FALSE)</f>
        <v>256.07391304347829</v>
      </c>
    </row>
    <row r="526" spans="5:6" x14ac:dyDescent="0.3">
      <c r="E526" s="71">
        <f>'Výkonové křivky elektráren'!H525</f>
        <v>23.335488000045924</v>
      </c>
      <c r="F526">
        <f>VLOOKUP(E526,'Výkonové křivky elektráren'!H525:BU1196,$B$2+1,FALSE)</f>
        <v>256.11304347826092</v>
      </c>
    </row>
    <row r="527" spans="5:6" x14ac:dyDescent="0.3">
      <c r="E527" s="71">
        <f>'Výkonové křivky elektráren'!H526</f>
        <v>23.380192000046009</v>
      </c>
      <c r="F527">
        <f>VLOOKUP(E527,'Výkonové křivky elektráren'!H526:BU1197,$B$2+1,FALSE)</f>
        <v>256.15217391304355</v>
      </c>
    </row>
    <row r="528" spans="5:6" x14ac:dyDescent="0.3">
      <c r="E528" s="71">
        <f>'Výkonové křivky elektráren'!H527</f>
        <v>23.424896000046097</v>
      </c>
      <c r="F528">
        <f>VLOOKUP(E528,'Výkonové křivky elektráren'!H527:BU1198,$B$2+1,FALSE)</f>
        <v>256.19130434782619</v>
      </c>
    </row>
    <row r="529" spans="5:6" x14ac:dyDescent="0.3">
      <c r="E529" s="71">
        <f>'Výkonové křivky elektráren'!H528</f>
        <v>23.469600000046185</v>
      </c>
      <c r="F529">
        <f>VLOOKUP(E529,'Výkonové křivky elektráren'!H528:BU1199,$B$2+1,FALSE)</f>
        <v>256.23043478260882</v>
      </c>
    </row>
    <row r="530" spans="5:6" x14ac:dyDescent="0.3">
      <c r="E530" s="71">
        <f>'Výkonové křivky elektráren'!H529</f>
        <v>23.514304000046273</v>
      </c>
      <c r="F530">
        <f>VLOOKUP(E530,'Výkonové křivky elektráren'!H529:BU1200,$B$2+1,FALSE)</f>
        <v>256.26956521739146</v>
      </c>
    </row>
    <row r="531" spans="5:6" x14ac:dyDescent="0.3">
      <c r="E531" s="71">
        <f>'Výkonové křivky elektráren'!H530</f>
        <v>23.559008000046362</v>
      </c>
      <c r="F531">
        <f>VLOOKUP(E531,'Výkonové křivky elektráren'!H530:BU1201,$B$2+1,FALSE)</f>
        <v>256.30869565217409</v>
      </c>
    </row>
    <row r="532" spans="5:6" x14ac:dyDescent="0.3">
      <c r="E532" s="71">
        <f>'Výkonové křivky elektráren'!H531</f>
        <v>23.60371200004645</v>
      </c>
      <c r="F532">
        <f>VLOOKUP(E532,'Výkonové křivky elektráren'!H531:BU1202,$B$2+1,FALSE)</f>
        <v>256.34782608695673</v>
      </c>
    </row>
    <row r="533" spans="5:6" x14ac:dyDescent="0.3">
      <c r="E533" s="71">
        <f>'Výkonové křivky elektráren'!H532</f>
        <v>23.648416000046538</v>
      </c>
      <c r="F533">
        <f>VLOOKUP(E533,'Výkonové křivky elektráren'!H532:BU1203,$B$2+1,FALSE)</f>
        <v>256.38695652173936</v>
      </c>
    </row>
    <row r="534" spans="5:6" x14ac:dyDescent="0.3">
      <c r="E534" s="71">
        <f>'Výkonové křivky elektráren'!H533</f>
        <v>23.693120000046626</v>
      </c>
      <c r="F534">
        <f>VLOOKUP(E534,'Výkonové křivky elektráren'!H533:BU1204,$B$2+1,FALSE)</f>
        <v>256.426086956522</v>
      </c>
    </row>
    <row r="535" spans="5:6" x14ac:dyDescent="0.3">
      <c r="E535" s="71">
        <f>'Výkonové křivky elektráren'!H534</f>
        <v>23.737824000046714</v>
      </c>
      <c r="F535">
        <f>VLOOKUP(E535,'Výkonové křivky elektráren'!H534:BU1205,$B$2+1,FALSE)</f>
        <v>256.46521739130463</v>
      </c>
    </row>
    <row r="536" spans="5:6" x14ac:dyDescent="0.3">
      <c r="E536" s="71">
        <f>'Výkonové křivky elektráren'!H535</f>
        <v>23.782528000046803</v>
      </c>
      <c r="F536">
        <f>VLOOKUP(E536,'Výkonové křivky elektráren'!H535:BU1206,$B$2+1,FALSE)</f>
        <v>256.50434782608727</v>
      </c>
    </row>
    <row r="537" spans="5:6" x14ac:dyDescent="0.3">
      <c r="E537" s="71">
        <f>'Výkonové křivky elektráren'!H536</f>
        <v>23.827232000046887</v>
      </c>
      <c r="F537">
        <f>VLOOKUP(E537,'Výkonové křivky elektráren'!H536:BU1207,$B$2+1,FALSE)</f>
        <v>256.5434782608699</v>
      </c>
    </row>
    <row r="538" spans="5:6" x14ac:dyDescent="0.3">
      <c r="E538" s="71">
        <f>'Výkonové křivky elektráren'!H537</f>
        <v>23.871936000046976</v>
      </c>
      <c r="F538">
        <f>VLOOKUP(E538,'Výkonové křivky elektráren'!H537:BU1208,$B$2+1,FALSE)</f>
        <v>256.58260869565254</v>
      </c>
    </row>
    <row r="539" spans="5:6" x14ac:dyDescent="0.3">
      <c r="E539" s="71">
        <f>'Výkonové křivky elektráren'!H538</f>
        <v>23.916640000047067</v>
      </c>
      <c r="F539">
        <f>VLOOKUP(E539,'Výkonové křivky elektráren'!H538:BU1209,$B$2+1,FALSE)</f>
        <v>256.62173913043517</v>
      </c>
    </row>
    <row r="540" spans="5:6" x14ac:dyDescent="0.3">
      <c r="E540" s="71">
        <f>'Výkonové křivky elektráren'!H539</f>
        <v>23.961344000047156</v>
      </c>
      <c r="F540">
        <f>VLOOKUP(E540,'Výkonové křivky elektráren'!H539:BU1210,$B$2+1,FALSE)</f>
        <v>256.66086956521781</v>
      </c>
    </row>
    <row r="541" spans="5:6" x14ac:dyDescent="0.3">
      <c r="E541" s="71">
        <f>'Výkonové křivky elektráren'!H540</f>
        <v>24.006048000047244</v>
      </c>
      <c r="F541">
        <f>VLOOKUP(E541,'Výkonové křivky elektráren'!H540:BU1211,$B$2+1,FALSE)</f>
        <v>256.7</v>
      </c>
    </row>
    <row r="542" spans="5:6" x14ac:dyDescent="0.3">
      <c r="E542" s="71">
        <f>'Výkonové křivky elektráren'!H541</f>
        <v>24.050752000047328</v>
      </c>
      <c r="F542">
        <f>VLOOKUP(E542,'Výkonové křivky elektráren'!H541:BU1212,$B$2+1,FALSE)</f>
        <v>256.73636363636365</v>
      </c>
    </row>
    <row r="543" spans="5:6" x14ac:dyDescent="0.3">
      <c r="E543" s="71">
        <f>'Výkonové křivky elektráren'!H542</f>
        <v>24.095456000047417</v>
      </c>
      <c r="F543">
        <f>VLOOKUP(E543,'Výkonové křivky elektráren'!H542:BU1213,$B$2+1,FALSE)</f>
        <v>256.77272727272731</v>
      </c>
    </row>
    <row r="544" spans="5:6" x14ac:dyDescent="0.3">
      <c r="E544" s="71">
        <f>'Výkonové křivky elektráren'!H543</f>
        <v>24.140160000047505</v>
      </c>
      <c r="F544">
        <f>VLOOKUP(E544,'Výkonové křivky elektráren'!H543:BU1214,$B$2+1,FALSE)</f>
        <v>256.80909090909097</v>
      </c>
    </row>
    <row r="545" spans="5:6" x14ac:dyDescent="0.3">
      <c r="E545" s="71">
        <f>'Výkonové křivky elektráren'!H544</f>
        <v>24.184864000047593</v>
      </c>
      <c r="F545">
        <f>VLOOKUP(E545,'Výkonové křivky elektráren'!H544:BU1215,$B$2+1,FALSE)</f>
        <v>256.84545454545463</v>
      </c>
    </row>
    <row r="546" spans="5:6" x14ac:dyDescent="0.3">
      <c r="E546" s="71">
        <f>'Výkonové křivky elektráren'!H545</f>
        <v>24.229568000047681</v>
      </c>
      <c r="F546">
        <f>VLOOKUP(E546,'Výkonové křivky elektráren'!H545:BU1216,$B$2+1,FALSE)</f>
        <v>256.88181818181829</v>
      </c>
    </row>
    <row r="547" spans="5:6" x14ac:dyDescent="0.3">
      <c r="E547" s="71">
        <f>'Výkonové křivky elektráren'!H546</f>
        <v>24.27427200004777</v>
      </c>
      <c r="F547">
        <f>VLOOKUP(E547,'Výkonové křivky elektráren'!H546:BU1217,$B$2+1,FALSE)</f>
        <v>256.91818181818195</v>
      </c>
    </row>
    <row r="548" spans="5:6" x14ac:dyDescent="0.3">
      <c r="E548" s="71">
        <f>'Výkonové křivky elektráren'!H547</f>
        <v>24.318976000047858</v>
      </c>
      <c r="F548">
        <f>VLOOKUP(E548,'Výkonové křivky elektráren'!H547:BU1218,$B$2+1,FALSE)</f>
        <v>256.95454545454561</v>
      </c>
    </row>
    <row r="549" spans="5:6" x14ac:dyDescent="0.3">
      <c r="E549" s="71">
        <f>'Výkonové křivky elektráren'!H548</f>
        <v>24.363680000047946</v>
      </c>
      <c r="F549">
        <f>VLOOKUP(E549,'Výkonové křivky elektráren'!H548:BU1219,$B$2+1,FALSE)</f>
        <v>256.99090909090927</v>
      </c>
    </row>
    <row r="550" spans="5:6" x14ac:dyDescent="0.3">
      <c r="E550" s="71">
        <f>'Výkonové křivky elektráren'!H549</f>
        <v>24.408384000048034</v>
      </c>
      <c r="F550">
        <f>VLOOKUP(E550,'Výkonové křivky elektráren'!H549:BU1220,$B$2+1,FALSE)</f>
        <v>257.02727272727293</v>
      </c>
    </row>
    <row r="551" spans="5:6" x14ac:dyDescent="0.3">
      <c r="E551" s="71">
        <f>'Výkonové křivky elektráren'!H550</f>
        <v>24.453088000048123</v>
      </c>
      <c r="F551">
        <f>VLOOKUP(E551,'Výkonové křivky elektráren'!H550:BU1221,$B$2+1,FALSE)</f>
        <v>257.06363636363659</v>
      </c>
    </row>
    <row r="552" spans="5:6" x14ac:dyDescent="0.3">
      <c r="E552" s="71">
        <f>'Výkonové křivky elektráren'!H551</f>
        <v>24.497792000048207</v>
      </c>
      <c r="F552">
        <f>VLOOKUP(E552,'Výkonové křivky elektráren'!H551:BU1222,$B$2+1,FALSE)</f>
        <v>257.10000000000002</v>
      </c>
    </row>
    <row r="553" spans="5:6" x14ac:dyDescent="0.3">
      <c r="E553" s="71">
        <f>'Výkonové křivky elektráren'!H552</f>
        <v>24.542496000048295</v>
      </c>
      <c r="F553">
        <f>VLOOKUP(E553,'Výkonové křivky elektráren'!H552:BU1223,$B$2+1,FALSE)</f>
        <v>257.13636363636391</v>
      </c>
    </row>
    <row r="554" spans="5:6" x14ac:dyDescent="0.3">
      <c r="E554" s="71">
        <f>'Výkonové křivky elektráren'!H553</f>
        <v>24.587200000048384</v>
      </c>
      <c r="F554">
        <f>VLOOKUP(E554,'Výkonové křivky elektráren'!H553:BU1224,$B$2+1,FALSE)</f>
        <v>257.17272727272757</v>
      </c>
    </row>
    <row r="555" spans="5:6" x14ac:dyDescent="0.3">
      <c r="E555" s="71">
        <f>'Výkonové křivky elektráren'!H554</f>
        <v>24.631904000048475</v>
      </c>
      <c r="F555">
        <f>VLOOKUP(E555,'Výkonové křivky elektráren'!H554:BU1225,$B$2+1,FALSE)</f>
        <v>257.20909090909123</v>
      </c>
    </row>
    <row r="556" spans="5:6" x14ac:dyDescent="0.3">
      <c r="E556" s="71">
        <f>'Výkonové křivky elektráren'!H555</f>
        <v>24.676608000048564</v>
      </c>
      <c r="F556">
        <f>VLOOKUP(E556,'Výkonové křivky elektráren'!H555:BU1226,$B$2+1,FALSE)</f>
        <v>257.24545454545489</v>
      </c>
    </row>
    <row r="557" spans="5:6" x14ac:dyDescent="0.3">
      <c r="E557" s="71">
        <f>'Výkonové křivky elektráren'!H556</f>
        <v>24.721312000048648</v>
      </c>
      <c r="F557">
        <f>VLOOKUP(E557,'Výkonové křivky elektráren'!H556:BU1227,$B$2+1,FALSE)</f>
        <v>257.28181818181855</v>
      </c>
    </row>
    <row r="558" spans="5:6" x14ac:dyDescent="0.3">
      <c r="E558" s="71">
        <f>'Výkonové křivky elektráren'!H557</f>
        <v>24.766016000048737</v>
      </c>
      <c r="F558">
        <f>VLOOKUP(E558,'Výkonové křivky elektráren'!H557:BU1228,$B$2+1,FALSE)</f>
        <v>257.31818181818221</v>
      </c>
    </row>
    <row r="559" spans="5:6" x14ac:dyDescent="0.3">
      <c r="E559" s="71">
        <f>'Výkonové křivky elektráren'!H558</f>
        <v>24.810720000048825</v>
      </c>
      <c r="F559">
        <f>VLOOKUP(E559,'Výkonové křivky elektráren'!H558:BU1229,$B$2+1,FALSE)</f>
        <v>257.35454545454587</v>
      </c>
    </row>
    <row r="560" spans="5:6" x14ac:dyDescent="0.3">
      <c r="E560" s="71">
        <f>'Výkonové křivky elektráren'!H559</f>
        <v>24.855424000048913</v>
      </c>
      <c r="F560">
        <f>VLOOKUP(E560,'Výkonové křivky elektráren'!H559:BU1230,$B$2+1,FALSE)</f>
        <v>257.39090909090953</v>
      </c>
    </row>
    <row r="561" spans="5:6" x14ac:dyDescent="0.3">
      <c r="E561" s="71">
        <f>'Výkonové křivky elektráren'!H560</f>
        <v>24.900128000049001</v>
      </c>
      <c r="F561">
        <f>VLOOKUP(E561,'Výkonové křivky elektráren'!H560:BU1231,$B$2+1,FALSE)</f>
        <v>257.42727272727319</v>
      </c>
    </row>
    <row r="562" spans="5:6" x14ac:dyDescent="0.3">
      <c r="E562" s="71">
        <f>'Výkonové křivky elektráren'!H561</f>
        <v>24.944832000049086</v>
      </c>
      <c r="F562">
        <f>VLOOKUP(E562,'Výkonové křivky elektráren'!H561:BU1232,$B$2+1,FALSE)</f>
        <v>257.46363636363685</v>
      </c>
    </row>
    <row r="563" spans="5:6" x14ac:dyDescent="0.3">
      <c r="E563" s="71">
        <f>'Výkonové křivky elektráren'!H562</f>
        <v>24.989536000049178</v>
      </c>
      <c r="F563">
        <f>VLOOKUP(E563,'Výkonové křivky elektráren'!H562:BU1233,$B$2+1,FALSE)</f>
        <v>257.5</v>
      </c>
    </row>
    <row r="564" spans="5:6" x14ac:dyDescent="0.3">
      <c r="E564" s="71">
        <f>'Výkonové křivky elektráren'!H563</f>
        <v>25.034240000049266</v>
      </c>
      <c r="F564">
        <f>VLOOKUP(E564,'Výkonové křivky elektráren'!H563:BU1234,$B$2+1,FALSE)</f>
        <v>0</v>
      </c>
    </row>
    <row r="565" spans="5:6" x14ac:dyDescent="0.3">
      <c r="E565" s="71">
        <f>'Výkonové křivky elektráren'!H564</f>
        <v>25.078944000049354</v>
      </c>
      <c r="F565">
        <f>VLOOKUP(E565,'Výkonové křivky elektráren'!H564:BU1235,$B$2+1,FALSE)</f>
        <v>0</v>
      </c>
    </row>
    <row r="566" spans="5:6" x14ac:dyDescent="0.3">
      <c r="E566" s="71">
        <f>'Výkonové křivky elektráren'!H565</f>
        <v>25.123648000049442</v>
      </c>
      <c r="F566">
        <f>VLOOKUP(E566,'Výkonové křivky elektráren'!H565:BU1236,$B$2+1,FALSE)</f>
        <v>0</v>
      </c>
    </row>
    <row r="567" spans="5:6" x14ac:dyDescent="0.3">
      <c r="E567" s="71">
        <f>'Výkonové křivky elektráren'!H566</f>
        <v>25.168352000049527</v>
      </c>
      <c r="F567">
        <f>VLOOKUP(E567,'Výkonové křivky elektráren'!H566:BU1237,$B$2+1,FALSE)</f>
        <v>0</v>
      </c>
    </row>
    <row r="568" spans="5:6" x14ac:dyDescent="0.3">
      <c r="E568" s="71">
        <f>'Výkonové křivky elektráren'!H567</f>
        <v>25.213056000049615</v>
      </c>
      <c r="F568">
        <f>VLOOKUP(E568,'Výkonové křivky elektráren'!H567:BU1238,$B$2+1,FALSE)</f>
        <v>0</v>
      </c>
    </row>
    <row r="569" spans="5:6" x14ac:dyDescent="0.3">
      <c r="E569" s="71">
        <f>'Výkonové křivky elektráren'!H568</f>
        <v>25.257760000049704</v>
      </c>
      <c r="F569">
        <f>VLOOKUP(E569,'Výkonové křivky elektráren'!H568:BU1239,$B$2+1,FALSE)</f>
        <v>0</v>
      </c>
    </row>
    <row r="570" spans="5:6" x14ac:dyDescent="0.3">
      <c r="E570" s="71">
        <f>'Výkonové křivky elektráren'!H569</f>
        <v>25.302464000049792</v>
      </c>
      <c r="F570">
        <f>VLOOKUP(E570,'Výkonové křivky elektráren'!H569:BU1240,$B$2+1,FALSE)</f>
        <v>0</v>
      </c>
    </row>
    <row r="571" spans="5:6" x14ac:dyDescent="0.3">
      <c r="E571" s="71">
        <f>'Výkonové křivky elektráren'!H570</f>
        <v>25.347168000049884</v>
      </c>
      <c r="F571">
        <f>VLOOKUP(E571,'Výkonové křivky elektráren'!H570:BU1241,$B$2+1,FALSE)</f>
        <v>0</v>
      </c>
    </row>
    <row r="572" spans="5:6" x14ac:dyDescent="0.3">
      <c r="E572" s="71">
        <f>'Výkonové křivky elektráren'!H571</f>
        <v>25.391872000049968</v>
      </c>
      <c r="F572">
        <f>VLOOKUP(E572,'Výkonové křivky elektráren'!H571:BU1242,$B$2+1,FALSE)</f>
        <v>0</v>
      </c>
    </row>
    <row r="573" spans="5:6" x14ac:dyDescent="0.3">
      <c r="E573" s="71">
        <f>'Výkonové křivky elektráren'!H572</f>
        <v>25.436576000050056</v>
      </c>
      <c r="F573">
        <f>VLOOKUP(E573,'Výkonové křivky elektráren'!H572:BU1243,$B$2+1,FALSE)</f>
        <v>0</v>
      </c>
    </row>
    <row r="574" spans="5:6" x14ac:dyDescent="0.3">
      <c r="E574" s="71">
        <f>'Výkonové křivky elektráren'!H573</f>
        <v>25.481280000050145</v>
      </c>
      <c r="F574">
        <f>VLOOKUP(E574,'Výkonové křivky elektráren'!H573:BU1244,$B$2+1,FALSE)</f>
        <v>0</v>
      </c>
    </row>
    <row r="575" spans="5:6" x14ac:dyDescent="0.3">
      <c r="E575" s="71">
        <f>'Výkonové křivky elektráren'!H574</f>
        <v>25.525984000050233</v>
      </c>
      <c r="F575">
        <f>VLOOKUP(E575,'Výkonové křivky elektráren'!H574:BU1245,$B$2+1,FALSE)</f>
        <v>0</v>
      </c>
    </row>
    <row r="576" spans="5:6" x14ac:dyDescent="0.3">
      <c r="E576" s="71">
        <f>'Výkonové křivky elektráren'!H575</f>
        <v>25.570688000050321</v>
      </c>
      <c r="F576">
        <f>VLOOKUP(E576,'Výkonové křivky elektráren'!H575:BU1246,$B$2+1,FALSE)</f>
        <v>0</v>
      </c>
    </row>
    <row r="577" spans="5:6" x14ac:dyDescent="0.3">
      <c r="E577" s="71">
        <f>'Výkonové křivky elektráren'!H576</f>
        <v>25.615392000050406</v>
      </c>
      <c r="F577">
        <f>VLOOKUP(E577,'Výkonové křivky elektráren'!H576:BU1247,$B$2+1,FALSE)</f>
        <v>0</v>
      </c>
    </row>
    <row r="578" spans="5:6" x14ac:dyDescent="0.3">
      <c r="E578" s="71">
        <f>'Výkonové křivky elektráren'!H577</f>
        <v>25.660096000050498</v>
      </c>
      <c r="F578">
        <f>VLOOKUP(E578,'Výkonové křivky elektráren'!H577:BU1248,$B$2+1,FALSE)</f>
        <v>0</v>
      </c>
    </row>
    <row r="579" spans="5:6" x14ac:dyDescent="0.3">
      <c r="E579" s="71">
        <f>'Výkonové křivky elektráren'!H578</f>
        <v>25.704800000050586</v>
      </c>
      <c r="F579">
        <f>VLOOKUP(E579,'Výkonové křivky elektráren'!H578:BU1249,$B$2+1,FALSE)</f>
        <v>0</v>
      </c>
    </row>
    <row r="580" spans="5:6" x14ac:dyDescent="0.3">
      <c r="E580" s="71">
        <f>'Výkonové křivky elektráren'!H579</f>
        <v>25.749504000050674</v>
      </c>
      <c r="F580">
        <f>VLOOKUP(E580,'Výkonové křivky elektráren'!H579:BU1250,$B$2+1,FALSE)</f>
        <v>0</v>
      </c>
    </row>
    <row r="581" spans="5:6" x14ac:dyDescent="0.3">
      <c r="E581" s="71">
        <f>'Výkonové křivky elektráren'!H580</f>
        <v>25.794208000050762</v>
      </c>
      <c r="F581">
        <f>VLOOKUP(E581,'Výkonové křivky elektráren'!H580:BU1251,$B$2+1,FALSE)</f>
        <v>0</v>
      </c>
    </row>
    <row r="582" spans="5:6" x14ac:dyDescent="0.3">
      <c r="E582" s="71">
        <f>'Výkonové křivky elektráren'!H581</f>
        <v>25.838912000050847</v>
      </c>
      <c r="F582">
        <f>VLOOKUP(E582,'Výkonové křivky elektráren'!H581:BU1252,$B$2+1,FALSE)</f>
        <v>0</v>
      </c>
    </row>
    <row r="583" spans="5:6" x14ac:dyDescent="0.3">
      <c r="E583" s="71">
        <f>'Výkonové křivky elektráren'!H582</f>
        <v>25.883616000050935</v>
      </c>
      <c r="F583">
        <f>VLOOKUP(E583,'Výkonové křivky elektráren'!H582:BU1253,$B$2+1,FALSE)</f>
        <v>0</v>
      </c>
    </row>
    <row r="584" spans="5:6" x14ac:dyDescent="0.3">
      <c r="E584" s="71">
        <f>'Výkonové křivky elektráren'!H583</f>
        <v>25.928320000051023</v>
      </c>
      <c r="F584">
        <f>VLOOKUP(E584,'Výkonové křivky elektráren'!H583:BU1254,$B$2+1,FALSE)</f>
        <v>0</v>
      </c>
    </row>
    <row r="585" spans="5:6" x14ac:dyDescent="0.3">
      <c r="E585" s="71">
        <f>'Výkonové křivky elektráren'!H584</f>
        <v>25.973024000051112</v>
      </c>
      <c r="F585">
        <f>VLOOKUP(E585,'Výkonové křivky elektráren'!H584:BU1255,$B$2+1,FALSE)</f>
        <v>0</v>
      </c>
    </row>
    <row r="586" spans="5:6" x14ac:dyDescent="0.3">
      <c r="E586" s="71">
        <f>'Výkonové křivky elektráren'!H585</f>
        <v>26.0177280000512</v>
      </c>
      <c r="F586">
        <f>VLOOKUP(E586,'Výkonové křivky elektráren'!H585:BU1256,$B$2+1,FALSE)</f>
        <v>0</v>
      </c>
    </row>
    <row r="587" spans="5:6" x14ac:dyDescent="0.3">
      <c r="E587" s="71">
        <f>'Výkonové křivky elektráren'!H586</f>
        <v>26.062432000051288</v>
      </c>
      <c r="F587">
        <f>VLOOKUP(E587,'Výkonové křivky elektráren'!H586:BU1257,$B$2+1,FALSE)</f>
        <v>0</v>
      </c>
    </row>
    <row r="588" spans="5:6" x14ac:dyDescent="0.3">
      <c r="E588" s="71">
        <f>'Výkonové křivky elektráren'!H587</f>
        <v>26.107136000051376</v>
      </c>
      <c r="F588">
        <f>VLOOKUP(E588,'Výkonové křivky elektráren'!H587:BU1258,$B$2+1,FALSE)</f>
        <v>0</v>
      </c>
    </row>
    <row r="589" spans="5:6" x14ac:dyDescent="0.3">
      <c r="E589" s="71">
        <f>'Výkonové křivky elektráren'!H588</f>
        <v>26.151840000051465</v>
      </c>
      <c r="F589">
        <f>VLOOKUP(E589,'Výkonové křivky elektráren'!H588:BU1259,$B$2+1,FALSE)</f>
        <v>0</v>
      </c>
    </row>
    <row r="590" spans="5:6" x14ac:dyDescent="0.3">
      <c r="E590" s="71">
        <f>'Výkonové křivky elektráren'!H589</f>
        <v>26.196544000051553</v>
      </c>
      <c r="F590">
        <f>VLOOKUP(E590,'Výkonové křivky elektráren'!H589:BU1260,$B$2+1,FALSE)</f>
        <v>0</v>
      </c>
    </row>
    <row r="591" spans="5:6" x14ac:dyDescent="0.3">
      <c r="E591" s="71">
        <f>'Výkonové křivky elektráren'!H590</f>
        <v>26.241248000051641</v>
      </c>
      <c r="F591">
        <f>VLOOKUP(E591,'Výkonové křivky elektráren'!H590:BU1261,$B$2+1,FALSE)</f>
        <v>0</v>
      </c>
    </row>
    <row r="592" spans="5:6" x14ac:dyDescent="0.3">
      <c r="E592" s="71">
        <f>'Výkonové křivky elektráren'!H591</f>
        <v>26.285952000051726</v>
      </c>
      <c r="F592">
        <f>VLOOKUP(E592,'Výkonové křivky elektráren'!H591:BU1262,$B$2+1,FALSE)</f>
        <v>0</v>
      </c>
    </row>
    <row r="593" spans="5:6" x14ac:dyDescent="0.3">
      <c r="E593" s="71">
        <f>'Výkonové křivky elektráren'!H592</f>
        <v>26.330656000051814</v>
      </c>
      <c r="F593">
        <f>VLOOKUP(E593,'Výkonové křivky elektráren'!H592:BU1263,$B$2+1,FALSE)</f>
        <v>0</v>
      </c>
    </row>
    <row r="594" spans="5:6" x14ac:dyDescent="0.3">
      <c r="E594" s="71">
        <f>'Výkonové křivky elektráren'!H593</f>
        <v>26.375360000051906</v>
      </c>
      <c r="F594">
        <f>VLOOKUP(E594,'Výkonové křivky elektráren'!H593:BU1264,$B$2+1,FALSE)</f>
        <v>0</v>
      </c>
    </row>
    <row r="595" spans="5:6" x14ac:dyDescent="0.3">
      <c r="E595" s="71">
        <f>'Výkonové křivky elektráren'!H594</f>
        <v>26.420064000051994</v>
      </c>
      <c r="F595">
        <f>VLOOKUP(E595,'Výkonové křivky elektráren'!H594:BU1265,$B$2+1,FALSE)</f>
        <v>0</v>
      </c>
    </row>
    <row r="596" spans="5:6" x14ac:dyDescent="0.3">
      <c r="E596" s="71">
        <f>'Výkonové křivky elektráren'!H595</f>
        <v>26.464768000052082</v>
      </c>
      <c r="F596">
        <f>VLOOKUP(E596,'Výkonové křivky elektráren'!H595:BU1266,$B$2+1,FALSE)</f>
        <v>0</v>
      </c>
    </row>
    <row r="597" spans="5:6" x14ac:dyDescent="0.3">
      <c r="E597" s="71">
        <f>'Výkonové křivky elektráren'!H596</f>
        <v>26.509472000052167</v>
      </c>
      <c r="F597">
        <f>VLOOKUP(E597,'Výkonové křivky elektráren'!H596:BU1267,$B$2+1,FALSE)</f>
        <v>0</v>
      </c>
    </row>
    <row r="598" spans="5:6" x14ac:dyDescent="0.3">
      <c r="E598" s="71">
        <f>'Výkonové křivky elektráren'!H597</f>
        <v>26.554176000052255</v>
      </c>
      <c r="F598">
        <f>VLOOKUP(E598,'Výkonové křivky elektráren'!H597:BU1268,$B$2+1,FALSE)</f>
        <v>0</v>
      </c>
    </row>
    <row r="599" spans="5:6" x14ac:dyDescent="0.3">
      <c r="E599" s="71">
        <f>'Výkonové křivky elektráren'!H598</f>
        <v>26.598880000052343</v>
      </c>
      <c r="F599">
        <f>VLOOKUP(E599,'Výkonové křivky elektráren'!H598:BU1269,$B$2+1,FALSE)</f>
        <v>0</v>
      </c>
    </row>
    <row r="600" spans="5:6" x14ac:dyDescent="0.3">
      <c r="E600" s="71">
        <f>'Výkonové křivky elektráren'!H599</f>
        <v>26.643584000052432</v>
      </c>
      <c r="F600">
        <f>VLOOKUP(E600,'Výkonové křivky elektráren'!H599:BU1270,$B$2+1,FALSE)</f>
        <v>0</v>
      </c>
    </row>
    <row r="601" spans="5:6" x14ac:dyDescent="0.3">
      <c r="E601" s="71">
        <f>'Výkonové křivky elektráren'!H600</f>
        <v>26.68828800005252</v>
      </c>
      <c r="F601">
        <f>VLOOKUP(E601,'Výkonové křivky elektráren'!H600:BU1271,$B$2+1,FALSE)</f>
        <v>0</v>
      </c>
    </row>
    <row r="602" spans="5:6" x14ac:dyDescent="0.3">
      <c r="E602" s="71">
        <f>'Výkonové křivky elektráren'!H601</f>
        <v>26.732992000052608</v>
      </c>
      <c r="F602">
        <f>VLOOKUP(E602,'Výkonové křivky elektráren'!H601:BU1272,$B$2+1,FALSE)</f>
        <v>0</v>
      </c>
    </row>
    <row r="603" spans="5:6" x14ac:dyDescent="0.3">
      <c r="E603" s="71">
        <f>'Výkonové křivky elektráren'!H602</f>
        <v>26.777696000052696</v>
      </c>
      <c r="F603">
        <f>VLOOKUP(E603,'Výkonové křivky elektráren'!H602:BU1273,$B$2+1,FALSE)</f>
        <v>0</v>
      </c>
    </row>
    <row r="604" spans="5:6" x14ac:dyDescent="0.3">
      <c r="E604" s="71">
        <f>'Výkonové křivky elektráren'!H603</f>
        <v>26.822400000052784</v>
      </c>
      <c r="F604">
        <f>VLOOKUP(E604,'Výkonové křivky elektráren'!H603:BU1274,$B$2+1,FALSE)</f>
        <v>0</v>
      </c>
    </row>
    <row r="605" spans="5:6" x14ac:dyDescent="0.3">
      <c r="E605" s="71">
        <f>'Výkonové křivky elektráren'!H604</f>
        <v>26.867104000052873</v>
      </c>
      <c r="F605">
        <f>VLOOKUP(E605,'Výkonové křivky elektráren'!H604:BU1275,$B$2+1,FALSE)</f>
        <v>0</v>
      </c>
    </row>
    <row r="606" spans="5:6" x14ac:dyDescent="0.3">
      <c r="E606" s="71">
        <f>'Výkonové křivky elektráren'!H605</f>
        <v>26.911808000052961</v>
      </c>
      <c r="F606">
        <f>VLOOKUP(E606,'Výkonové křivky elektráren'!H605:BU1276,$B$2+1,FALSE)</f>
        <v>0</v>
      </c>
    </row>
    <row r="607" spans="5:6" x14ac:dyDescent="0.3">
      <c r="E607" s="71">
        <f>'Výkonové křivky elektráren'!H606</f>
        <v>26.956512000053046</v>
      </c>
      <c r="F607">
        <f>VLOOKUP(E607,'Výkonové křivky elektráren'!H606:BU1277,$B$2+1,FALSE)</f>
        <v>0</v>
      </c>
    </row>
    <row r="608" spans="5:6" x14ac:dyDescent="0.3">
      <c r="E608" s="71">
        <f>'Výkonové křivky elektráren'!H607</f>
        <v>27.001216000053134</v>
      </c>
      <c r="F608">
        <f>VLOOKUP(E608,'Výkonové křivky elektráren'!H607:BU1278,$B$2+1,FALSE)</f>
        <v>0</v>
      </c>
    </row>
    <row r="609" spans="5:6" x14ac:dyDescent="0.3">
      <c r="E609" s="71">
        <f>'Výkonové křivky elektráren'!H608</f>
        <v>27.045920000053222</v>
      </c>
      <c r="F609">
        <f>VLOOKUP(E609,'Výkonové křivky elektráren'!H608:BU1279,$B$2+1,FALSE)</f>
        <v>0</v>
      </c>
    </row>
    <row r="610" spans="5:6" x14ac:dyDescent="0.3">
      <c r="E610" s="71">
        <f>'Výkonové křivky elektráren'!H609</f>
        <v>27.090624000053314</v>
      </c>
      <c r="F610">
        <f>VLOOKUP(E610,'Výkonové křivky elektráren'!H609:BU1280,$B$2+1,FALSE)</f>
        <v>0</v>
      </c>
    </row>
    <row r="611" spans="5:6" x14ac:dyDescent="0.3">
      <c r="E611" s="71">
        <f>'Výkonové křivky elektráren'!H610</f>
        <v>27.135328000053402</v>
      </c>
      <c r="F611">
        <f>VLOOKUP(E611,'Výkonové křivky elektráren'!H610:BU1281,$B$2+1,FALSE)</f>
        <v>0</v>
      </c>
    </row>
    <row r="612" spans="5:6" x14ac:dyDescent="0.3">
      <c r="E612" s="71">
        <f>'Výkonové křivky elektráren'!H611</f>
        <v>27.180032000053487</v>
      </c>
      <c r="F612">
        <f>VLOOKUP(E612,'Výkonové křivky elektráren'!H611:BU1282,$B$2+1,FALSE)</f>
        <v>0</v>
      </c>
    </row>
    <row r="613" spans="5:6" x14ac:dyDescent="0.3">
      <c r="E613" s="71">
        <f>'Výkonové křivky elektráren'!H612</f>
        <v>27.224736000053575</v>
      </c>
      <c r="F613">
        <f>VLOOKUP(E613,'Výkonové křivky elektráren'!H612:BU1283,$B$2+1,FALSE)</f>
        <v>0</v>
      </c>
    </row>
    <row r="614" spans="5:6" x14ac:dyDescent="0.3">
      <c r="E614" s="71">
        <f>'Výkonové křivky elektráren'!H613</f>
        <v>27.269440000053663</v>
      </c>
      <c r="F614">
        <f>VLOOKUP(E614,'Výkonové křivky elektráren'!H613:BU1284,$B$2+1,FALSE)</f>
        <v>0</v>
      </c>
    </row>
    <row r="615" spans="5:6" x14ac:dyDescent="0.3">
      <c r="E615" s="71">
        <f>'Výkonové křivky elektráren'!H614</f>
        <v>27.314144000053751</v>
      </c>
      <c r="F615">
        <f>VLOOKUP(E615,'Výkonové křivky elektráren'!H614:BU1285,$B$2+1,FALSE)</f>
        <v>0</v>
      </c>
    </row>
    <row r="616" spans="5:6" x14ac:dyDescent="0.3">
      <c r="E616" s="71">
        <f>'Výkonové křivky elektráren'!H615</f>
        <v>27.35884800005384</v>
      </c>
      <c r="F616">
        <f>VLOOKUP(E616,'Výkonové křivky elektráren'!H615:BU1286,$B$2+1,FALSE)</f>
        <v>0</v>
      </c>
    </row>
    <row r="617" spans="5:6" x14ac:dyDescent="0.3">
      <c r="E617" s="71">
        <f>'Výkonové křivky elektráren'!H616</f>
        <v>27.403552000053928</v>
      </c>
      <c r="F617">
        <f>VLOOKUP(E617,'Výkonové křivky elektráren'!H616:BU1287,$B$2+1,FALSE)</f>
        <v>0</v>
      </c>
    </row>
    <row r="618" spans="5:6" x14ac:dyDescent="0.3">
      <c r="E618" s="71">
        <f>'Výkonové křivky elektráren'!H617</f>
        <v>27.448256000054016</v>
      </c>
      <c r="F618">
        <f>VLOOKUP(E618,'Výkonové křivky elektráren'!H617:BU1288,$B$2+1,FALSE)</f>
        <v>0</v>
      </c>
    </row>
    <row r="619" spans="5:6" x14ac:dyDescent="0.3">
      <c r="E619" s="71">
        <f>'Výkonové křivky elektráren'!H618</f>
        <v>27.492960000054104</v>
      </c>
      <c r="F619">
        <f>VLOOKUP(E619,'Výkonové křivky elektráren'!H618:BU1289,$B$2+1,FALSE)</f>
        <v>0</v>
      </c>
    </row>
    <row r="620" spans="5:6" x14ac:dyDescent="0.3">
      <c r="E620" s="71">
        <f>'Výkonové křivky elektráren'!H619</f>
        <v>27.537664000054193</v>
      </c>
      <c r="F620">
        <f>VLOOKUP(E620,'Výkonové křivky elektráren'!H619:BU1290,$B$2+1,FALSE)</f>
        <v>0</v>
      </c>
    </row>
    <row r="621" spans="5:6" x14ac:dyDescent="0.3">
      <c r="E621" s="71">
        <f>'Výkonové křivky elektráren'!H620</f>
        <v>27.582368000054281</v>
      </c>
      <c r="F621">
        <f>VLOOKUP(E621,'Výkonové křivky elektráren'!H620:BU1291,$B$2+1,FALSE)</f>
        <v>0</v>
      </c>
    </row>
    <row r="622" spans="5:6" x14ac:dyDescent="0.3">
      <c r="E622" s="71">
        <f>'Výkonové křivky elektráren'!H621</f>
        <v>27.627072000054365</v>
      </c>
      <c r="F622">
        <f>VLOOKUP(E622,'Výkonové křivky elektráren'!H621:BU1292,$B$2+1,FALSE)</f>
        <v>0</v>
      </c>
    </row>
    <row r="623" spans="5:6" x14ac:dyDescent="0.3">
      <c r="E623" s="71">
        <f>'Výkonové křivky elektráren'!H622</f>
        <v>27.671776000054454</v>
      </c>
      <c r="F623">
        <f>VLOOKUP(E623,'Výkonové křivky elektráren'!H622:BU1293,$B$2+1,FALSE)</f>
        <v>0</v>
      </c>
    </row>
    <row r="624" spans="5:6" x14ac:dyDescent="0.3">
      <c r="E624" s="71">
        <f>'Výkonové křivky elektráren'!H623</f>
        <v>27.716480000054542</v>
      </c>
      <c r="F624">
        <f>VLOOKUP(E624,'Výkonové křivky elektráren'!H623:BU1294,$B$2+1,FALSE)</f>
        <v>0</v>
      </c>
    </row>
    <row r="625" spans="5:6" x14ac:dyDescent="0.3">
      <c r="E625" s="71">
        <f>'Výkonové křivky elektráren'!H624</f>
        <v>27.76118400005463</v>
      </c>
      <c r="F625">
        <f>VLOOKUP(E625,'Výkonové křivky elektráren'!H624:BU1295,$B$2+1,FALSE)</f>
        <v>0</v>
      </c>
    </row>
    <row r="626" spans="5:6" x14ac:dyDescent="0.3">
      <c r="E626" s="71">
        <f>'Výkonové křivky elektráren'!H625</f>
        <v>27.805888000054722</v>
      </c>
      <c r="F626">
        <f>VLOOKUP(E626,'Výkonové křivky elektráren'!H625:BU1296,$B$2+1,FALSE)</f>
        <v>0</v>
      </c>
    </row>
    <row r="627" spans="5:6" x14ac:dyDescent="0.3">
      <c r="E627" s="71">
        <f>'Výkonové křivky elektráren'!H626</f>
        <v>27.850592000054807</v>
      </c>
      <c r="F627">
        <f>VLOOKUP(E627,'Výkonové křivky elektráren'!H626:BU1297,$B$2+1,FALSE)</f>
        <v>0</v>
      </c>
    </row>
    <row r="628" spans="5:6" x14ac:dyDescent="0.3">
      <c r="E628" s="71">
        <f>'Výkonové křivky elektráren'!H627</f>
        <v>27.895296000054895</v>
      </c>
      <c r="F628">
        <f>VLOOKUP(E628,'Výkonové křivky elektráren'!H627:BU1298,$B$2+1,FALSE)</f>
        <v>0</v>
      </c>
    </row>
    <row r="629" spans="5:6" x14ac:dyDescent="0.3">
      <c r="E629" s="71">
        <f>'Výkonové křivky elektráren'!H628</f>
        <v>27.940000000054983</v>
      </c>
      <c r="F629">
        <f>VLOOKUP(E629,'Výkonové křivky elektráren'!H628:BU1299,$B$2+1,FALSE)</f>
        <v>0</v>
      </c>
    </row>
    <row r="630" spans="5:6" x14ac:dyDescent="0.3">
      <c r="E630" s="71">
        <f>'Výkonové křivky elektráren'!H629</f>
        <v>27.984704000055071</v>
      </c>
      <c r="F630">
        <f>VLOOKUP(E630,'Výkonové křivky elektráren'!H629:BU1300,$B$2+1,FALSE)</f>
        <v>0</v>
      </c>
    </row>
    <row r="631" spans="5:6" x14ac:dyDescent="0.3">
      <c r="E631" s="71">
        <f>'Výkonové křivky elektráren'!H630</f>
        <v>28.02940800005516</v>
      </c>
      <c r="F631">
        <f>VLOOKUP(E631,'Výkonové křivky elektráren'!H630:BU1301,$B$2+1,FALSE)</f>
        <v>0</v>
      </c>
    </row>
    <row r="632" spans="5:6" x14ac:dyDescent="0.3">
      <c r="E632" s="71">
        <f>'Výkonové křivky elektráren'!H631</f>
        <v>28.074112000055244</v>
      </c>
      <c r="F632">
        <f>VLOOKUP(E632,'Výkonové křivky elektráren'!H631:BU1302,$B$2+1,FALSE)</f>
        <v>0</v>
      </c>
    </row>
    <row r="633" spans="5:6" x14ac:dyDescent="0.3">
      <c r="E633" s="71">
        <f>'Výkonové křivky elektráren'!H632</f>
        <v>28.118816000055336</v>
      </c>
      <c r="F633">
        <f>VLOOKUP(E633,'Výkonové křivky elektráren'!H632:BU1303,$B$2+1,FALSE)</f>
        <v>0</v>
      </c>
    </row>
    <row r="634" spans="5:6" x14ac:dyDescent="0.3">
      <c r="E634" s="71">
        <f>'Výkonové křivky elektráren'!H633</f>
        <v>28.163520000055424</v>
      </c>
      <c r="F634">
        <f>VLOOKUP(E634,'Výkonové křivky elektráren'!H633:BU1304,$B$2+1,FALSE)</f>
        <v>0</v>
      </c>
    </row>
    <row r="635" spans="5:6" x14ac:dyDescent="0.3">
      <c r="E635" s="71">
        <f>'Výkonové křivky elektráren'!H634</f>
        <v>28.208224000055512</v>
      </c>
      <c r="F635">
        <f>VLOOKUP(E635,'Výkonové křivky elektráren'!H634:BU1305,$B$2+1,FALSE)</f>
        <v>0</v>
      </c>
    </row>
    <row r="636" spans="5:6" x14ac:dyDescent="0.3">
      <c r="E636" s="71">
        <f>'Výkonové křivky elektráren'!H635</f>
        <v>28.252928000055601</v>
      </c>
      <c r="F636">
        <f>VLOOKUP(E636,'Výkonové křivky elektráren'!H635:BU1306,$B$2+1,FALSE)</f>
        <v>0</v>
      </c>
    </row>
    <row r="637" spans="5:6" x14ac:dyDescent="0.3">
      <c r="E637" s="71">
        <f>'Výkonové křivky elektráren'!H636</f>
        <v>28.297632000055685</v>
      </c>
      <c r="F637">
        <f>VLOOKUP(E637,'Výkonové křivky elektráren'!H636:BU1307,$B$2+1,FALSE)</f>
        <v>0</v>
      </c>
    </row>
    <row r="638" spans="5:6" x14ac:dyDescent="0.3">
      <c r="E638" s="71">
        <f>'Výkonové křivky elektráren'!H637</f>
        <v>28.342336000055774</v>
      </c>
      <c r="F638">
        <f>VLOOKUP(E638,'Výkonové křivky elektráren'!H637:BU1308,$B$2+1,FALSE)</f>
        <v>0</v>
      </c>
    </row>
    <row r="639" spans="5:6" x14ac:dyDescent="0.3">
      <c r="E639" s="71">
        <f>'Výkonové křivky elektráren'!H638</f>
        <v>28.387040000055862</v>
      </c>
      <c r="F639">
        <f>VLOOKUP(E639,'Výkonové křivky elektráren'!H638:BU1309,$B$2+1,FALSE)</f>
        <v>0</v>
      </c>
    </row>
    <row r="640" spans="5:6" x14ac:dyDescent="0.3">
      <c r="E640" s="71">
        <f>'Výkonové křivky elektráren'!H639</f>
        <v>28.43174400005595</v>
      </c>
      <c r="F640">
        <f>VLOOKUP(E640,'Výkonové křivky elektráren'!H639:BU1310,$B$2+1,FALSE)</f>
        <v>0</v>
      </c>
    </row>
    <row r="641" spans="5:6" x14ac:dyDescent="0.3">
      <c r="E641" s="71">
        <f>'Výkonové křivky elektráren'!H640</f>
        <v>28.476448000056084</v>
      </c>
      <c r="F641">
        <f>VLOOKUP(E641,'Výkonové křivky elektráren'!H640:BU1311,$B$2+1,FALSE)</f>
        <v>0</v>
      </c>
    </row>
    <row r="642" spans="5:6" x14ac:dyDescent="0.3">
      <c r="E642" s="71">
        <f>'Výkonové křivky elektráren'!H641</f>
        <v>28.521152000056169</v>
      </c>
      <c r="F642">
        <f>VLOOKUP(E642,'Výkonové křivky elektráren'!H641:BU1312,$B$2+1,FALSE)</f>
        <v>0</v>
      </c>
    </row>
    <row r="643" spans="5:6" x14ac:dyDescent="0.3">
      <c r="E643" s="71">
        <f>'Výkonové křivky elektráren'!H642</f>
        <v>28.565856000056257</v>
      </c>
      <c r="F643">
        <f>VLOOKUP(E643,'Výkonové křivky elektráren'!H642:BU1313,$B$2+1,FALSE)</f>
        <v>0</v>
      </c>
    </row>
    <row r="644" spans="5:6" x14ac:dyDescent="0.3">
      <c r="E644" s="71">
        <f>'Výkonové křivky elektráren'!H643</f>
        <v>28.610560000056346</v>
      </c>
      <c r="F644">
        <f>VLOOKUP(E644,'Výkonové křivky elektráren'!H643:BU1314,$B$2+1,FALSE)</f>
        <v>0</v>
      </c>
    </row>
    <row r="645" spans="5:6" x14ac:dyDescent="0.3">
      <c r="E645" s="71">
        <f>'Výkonové křivky elektráren'!H644</f>
        <v>28.655264000056434</v>
      </c>
      <c r="F645">
        <f>VLOOKUP(E645,'Výkonové křivky elektráren'!H644:BU1315,$B$2+1,FALSE)</f>
        <v>0</v>
      </c>
    </row>
    <row r="646" spans="5:6" x14ac:dyDescent="0.3">
      <c r="E646" s="71">
        <f>'Výkonové křivky elektráren'!H645</f>
        <v>28.699968000056526</v>
      </c>
      <c r="F646">
        <f>VLOOKUP(E646,'Výkonové křivky elektráren'!H645:BU1316,$B$2+1,FALSE)</f>
        <v>0</v>
      </c>
    </row>
    <row r="647" spans="5:6" x14ac:dyDescent="0.3">
      <c r="E647" s="71">
        <f>'Výkonové křivky elektráren'!H646</f>
        <v>28.74467200005661</v>
      </c>
      <c r="F647">
        <f>VLOOKUP(E647,'Výkonové křivky elektráren'!H646:BU1317,$B$2+1,FALSE)</f>
        <v>0</v>
      </c>
    </row>
    <row r="648" spans="5:6" x14ac:dyDescent="0.3">
      <c r="E648" s="71">
        <f>'Výkonové křivky elektráren'!H647</f>
        <v>28.789376000056702</v>
      </c>
      <c r="F648">
        <f>VLOOKUP(E648,'Výkonové křivky elektráren'!H647:BU1318,$B$2+1,FALSE)</f>
        <v>0</v>
      </c>
    </row>
    <row r="649" spans="5:6" x14ac:dyDescent="0.3">
      <c r="E649" s="71">
        <f>'Výkonové křivky elektráren'!H648</f>
        <v>28.834080000056787</v>
      </c>
      <c r="F649">
        <f>VLOOKUP(E649,'Výkonové křivky elektráren'!H648:BU1319,$B$2+1,FALSE)</f>
        <v>0</v>
      </c>
    </row>
    <row r="650" spans="5:6" x14ac:dyDescent="0.3">
      <c r="E650" s="71">
        <f>'Výkonové křivky elektráren'!H649</f>
        <v>28.878784000056871</v>
      </c>
      <c r="F650">
        <f>VLOOKUP(E650,'Výkonové křivky elektráren'!H649:BU1320,$B$2+1,FALSE)</f>
        <v>0</v>
      </c>
    </row>
    <row r="651" spans="5:6" x14ac:dyDescent="0.3">
      <c r="E651" s="71">
        <f>'Výkonové křivky elektráren'!H650</f>
        <v>28.923488000056963</v>
      </c>
      <c r="F651">
        <f>VLOOKUP(E651,'Výkonové křivky elektráren'!H650:BU1321,$B$2+1,FALSE)</f>
        <v>0</v>
      </c>
    </row>
    <row r="652" spans="5:6" x14ac:dyDescent="0.3">
      <c r="E652" s="71">
        <f>'Výkonové křivky elektráren'!H651</f>
        <v>28.968192000057051</v>
      </c>
      <c r="F652">
        <f>VLOOKUP(E652,'Výkonové křivky elektráren'!H651:BU1322,$B$2+1,FALSE)</f>
        <v>0</v>
      </c>
    </row>
    <row r="653" spans="5:6" x14ac:dyDescent="0.3">
      <c r="E653" s="71">
        <f>'Výkonové křivky elektráren'!H652</f>
        <v>29.012896000057143</v>
      </c>
      <c r="F653">
        <f>VLOOKUP(E653,'Výkonové křivky elektráren'!H652:BU1323,$B$2+1,FALSE)</f>
        <v>0</v>
      </c>
    </row>
    <row r="654" spans="5:6" x14ac:dyDescent="0.3">
      <c r="E654" s="71">
        <f>'Výkonové křivky elektráren'!H653</f>
        <v>29.057600000057228</v>
      </c>
      <c r="F654">
        <f>VLOOKUP(E654,'Výkonové křivky elektráren'!H653:BU1324,$B$2+1,FALSE)</f>
        <v>0</v>
      </c>
    </row>
    <row r="655" spans="5:6" x14ac:dyDescent="0.3">
      <c r="E655" s="71">
        <f>'Výkonové křivky elektráren'!H654</f>
        <v>29.102304000057313</v>
      </c>
      <c r="F655">
        <f>VLOOKUP(E655,'Výkonové křivky elektráren'!H654:BU1325,$B$2+1,FALSE)</f>
        <v>0</v>
      </c>
    </row>
    <row r="656" spans="5:6" x14ac:dyDescent="0.3">
      <c r="E656" s="71">
        <f>'Výkonové křivky elektráren'!H655</f>
        <v>29.147008000057404</v>
      </c>
      <c r="F656">
        <f>VLOOKUP(E656,'Výkonové křivky elektráren'!H655:BU1326,$B$2+1,FALSE)</f>
        <v>0</v>
      </c>
    </row>
    <row r="657" spans="5:6" x14ac:dyDescent="0.3">
      <c r="E657" s="71">
        <f>'Výkonové křivky elektráren'!H656</f>
        <v>29.191712000057489</v>
      </c>
      <c r="F657">
        <f>VLOOKUP(E657,'Výkonové křivky elektráren'!H656:BU1327,$B$2+1,FALSE)</f>
        <v>0</v>
      </c>
    </row>
    <row r="658" spans="5:6" x14ac:dyDescent="0.3">
      <c r="E658" s="71">
        <f>'Výkonové křivky elektráren'!H657</f>
        <v>29.236416000057581</v>
      </c>
      <c r="F658">
        <f>VLOOKUP(E658,'Výkonové křivky elektráren'!H657:BU1328,$B$2+1,FALSE)</f>
        <v>0</v>
      </c>
    </row>
    <row r="659" spans="5:6" x14ac:dyDescent="0.3">
      <c r="E659" s="71">
        <f>'Výkonové křivky elektráren'!H658</f>
        <v>29.281120000057665</v>
      </c>
      <c r="F659">
        <f>VLOOKUP(E659,'Výkonové křivky elektráren'!H658:BU1329,$B$2+1,FALSE)</f>
        <v>0</v>
      </c>
    </row>
    <row r="660" spans="5:6" x14ac:dyDescent="0.3">
      <c r="E660" s="71">
        <f>'Výkonové křivky elektráren'!H659</f>
        <v>29.325824000057754</v>
      </c>
      <c r="F660">
        <f>VLOOKUP(E660,'Výkonové křivky elektráren'!H659:BU1330,$B$2+1,FALSE)</f>
        <v>0</v>
      </c>
    </row>
    <row r="661" spans="5:6" x14ac:dyDescent="0.3">
      <c r="E661" s="71">
        <f>'Výkonové křivky elektráren'!H660</f>
        <v>29.370528000057845</v>
      </c>
      <c r="F661">
        <f>VLOOKUP(E661,'Výkonové křivky elektráren'!H660:BU1331,$B$2+1,FALSE)</f>
        <v>0</v>
      </c>
    </row>
    <row r="662" spans="5:6" x14ac:dyDescent="0.3">
      <c r="E662" s="71">
        <f>'Výkonové křivky elektráren'!H661</f>
        <v>29.41523200005793</v>
      </c>
      <c r="F662">
        <f>VLOOKUP(E662,'Výkonové křivky elektráren'!H661:BU1332,$B$2+1,FALSE)</f>
        <v>0</v>
      </c>
    </row>
    <row r="663" spans="5:6" x14ac:dyDescent="0.3">
      <c r="E663" s="71">
        <f>'Výkonové křivky elektráren'!H662</f>
        <v>29.459936000057976</v>
      </c>
      <c r="F663">
        <f>VLOOKUP(E663,'Výkonové křivky elektráren'!H662:BU1333,$B$2+1,FALSE)</f>
        <v>0</v>
      </c>
    </row>
    <row r="664" spans="5:6" x14ac:dyDescent="0.3">
      <c r="E664" s="71">
        <f>'Výkonové křivky elektráren'!H663</f>
        <v>29.504640000058064</v>
      </c>
      <c r="F664">
        <f>VLOOKUP(E664,'Výkonové křivky elektráren'!H663:BU1334,$B$2+1,FALSE)</f>
        <v>0</v>
      </c>
    </row>
    <row r="665" spans="5:6" x14ac:dyDescent="0.3">
      <c r="E665" s="71">
        <f>'Výkonové křivky elektráren'!H664</f>
        <v>29.549344000058149</v>
      </c>
      <c r="F665">
        <f>VLOOKUP(E665,'Výkonové křivky elektráren'!H664:BU1335,$B$2+1,FALSE)</f>
        <v>0</v>
      </c>
    </row>
    <row r="666" spans="5:6" x14ac:dyDescent="0.3">
      <c r="E666" s="71">
        <f>'Výkonové křivky elektráren'!H665</f>
        <v>29.59404800005824</v>
      </c>
      <c r="F666">
        <f>VLOOKUP(E666,'Výkonové křivky elektráren'!H665:BU1336,$B$2+1,FALSE)</f>
        <v>0</v>
      </c>
    </row>
    <row r="667" spans="5:6" x14ac:dyDescent="0.3">
      <c r="E667" s="71">
        <f>'Výkonové křivky elektráren'!H666</f>
        <v>29.638752000058325</v>
      </c>
      <c r="F667">
        <f>VLOOKUP(E667,'Výkonové křivky elektráren'!H666:BU1337,$B$2+1,FALSE)</f>
        <v>0</v>
      </c>
    </row>
    <row r="668" spans="5:6" x14ac:dyDescent="0.3">
      <c r="E668" s="71">
        <f>'Výkonové křivky elektráren'!H667</f>
        <v>29.683456000058417</v>
      </c>
      <c r="F668">
        <f>VLOOKUP(E668,'Výkonové křivky elektráren'!H667:BU1338,$B$2+1,FALSE)</f>
        <v>0</v>
      </c>
    </row>
    <row r="669" spans="5:6" x14ac:dyDescent="0.3">
      <c r="E669" s="71">
        <f>'Výkonové křivky elektráren'!H668</f>
        <v>29.728160000058502</v>
      </c>
      <c r="F669">
        <f>VLOOKUP(E669,'Výkonové křivky elektráren'!H668:BU1339,$B$2+1,FALSE)</f>
        <v>0</v>
      </c>
    </row>
    <row r="670" spans="5:6" x14ac:dyDescent="0.3">
      <c r="E670" s="71">
        <f>'Výkonové křivky elektráren'!H669</f>
        <v>29.772864000058586</v>
      </c>
      <c r="F670">
        <f>VLOOKUP(E670,'Výkonové křivky elektráren'!H669:BU1340,$B$2+1,FALSE)</f>
        <v>0</v>
      </c>
    </row>
    <row r="671" spans="5:6" x14ac:dyDescent="0.3">
      <c r="E671" s="71">
        <f>'Výkonové křivky elektráren'!H670</f>
        <v>29.817568000058678</v>
      </c>
      <c r="F671">
        <f>VLOOKUP(E671,'Výkonové křivky elektráren'!H670:BU1341,$B$2+1,FALSE)</f>
        <v>0</v>
      </c>
    </row>
    <row r="672" spans="5:6" x14ac:dyDescent="0.3">
      <c r="E672" s="71">
        <f>'Výkonové křivky elektráren'!H671</f>
        <v>29.862272000058766</v>
      </c>
      <c r="F672">
        <f>VLOOKUP(E672,'Výkonové křivky elektráren'!H671:BU1342,$B$2+1,FALSE)</f>
        <v>0</v>
      </c>
    </row>
    <row r="673" spans="5:6" x14ac:dyDescent="0.3">
      <c r="E673" s="71">
        <f>'Výkonové křivky elektráren'!H672</f>
        <v>29.906976000058858</v>
      </c>
      <c r="F673">
        <f>VLOOKUP(E673,'Výkonové křivky elektráren'!H672:BU1343,$B$2+1,FALSE)</f>
        <v>0</v>
      </c>
    </row>
    <row r="674" spans="5:6" x14ac:dyDescent="0.3">
      <c r="E674" s="71">
        <f>'Výkonové křivky elektráren'!H673</f>
        <v>29.951680000058943</v>
      </c>
      <c r="F674">
        <f>VLOOKUP(E674,'Výkonové křivky elektráren'!H673:BU1344,$B$2+1,FALSE)</f>
        <v>0</v>
      </c>
    </row>
    <row r="675" spans="5:6" x14ac:dyDescent="0.3">
      <c r="E675" s="71">
        <f>'Výkonové křivky elektráren'!H674</f>
        <v>29.996384000059027</v>
      </c>
      <c r="F675">
        <f>VLOOKUP(E675,'Výkonové křivky elektráren'!H674:BU1345,$B$2+1,FALSE)</f>
        <v>0</v>
      </c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BU674"/>
  <sheetViews>
    <sheetView workbookViewId="0">
      <selection activeCell="D3" sqref="D3"/>
    </sheetView>
  </sheetViews>
  <sheetFormatPr defaultColWidth="9.296875" defaultRowHeight="13" x14ac:dyDescent="0.3"/>
  <cols>
    <col min="1" max="1" width="18.5" style="1" customWidth="1"/>
    <col min="2" max="2" width="22.296875" style="1" customWidth="1"/>
    <col min="3" max="3" width="16.296875" style="1" customWidth="1"/>
    <col min="4" max="4" width="14.19921875" style="92" customWidth="1"/>
    <col min="5" max="5" width="14.796875" style="3" customWidth="1"/>
    <col min="6" max="6" width="14.296875" style="3" customWidth="1"/>
    <col min="7" max="7" width="9.296875" style="1"/>
    <col min="8" max="8" width="12.19921875" style="70" customWidth="1"/>
    <col min="9" max="16384" width="9.296875" style="1"/>
  </cols>
  <sheetData>
    <row r="1" spans="1:73" ht="13.5" thickBot="1" x14ac:dyDescent="0.35">
      <c r="E1" s="127" t="s">
        <v>99</v>
      </c>
      <c r="F1" s="128"/>
      <c r="H1" s="66">
        <v>0</v>
      </c>
      <c r="I1" s="17" t="s">
        <v>1</v>
      </c>
      <c r="J1" s="17" t="s">
        <v>1</v>
      </c>
      <c r="K1" s="17" t="s">
        <v>1</v>
      </c>
      <c r="L1" s="18" t="s">
        <v>6</v>
      </c>
      <c r="M1" s="18" t="s">
        <v>6</v>
      </c>
      <c r="N1" s="18" t="s">
        <v>6</v>
      </c>
      <c r="O1" s="18" t="s">
        <v>6</v>
      </c>
      <c r="P1" s="18" t="s">
        <v>6</v>
      </c>
      <c r="Q1" s="18" t="s">
        <v>6</v>
      </c>
      <c r="R1" s="18" t="s">
        <v>6</v>
      </c>
      <c r="S1" s="18" t="s">
        <v>6</v>
      </c>
      <c r="T1" s="18" t="s">
        <v>6</v>
      </c>
      <c r="U1" s="19" t="s">
        <v>16</v>
      </c>
      <c r="V1" s="19" t="s">
        <v>16</v>
      </c>
      <c r="W1" s="20" t="s">
        <v>20</v>
      </c>
      <c r="X1" s="20" t="s">
        <v>20</v>
      </c>
      <c r="Y1" s="20" t="s">
        <v>20</v>
      </c>
      <c r="Z1" s="20" t="s">
        <v>20</v>
      </c>
      <c r="AA1" s="21" t="s">
        <v>27</v>
      </c>
      <c r="AB1" s="21" t="s">
        <v>27</v>
      </c>
      <c r="AC1" s="21" t="s">
        <v>27</v>
      </c>
      <c r="AD1" s="22" t="s">
        <v>33</v>
      </c>
      <c r="AE1" s="23" t="s">
        <v>35</v>
      </c>
      <c r="AF1" s="23" t="s">
        <v>35</v>
      </c>
      <c r="AG1" s="23" t="s">
        <v>35</v>
      </c>
      <c r="AH1" s="24" t="s">
        <v>39</v>
      </c>
      <c r="AI1" s="24" t="s">
        <v>39</v>
      </c>
      <c r="AJ1" s="24" t="s">
        <v>39</v>
      </c>
      <c r="AK1" s="24" t="s">
        <v>39</v>
      </c>
      <c r="AL1" s="24" t="s">
        <v>39</v>
      </c>
      <c r="AM1" s="24" t="s">
        <v>39</v>
      </c>
      <c r="AN1" s="24" t="s">
        <v>39</v>
      </c>
      <c r="AO1" s="24" t="s">
        <v>39</v>
      </c>
      <c r="AP1" s="24" t="s">
        <v>39</v>
      </c>
      <c r="AQ1" s="25" t="s">
        <v>49</v>
      </c>
      <c r="AR1" s="25" t="s">
        <v>49</v>
      </c>
      <c r="AS1" s="25" t="s">
        <v>49</v>
      </c>
      <c r="AT1" s="25" t="s">
        <v>49</v>
      </c>
      <c r="AU1" s="25" t="s">
        <v>49</v>
      </c>
      <c r="AV1" s="25" t="s">
        <v>49</v>
      </c>
      <c r="AW1" s="25" t="s">
        <v>49</v>
      </c>
      <c r="AX1" s="26" t="s">
        <v>57</v>
      </c>
      <c r="AY1" s="26" t="s">
        <v>57</v>
      </c>
      <c r="AZ1" s="26" t="s">
        <v>57</v>
      </c>
      <c r="BA1" s="27" t="s">
        <v>62</v>
      </c>
      <c r="BB1" s="27" t="s">
        <v>62</v>
      </c>
      <c r="BC1" s="27" t="s">
        <v>62</v>
      </c>
      <c r="BD1" s="27" t="s">
        <v>62</v>
      </c>
      <c r="BE1" s="27" t="s">
        <v>62</v>
      </c>
      <c r="BF1" s="27" t="s">
        <v>62</v>
      </c>
      <c r="BG1" s="27" t="s">
        <v>62</v>
      </c>
      <c r="BH1" s="27" t="s">
        <v>62</v>
      </c>
      <c r="BI1" s="28" t="s">
        <v>75</v>
      </c>
      <c r="BJ1" s="29" t="s">
        <v>77</v>
      </c>
      <c r="BK1" s="29" t="s">
        <v>77</v>
      </c>
      <c r="BL1" s="29" t="s">
        <v>77</v>
      </c>
      <c r="BM1" s="29" t="s">
        <v>77</v>
      </c>
      <c r="BN1" s="29" t="s">
        <v>77</v>
      </c>
      <c r="BO1" s="29" t="s">
        <v>77</v>
      </c>
      <c r="BP1" s="29" t="s">
        <v>77</v>
      </c>
      <c r="BQ1" s="29" t="s">
        <v>77</v>
      </c>
      <c r="BR1" s="29" t="s">
        <v>77</v>
      </c>
      <c r="BS1" s="29" t="s">
        <v>77</v>
      </c>
      <c r="BT1" s="29" t="s">
        <v>77</v>
      </c>
      <c r="BU1" s="29" t="s">
        <v>77</v>
      </c>
    </row>
    <row r="2" spans="1:73" ht="27" thickTop="1" thickBot="1" x14ac:dyDescent="0.35">
      <c r="A2" s="2" t="s">
        <v>103</v>
      </c>
      <c r="B2" s="2" t="s">
        <v>97</v>
      </c>
      <c r="C2" s="2" t="s">
        <v>98</v>
      </c>
      <c r="D2" s="84" t="s">
        <v>96</v>
      </c>
      <c r="E2" s="84" t="s">
        <v>91</v>
      </c>
      <c r="F2" s="85" t="s">
        <v>90</v>
      </c>
      <c r="H2" s="67" t="s">
        <v>91</v>
      </c>
      <c r="I2" s="30" t="s">
        <v>0</v>
      </c>
      <c r="J2" s="31" t="s">
        <v>3</v>
      </c>
      <c r="K2" s="31" t="s">
        <v>4</v>
      </c>
      <c r="L2" s="32" t="s">
        <v>5</v>
      </c>
      <c r="M2" s="32" t="s">
        <v>7</v>
      </c>
      <c r="N2" s="32" t="s">
        <v>8</v>
      </c>
      <c r="O2" s="32" t="s">
        <v>9</v>
      </c>
      <c r="P2" s="32" t="s">
        <v>10</v>
      </c>
      <c r="Q2" s="32" t="s">
        <v>11</v>
      </c>
      <c r="R2" s="32" t="s">
        <v>12</v>
      </c>
      <c r="S2" s="32" t="s">
        <v>13</v>
      </c>
      <c r="T2" s="32" t="s">
        <v>14</v>
      </c>
      <c r="U2" s="33" t="s">
        <v>15</v>
      </c>
      <c r="V2" s="33" t="s">
        <v>17</v>
      </c>
      <c r="W2" s="34" t="s">
        <v>19</v>
      </c>
      <c r="X2" s="34" t="s">
        <v>22</v>
      </c>
      <c r="Y2" s="34" t="s">
        <v>23</v>
      </c>
      <c r="Z2" s="34" t="s">
        <v>25</v>
      </c>
      <c r="AA2" s="35" t="s">
        <v>26</v>
      </c>
      <c r="AB2" s="36" t="s">
        <v>29</v>
      </c>
      <c r="AC2" s="37" t="s">
        <v>31</v>
      </c>
      <c r="AD2" s="38" t="s">
        <v>32</v>
      </c>
      <c r="AE2" s="39" t="s">
        <v>34</v>
      </c>
      <c r="AF2" s="39" t="s">
        <v>36</v>
      </c>
      <c r="AG2" s="39" t="s">
        <v>37</v>
      </c>
      <c r="AH2" s="40" t="s">
        <v>38</v>
      </c>
      <c r="AI2" s="40" t="s">
        <v>40</v>
      </c>
      <c r="AJ2" s="40" t="s">
        <v>41</v>
      </c>
      <c r="AK2" s="40" t="s">
        <v>42</v>
      </c>
      <c r="AL2" s="40" t="s">
        <v>43</v>
      </c>
      <c r="AM2" s="40" t="s">
        <v>44</v>
      </c>
      <c r="AN2" s="40" t="s">
        <v>46</v>
      </c>
      <c r="AO2" s="40" t="s">
        <v>45</v>
      </c>
      <c r="AP2" s="40" t="s">
        <v>47</v>
      </c>
      <c r="AQ2" s="41" t="s">
        <v>48</v>
      </c>
      <c r="AR2" s="41" t="s">
        <v>50</v>
      </c>
      <c r="AS2" s="41" t="s">
        <v>51</v>
      </c>
      <c r="AT2" s="41" t="s">
        <v>52</v>
      </c>
      <c r="AU2" s="41" t="s">
        <v>53</v>
      </c>
      <c r="AV2" s="41" t="s">
        <v>55</v>
      </c>
      <c r="AW2" s="41" t="s">
        <v>54</v>
      </c>
      <c r="AX2" s="42" t="s">
        <v>56</v>
      </c>
      <c r="AY2" s="42" t="s">
        <v>58</v>
      </c>
      <c r="AZ2" s="42" t="s">
        <v>59</v>
      </c>
      <c r="BA2" s="43" t="s">
        <v>61</v>
      </c>
      <c r="BB2" s="43" t="s">
        <v>64</v>
      </c>
      <c r="BC2" s="43" t="s">
        <v>66</v>
      </c>
      <c r="BD2" s="43" t="s">
        <v>68</v>
      </c>
      <c r="BE2" s="43" t="s">
        <v>69</v>
      </c>
      <c r="BF2" s="43" t="s">
        <v>70</v>
      </c>
      <c r="BG2" s="43" t="s">
        <v>72</v>
      </c>
      <c r="BH2" s="43" t="s">
        <v>73</v>
      </c>
      <c r="BI2" s="44" t="s">
        <v>74</v>
      </c>
      <c r="BJ2" s="45" t="s">
        <v>76</v>
      </c>
      <c r="BK2" s="45" t="s">
        <v>78</v>
      </c>
      <c r="BL2" s="46" t="s">
        <v>79</v>
      </c>
      <c r="BM2" s="46" t="s">
        <v>80</v>
      </c>
      <c r="BN2" s="46" t="s">
        <v>81</v>
      </c>
      <c r="BO2" s="46" t="s">
        <v>82</v>
      </c>
      <c r="BP2" s="46" t="s">
        <v>83</v>
      </c>
      <c r="BQ2" s="46" t="s">
        <v>84</v>
      </c>
      <c r="BR2" s="46" t="s">
        <v>85</v>
      </c>
      <c r="BS2" s="46" t="s">
        <v>86</v>
      </c>
      <c r="BT2" s="46" t="s">
        <v>87</v>
      </c>
      <c r="BU2" s="46" t="s">
        <v>88</v>
      </c>
    </row>
    <row r="3" spans="1:73" s="63" customFormat="1" ht="14" thickTop="1" thickBot="1" x14ac:dyDescent="0.35">
      <c r="A3" s="3">
        <v>1</v>
      </c>
      <c r="B3" s="4" t="s">
        <v>0</v>
      </c>
      <c r="C3" s="4" t="s">
        <v>1</v>
      </c>
      <c r="D3" s="93" t="s">
        <v>2</v>
      </c>
      <c r="E3" s="86">
        <v>0</v>
      </c>
      <c r="F3" s="87">
        <v>0</v>
      </c>
      <c r="G3" s="1"/>
      <c r="H3" s="68">
        <v>0</v>
      </c>
      <c r="I3" s="47">
        <v>0</v>
      </c>
      <c r="J3" s="48">
        <v>0</v>
      </c>
      <c r="K3" s="48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50">
        <v>0</v>
      </c>
      <c r="V3" s="50">
        <v>0</v>
      </c>
      <c r="W3" s="51">
        <v>0</v>
      </c>
      <c r="X3" s="51">
        <v>0</v>
      </c>
      <c r="Y3" s="51">
        <v>0</v>
      </c>
      <c r="Z3" s="51">
        <v>0</v>
      </c>
      <c r="AA3" s="52">
        <v>0</v>
      </c>
      <c r="AB3" s="53">
        <v>0</v>
      </c>
      <c r="AC3" s="54">
        <v>0</v>
      </c>
      <c r="AD3" s="55">
        <v>0</v>
      </c>
      <c r="AE3" s="56">
        <v>0</v>
      </c>
      <c r="AF3" s="56">
        <v>0</v>
      </c>
      <c r="AG3" s="56">
        <v>0</v>
      </c>
      <c r="AH3" s="57">
        <v>0</v>
      </c>
      <c r="AI3" s="57">
        <v>0</v>
      </c>
      <c r="AJ3" s="57">
        <v>0</v>
      </c>
      <c r="AK3" s="57">
        <v>0</v>
      </c>
      <c r="AL3" s="57">
        <v>0</v>
      </c>
      <c r="AM3" s="57">
        <v>0</v>
      </c>
      <c r="AN3" s="57">
        <v>0</v>
      </c>
      <c r="AO3" s="57">
        <v>0</v>
      </c>
      <c r="AP3" s="57">
        <v>0</v>
      </c>
      <c r="AQ3" s="58">
        <v>0</v>
      </c>
      <c r="AR3" s="58">
        <v>0</v>
      </c>
      <c r="AS3" s="58">
        <v>0</v>
      </c>
      <c r="AT3" s="58">
        <v>0</v>
      </c>
      <c r="AU3" s="58">
        <v>0</v>
      </c>
      <c r="AV3" s="58">
        <v>0</v>
      </c>
      <c r="AW3" s="58">
        <v>0</v>
      </c>
      <c r="AX3" s="59">
        <v>0</v>
      </c>
      <c r="AY3" s="59">
        <v>0</v>
      </c>
      <c r="AZ3" s="59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0</v>
      </c>
      <c r="BI3" s="61">
        <v>0</v>
      </c>
      <c r="BJ3" s="62">
        <v>0</v>
      </c>
      <c r="BK3" s="62">
        <v>0</v>
      </c>
      <c r="BL3" s="62">
        <v>0</v>
      </c>
      <c r="BM3" s="62">
        <v>0</v>
      </c>
      <c r="BN3" s="62">
        <v>0</v>
      </c>
      <c r="BO3" s="62">
        <v>0</v>
      </c>
      <c r="BP3" s="62">
        <v>0</v>
      </c>
      <c r="BQ3" s="62">
        <v>0</v>
      </c>
      <c r="BR3" s="62">
        <v>0</v>
      </c>
      <c r="BS3" s="62">
        <v>0</v>
      </c>
      <c r="BT3" s="62">
        <v>0</v>
      </c>
      <c r="BU3" s="62">
        <v>0</v>
      </c>
    </row>
    <row r="4" spans="1:73" s="63" customFormat="1" ht="14" thickTop="1" thickBot="1" x14ac:dyDescent="0.35">
      <c r="A4" s="3">
        <v>2</v>
      </c>
      <c r="B4" s="4" t="s">
        <v>3</v>
      </c>
      <c r="C4" s="4" t="s">
        <v>1</v>
      </c>
      <c r="D4" s="92">
        <v>7.5</v>
      </c>
      <c r="E4" s="88">
        <v>0.5</v>
      </c>
      <c r="F4" s="89">
        <v>1</v>
      </c>
      <c r="G4" s="1"/>
      <c r="H4" s="69">
        <v>4.4704000000087979E-2</v>
      </c>
      <c r="I4" s="47">
        <v>0</v>
      </c>
      <c r="J4" s="48">
        <v>0</v>
      </c>
      <c r="K4" s="48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50">
        <v>0</v>
      </c>
      <c r="V4" s="50">
        <v>0</v>
      </c>
      <c r="W4" s="51">
        <v>0</v>
      </c>
      <c r="X4" s="51">
        <v>0</v>
      </c>
      <c r="Y4" s="51">
        <v>0</v>
      </c>
      <c r="Z4" s="51">
        <v>0</v>
      </c>
      <c r="AA4" s="52">
        <v>0</v>
      </c>
      <c r="AB4" s="53">
        <v>0</v>
      </c>
      <c r="AC4" s="53">
        <v>0</v>
      </c>
      <c r="AD4" s="55">
        <v>0</v>
      </c>
      <c r="AE4" s="56">
        <v>0</v>
      </c>
      <c r="AF4" s="56">
        <v>0</v>
      </c>
      <c r="AG4" s="56">
        <v>0</v>
      </c>
      <c r="AH4" s="57">
        <v>0</v>
      </c>
      <c r="AI4" s="57">
        <v>0</v>
      </c>
      <c r="AJ4" s="57">
        <v>0</v>
      </c>
      <c r="AK4" s="57">
        <v>0</v>
      </c>
      <c r="AL4" s="57">
        <v>0</v>
      </c>
      <c r="AM4" s="57">
        <v>0</v>
      </c>
      <c r="AN4" s="57">
        <v>0</v>
      </c>
      <c r="AO4" s="57">
        <v>0</v>
      </c>
      <c r="AP4" s="57">
        <v>0</v>
      </c>
      <c r="AQ4" s="58">
        <v>0</v>
      </c>
      <c r="AR4" s="58">
        <v>0</v>
      </c>
      <c r="AS4" s="58">
        <v>0</v>
      </c>
      <c r="AT4" s="58">
        <v>0</v>
      </c>
      <c r="AU4" s="58">
        <v>0</v>
      </c>
      <c r="AV4" s="58">
        <v>0</v>
      </c>
      <c r="AW4" s="58">
        <v>0</v>
      </c>
      <c r="AX4" s="59">
        <v>0</v>
      </c>
      <c r="AY4" s="59">
        <v>0</v>
      </c>
      <c r="AZ4" s="59">
        <v>0</v>
      </c>
      <c r="BA4" s="64">
        <v>0</v>
      </c>
      <c r="BB4" s="64">
        <v>0</v>
      </c>
      <c r="BC4" s="64">
        <v>0</v>
      </c>
      <c r="BD4" s="64">
        <v>0</v>
      </c>
      <c r="BE4" s="64">
        <v>0</v>
      </c>
      <c r="BF4" s="64">
        <v>0</v>
      </c>
      <c r="BG4" s="64">
        <v>0</v>
      </c>
      <c r="BH4" s="64">
        <v>0</v>
      </c>
      <c r="BI4" s="61">
        <v>0</v>
      </c>
      <c r="BJ4" s="62">
        <v>0</v>
      </c>
      <c r="BK4" s="62">
        <v>0</v>
      </c>
      <c r="BL4" s="62">
        <v>0</v>
      </c>
      <c r="BM4" s="62">
        <v>0</v>
      </c>
      <c r="BN4" s="62">
        <v>0</v>
      </c>
      <c r="BO4" s="62">
        <v>0</v>
      </c>
      <c r="BP4" s="62">
        <v>0</v>
      </c>
      <c r="BQ4" s="62">
        <v>0</v>
      </c>
      <c r="BR4" s="62">
        <v>0</v>
      </c>
      <c r="BS4" s="62">
        <v>0</v>
      </c>
      <c r="BT4" s="62">
        <v>0</v>
      </c>
      <c r="BU4" s="62">
        <v>0</v>
      </c>
    </row>
    <row r="5" spans="1:73" s="63" customFormat="1" ht="14" thickTop="1" thickBot="1" x14ac:dyDescent="0.35">
      <c r="A5" s="3">
        <v>3</v>
      </c>
      <c r="B5" s="4" t="s">
        <v>4</v>
      </c>
      <c r="C5" s="4" t="s">
        <v>1</v>
      </c>
      <c r="D5" s="94">
        <v>10</v>
      </c>
      <c r="E5" s="88">
        <v>1</v>
      </c>
      <c r="F5" s="89">
        <v>2</v>
      </c>
      <c r="G5" s="1"/>
      <c r="H5" s="69">
        <v>8.9408000000175958E-2</v>
      </c>
      <c r="I5" s="47">
        <v>0</v>
      </c>
      <c r="J5" s="48">
        <v>0</v>
      </c>
      <c r="K5" s="48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50">
        <v>0</v>
      </c>
      <c r="V5" s="50">
        <v>0</v>
      </c>
      <c r="W5" s="51">
        <v>0</v>
      </c>
      <c r="X5" s="51">
        <v>0</v>
      </c>
      <c r="Y5" s="51">
        <v>0</v>
      </c>
      <c r="Z5" s="51">
        <v>0</v>
      </c>
      <c r="AA5" s="52">
        <v>0</v>
      </c>
      <c r="AB5" s="53">
        <v>0</v>
      </c>
      <c r="AC5" s="53">
        <v>0</v>
      </c>
      <c r="AD5" s="55">
        <v>0</v>
      </c>
      <c r="AE5" s="56">
        <v>0</v>
      </c>
      <c r="AF5" s="56">
        <v>0</v>
      </c>
      <c r="AG5" s="56">
        <v>0</v>
      </c>
      <c r="AH5" s="57">
        <v>0</v>
      </c>
      <c r="AI5" s="57">
        <v>0</v>
      </c>
      <c r="AJ5" s="57">
        <v>0</v>
      </c>
      <c r="AK5" s="57">
        <v>0</v>
      </c>
      <c r="AL5" s="57">
        <v>0</v>
      </c>
      <c r="AM5" s="57">
        <v>0</v>
      </c>
      <c r="AN5" s="57">
        <v>0</v>
      </c>
      <c r="AO5" s="57">
        <v>0</v>
      </c>
      <c r="AP5" s="57">
        <v>0</v>
      </c>
      <c r="AQ5" s="58">
        <v>0</v>
      </c>
      <c r="AR5" s="58">
        <v>0</v>
      </c>
      <c r="AS5" s="58">
        <v>0</v>
      </c>
      <c r="AT5" s="58">
        <v>0</v>
      </c>
      <c r="AU5" s="58">
        <v>0</v>
      </c>
      <c r="AV5" s="58">
        <v>0</v>
      </c>
      <c r="AW5" s="58">
        <v>0</v>
      </c>
      <c r="AX5" s="59">
        <v>0</v>
      </c>
      <c r="AY5" s="59">
        <v>0</v>
      </c>
      <c r="AZ5" s="59">
        <v>0</v>
      </c>
      <c r="BA5" s="64">
        <v>0</v>
      </c>
      <c r="BB5" s="64">
        <v>0</v>
      </c>
      <c r="BC5" s="64">
        <v>0</v>
      </c>
      <c r="BD5" s="64">
        <v>0</v>
      </c>
      <c r="BE5" s="64">
        <v>0</v>
      </c>
      <c r="BF5" s="64">
        <v>0</v>
      </c>
      <c r="BG5" s="64">
        <v>0</v>
      </c>
      <c r="BH5" s="64">
        <v>0</v>
      </c>
      <c r="BI5" s="61">
        <v>0</v>
      </c>
      <c r="BJ5" s="62">
        <v>0</v>
      </c>
      <c r="BK5" s="62">
        <v>0</v>
      </c>
      <c r="BL5" s="62">
        <v>0</v>
      </c>
      <c r="BM5" s="62">
        <v>0</v>
      </c>
      <c r="BN5" s="62">
        <v>0</v>
      </c>
      <c r="BO5" s="62">
        <v>0</v>
      </c>
      <c r="BP5" s="62">
        <v>0</v>
      </c>
      <c r="BQ5" s="62">
        <v>0</v>
      </c>
      <c r="BR5" s="62">
        <v>0</v>
      </c>
      <c r="BS5" s="62">
        <v>0</v>
      </c>
      <c r="BT5" s="62">
        <v>0</v>
      </c>
      <c r="BU5" s="62">
        <v>0</v>
      </c>
    </row>
    <row r="6" spans="1:73" s="63" customFormat="1" ht="14" thickTop="1" thickBot="1" x14ac:dyDescent="0.35">
      <c r="A6" s="3">
        <v>4</v>
      </c>
      <c r="B6" s="5" t="s">
        <v>5</v>
      </c>
      <c r="C6" s="5" t="s">
        <v>6</v>
      </c>
      <c r="D6" s="94">
        <v>300</v>
      </c>
      <c r="E6" s="88">
        <v>1.5</v>
      </c>
      <c r="F6" s="89">
        <v>3</v>
      </c>
      <c r="G6" s="1"/>
      <c r="H6" s="69">
        <v>0.13411200000026391</v>
      </c>
      <c r="I6" s="47">
        <v>0</v>
      </c>
      <c r="J6" s="48">
        <v>0</v>
      </c>
      <c r="K6" s="48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50">
        <v>0</v>
      </c>
      <c r="V6" s="50">
        <v>0</v>
      </c>
      <c r="W6" s="51">
        <v>0</v>
      </c>
      <c r="X6" s="51">
        <v>0</v>
      </c>
      <c r="Y6" s="51">
        <v>0</v>
      </c>
      <c r="Z6" s="51">
        <v>0</v>
      </c>
      <c r="AA6" s="52">
        <v>0</v>
      </c>
      <c r="AB6" s="53">
        <v>0</v>
      </c>
      <c r="AC6" s="53">
        <v>0</v>
      </c>
      <c r="AD6" s="55">
        <v>0</v>
      </c>
      <c r="AE6" s="56">
        <v>0</v>
      </c>
      <c r="AF6" s="56">
        <v>0</v>
      </c>
      <c r="AG6" s="56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9">
        <v>0</v>
      </c>
      <c r="AY6" s="59">
        <v>0</v>
      </c>
      <c r="AZ6" s="59">
        <v>0</v>
      </c>
      <c r="BA6" s="64">
        <v>0</v>
      </c>
      <c r="BB6" s="64">
        <v>0</v>
      </c>
      <c r="BC6" s="64">
        <v>0</v>
      </c>
      <c r="BD6" s="64">
        <v>0</v>
      </c>
      <c r="BE6" s="64">
        <v>0</v>
      </c>
      <c r="BF6" s="64">
        <v>0</v>
      </c>
      <c r="BG6" s="64">
        <v>0</v>
      </c>
      <c r="BH6" s="64">
        <v>0</v>
      </c>
      <c r="BI6" s="61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0</v>
      </c>
    </row>
    <row r="7" spans="1:73" s="63" customFormat="1" ht="14" thickTop="1" thickBot="1" x14ac:dyDescent="0.35">
      <c r="A7" s="3">
        <v>5</v>
      </c>
      <c r="B7" s="5" t="s">
        <v>7</v>
      </c>
      <c r="C7" s="5" t="s">
        <v>6</v>
      </c>
      <c r="D7" s="94">
        <v>450</v>
      </c>
      <c r="E7" s="88">
        <v>2</v>
      </c>
      <c r="F7" s="89">
        <v>4</v>
      </c>
      <c r="G7" s="1"/>
      <c r="H7" s="69">
        <v>0.17881600000035192</v>
      </c>
      <c r="I7" s="47">
        <v>0</v>
      </c>
      <c r="J7" s="48">
        <v>0</v>
      </c>
      <c r="K7" s="48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50">
        <v>0</v>
      </c>
      <c r="V7" s="50">
        <v>0</v>
      </c>
      <c r="W7" s="51">
        <v>0</v>
      </c>
      <c r="X7" s="51">
        <v>0</v>
      </c>
      <c r="Y7" s="51">
        <v>0</v>
      </c>
      <c r="Z7" s="51">
        <v>0</v>
      </c>
      <c r="AA7" s="52">
        <v>0</v>
      </c>
      <c r="AB7" s="53">
        <v>0</v>
      </c>
      <c r="AC7" s="53">
        <v>0</v>
      </c>
      <c r="AD7" s="55">
        <v>0</v>
      </c>
      <c r="AE7" s="56">
        <v>0</v>
      </c>
      <c r="AF7" s="56">
        <v>0</v>
      </c>
      <c r="AG7" s="56">
        <v>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8">
        <v>0</v>
      </c>
      <c r="AR7" s="58">
        <v>0</v>
      </c>
      <c r="AS7" s="58">
        <v>0</v>
      </c>
      <c r="AT7" s="58">
        <v>0</v>
      </c>
      <c r="AU7" s="58">
        <v>0</v>
      </c>
      <c r="AV7" s="58">
        <v>0</v>
      </c>
      <c r="AW7" s="58">
        <v>0</v>
      </c>
      <c r="AX7" s="59">
        <v>0</v>
      </c>
      <c r="AY7" s="59">
        <v>0</v>
      </c>
      <c r="AZ7" s="59">
        <v>0</v>
      </c>
      <c r="BA7" s="64">
        <v>0</v>
      </c>
      <c r="BB7" s="64">
        <v>0</v>
      </c>
      <c r="BC7" s="64">
        <v>0</v>
      </c>
      <c r="BD7" s="64">
        <v>0</v>
      </c>
      <c r="BE7" s="64">
        <v>0</v>
      </c>
      <c r="BF7" s="64">
        <v>0</v>
      </c>
      <c r="BG7" s="64">
        <v>0</v>
      </c>
      <c r="BH7" s="64">
        <v>0</v>
      </c>
      <c r="BI7" s="61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</row>
    <row r="8" spans="1:73" s="63" customFormat="1" ht="14" thickTop="1" thickBot="1" x14ac:dyDescent="0.35">
      <c r="A8" s="3">
        <v>6</v>
      </c>
      <c r="B8" s="5" t="s">
        <v>8</v>
      </c>
      <c r="C8" s="5" t="s">
        <v>6</v>
      </c>
      <c r="D8" s="94">
        <v>500</v>
      </c>
      <c r="E8" s="88">
        <v>2.5</v>
      </c>
      <c r="F8" s="89">
        <v>5</v>
      </c>
      <c r="G8" s="1"/>
      <c r="H8" s="69">
        <v>0.22352000000043987</v>
      </c>
      <c r="I8" s="47">
        <v>0</v>
      </c>
      <c r="J8" s="48">
        <v>0</v>
      </c>
      <c r="K8" s="48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50">
        <v>0</v>
      </c>
      <c r="V8" s="50">
        <v>0</v>
      </c>
      <c r="W8" s="51">
        <v>0</v>
      </c>
      <c r="X8" s="51">
        <v>0</v>
      </c>
      <c r="Y8" s="51">
        <v>0</v>
      </c>
      <c r="Z8" s="51">
        <v>0</v>
      </c>
      <c r="AA8" s="52">
        <v>0</v>
      </c>
      <c r="AB8" s="53">
        <v>0</v>
      </c>
      <c r="AC8" s="53">
        <v>0</v>
      </c>
      <c r="AD8" s="55">
        <v>0</v>
      </c>
      <c r="AE8" s="56">
        <v>0</v>
      </c>
      <c r="AF8" s="56">
        <v>0</v>
      </c>
      <c r="AG8" s="56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9">
        <v>0</v>
      </c>
      <c r="AY8" s="59">
        <v>0</v>
      </c>
      <c r="AZ8" s="59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1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</row>
    <row r="9" spans="1:73" s="63" customFormat="1" ht="14" thickTop="1" thickBot="1" x14ac:dyDescent="0.35">
      <c r="A9" s="3">
        <v>7</v>
      </c>
      <c r="B9" s="5" t="s">
        <v>9</v>
      </c>
      <c r="C9" s="5" t="s">
        <v>6</v>
      </c>
      <c r="D9" s="94">
        <v>600</v>
      </c>
      <c r="E9" s="88">
        <v>3</v>
      </c>
      <c r="F9" s="89">
        <v>6</v>
      </c>
      <c r="G9" s="1"/>
      <c r="H9" s="69">
        <v>0.26822400000052782</v>
      </c>
      <c r="I9" s="47">
        <v>0</v>
      </c>
      <c r="J9" s="48">
        <v>0</v>
      </c>
      <c r="K9" s="48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50">
        <v>0</v>
      </c>
      <c r="V9" s="50">
        <v>0</v>
      </c>
      <c r="W9" s="51">
        <v>0</v>
      </c>
      <c r="X9" s="51">
        <v>0</v>
      </c>
      <c r="Y9" s="51">
        <v>0</v>
      </c>
      <c r="Z9" s="51">
        <v>0</v>
      </c>
      <c r="AA9" s="52">
        <v>0</v>
      </c>
      <c r="AB9" s="53">
        <v>0</v>
      </c>
      <c r="AC9" s="53">
        <v>0</v>
      </c>
      <c r="AD9" s="55">
        <v>0</v>
      </c>
      <c r="AE9" s="56">
        <v>0</v>
      </c>
      <c r="AF9" s="56">
        <v>0</v>
      </c>
      <c r="AG9" s="56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9">
        <v>0</v>
      </c>
      <c r="AY9" s="59">
        <v>0</v>
      </c>
      <c r="AZ9" s="59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1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</row>
    <row r="10" spans="1:73" s="63" customFormat="1" ht="14" thickTop="1" thickBot="1" x14ac:dyDescent="0.35">
      <c r="A10" s="3">
        <v>8</v>
      </c>
      <c r="B10" s="5" t="s">
        <v>10</v>
      </c>
      <c r="C10" s="5" t="s">
        <v>6</v>
      </c>
      <c r="D10" s="94">
        <v>600</v>
      </c>
      <c r="E10" s="88">
        <v>3.5</v>
      </c>
      <c r="F10" s="89">
        <v>7</v>
      </c>
      <c r="G10" s="1"/>
      <c r="H10" s="69">
        <v>0.31292800000061577</v>
      </c>
      <c r="I10" s="47">
        <v>0</v>
      </c>
      <c r="J10" s="48">
        <v>0</v>
      </c>
      <c r="K10" s="48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50">
        <v>0</v>
      </c>
      <c r="V10" s="50">
        <v>0</v>
      </c>
      <c r="W10" s="51">
        <v>0</v>
      </c>
      <c r="X10" s="51">
        <v>0</v>
      </c>
      <c r="Y10" s="51">
        <v>0</v>
      </c>
      <c r="Z10" s="51">
        <v>0</v>
      </c>
      <c r="AA10" s="52">
        <v>0</v>
      </c>
      <c r="AB10" s="53">
        <v>0</v>
      </c>
      <c r="AC10" s="53">
        <v>0</v>
      </c>
      <c r="AD10" s="55">
        <v>0</v>
      </c>
      <c r="AE10" s="56">
        <v>0</v>
      </c>
      <c r="AF10" s="56">
        <v>0</v>
      </c>
      <c r="AG10" s="56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9">
        <v>0</v>
      </c>
      <c r="AY10" s="59">
        <v>0</v>
      </c>
      <c r="AZ10" s="59">
        <v>0</v>
      </c>
      <c r="BA10" s="64">
        <v>0</v>
      </c>
      <c r="BB10" s="64">
        <v>0</v>
      </c>
      <c r="BC10" s="64">
        <v>0</v>
      </c>
      <c r="BD10" s="64">
        <v>0</v>
      </c>
      <c r="BE10" s="64">
        <v>0</v>
      </c>
      <c r="BF10" s="64">
        <v>0</v>
      </c>
      <c r="BG10" s="64">
        <v>0</v>
      </c>
      <c r="BH10" s="64">
        <v>0</v>
      </c>
      <c r="BI10" s="61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</row>
    <row r="11" spans="1:73" s="63" customFormat="1" ht="14" thickTop="1" thickBot="1" x14ac:dyDescent="0.35">
      <c r="A11" s="3">
        <v>9</v>
      </c>
      <c r="B11" s="5" t="s">
        <v>11</v>
      </c>
      <c r="C11" s="5" t="s">
        <v>6</v>
      </c>
      <c r="D11" s="94">
        <v>1000</v>
      </c>
      <c r="E11" s="88">
        <v>4</v>
      </c>
      <c r="F11" s="89">
        <v>8</v>
      </c>
      <c r="G11" s="1"/>
      <c r="H11" s="69">
        <v>0.35763200000070383</v>
      </c>
      <c r="I11" s="47">
        <v>0</v>
      </c>
      <c r="J11" s="48">
        <v>0</v>
      </c>
      <c r="K11" s="48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50">
        <v>0</v>
      </c>
      <c r="V11" s="50">
        <v>0</v>
      </c>
      <c r="W11" s="51">
        <v>0</v>
      </c>
      <c r="X11" s="51">
        <v>0</v>
      </c>
      <c r="Y11" s="51">
        <v>0</v>
      </c>
      <c r="Z11" s="51">
        <v>0</v>
      </c>
      <c r="AA11" s="52">
        <v>0</v>
      </c>
      <c r="AB11" s="53">
        <v>0</v>
      </c>
      <c r="AC11" s="53">
        <v>0</v>
      </c>
      <c r="AD11" s="55">
        <v>0</v>
      </c>
      <c r="AE11" s="56">
        <v>0</v>
      </c>
      <c r="AF11" s="56">
        <v>0</v>
      </c>
      <c r="AG11" s="56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9">
        <v>0</v>
      </c>
      <c r="AY11" s="59">
        <v>0</v>
      </c>
      <c r="AZ11" s="59">
        <v>0</v>
      </c>
      <c r="BA11" s="64">
        <v>0</v>
      </c>
      <c r="BB11" s="64">
        <v>0</v>
      </c>
      <c r="BC11" s="64">
        <v>0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1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</row>
    <row r="12" spans="1:73" s="63" customFormat="1" ht="14" thickTop="1" thickBot="1" x14ac:dyDescent="0.35">
      <c r="A12" s="3">
        <v>10</v>
      </c>
      <c r="B12" s="5" t="s">
        <v>12</v>
      </c>
      <c r="C12" s="5" t="s">
        <v>6</v>
      </c>
      <c r="D12" s="94">
        <v>1300</v>
      </c>
      <c r="E12" s="88">
        <v>4.5</v>
      </c>
      <c r="F12" s="89">
        <v>9</v>
      </c>
      <c r="G12" s="1"/>
      <c r="H12" s="69">
        <v>0.40233600000079178</v>
      </c>
      <c r="I12" s="47">
        <v>0</v>
      </c>
      <c r="J12" s="48">
        <v>0</v>
      </c>
      <c r="K12" s="48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50">
        <v>0</v>
      </c>
      <c r="V12" s="50">
        <v>0</v>
      </c>
      <c r="W12" s="51">
        <v>0</v>
      </c>
      <c r="X12" s="51">
        <v>0</v>
      </c>
      <c r="Y12" s="51">
        <v>0</v>
      </c>
      <c r="Z12" s="51">
        <v>0</v>
      </c>
      <c r="AA12" s="52">
        <v>0</v>
      </c>
      <c r="AB12" s="53">
        <v>0</v>
      </c>
      <c r="AC12" s="53">
        <v>0</v>
      </c>
      <c r="AD12" s="55">
        <v>0</v>
      </c>
      <c r="AE12" s="56">
        <v>0</v>
      </c>
      <c r="AF12" s="56">
        <v>0</v>
      </c>
      <c r="AG12" s="56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9">
        <v>0</v>
      </c>
      <c r="AY12" s="59">
        <v>0</v>
      </c>
      <c r="AZ12" s="59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1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</row>
    <row r="13" spans="1:73" s="63" customFormat="1" ht="14" thickTop="1" thickBot="1" x14ac:dyDescent="0.35">
      <c r="A13" s="3">
        <v>11</v>
      </c>
      <c r="B13" s="5" t="s">
        <v>13</v>
      </c>
      <c r="C13" s="5" t="s">
        <v>6</v>
      </c>
      <c r="D13" s="94">
        <v>2000</v>
      </c>
      <c r="E13" s="88">
        <v>5</v>
      </c>
      <c r="F13" s="89">
        <v>10</v>
      </c>
      <c r="G13" s="1"/>
      <c r="H13" s="69">
        <v>0.44704000000087973</v>
      </c>
      <c r="I13" s="47">
        <v>0</v>
      </c>
      <c r="J13" s="48">
        <v>0</v>
      </c>
      <c r="K13" s="48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50">
        <v>0</v>
      </c>
      <c r="V13" s="50">
        <v>0</v>
      </c>
      <c r="W13" s="51">
        <v>0</v>
      </c>
      <c r="X13" s="51">
        <v>0</v>
      </c>
      <c r="Y13" s="51">
        <v>0</v>
      </c>
      <c r="Z13" s="51">
        <v>0</v>
      </c>
      <c r="AA13" s="52">
        <v>0</v>
      </c>
      <c r="AB13" s="53">
        <v>0</v>
      </c>
      <c r="AC13" s="53">
        <v>0</v>
      </c>
      <c r="AD13" s="55">
        <v>0</v>
      </c>
      <c r="AE13" s="56">
        <v>0</v>
      </c>
      <c r="AF13" s="56">
        <v>0</v>
      </c>
      <c r="AG13" s="56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9">
        <v>0</v>
      </c>
      <c r="AY13" s="59">
        <v>0</v>
      </c>
      <c r="AZ13" s="59">
        <v>0</v>
      </c>
      <c r="BA13" s="64">
        <v>0</v>
      </c>
      <c r="BB13" s="64">
        <v>0</v>
      </c>
      <c r="BC13" s="64">
        <v>0</v>
      </c>
      <c r="BD13" s="64">
        <v>0</v>
      </c>
      <c r="BE13" s="64">
        <v>0</v>
      </c>
      <c r="BF13" s="64">
        <v>0</v>
      </c>
      <c r="BG13" s="64">
        <v>0</v>
      </c>
      <c r="BH13" s="64">
        <v>0</v>
      </c>
      <c r="BI13" s="61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</row>
    <row r="14" spans="1:73" s="63" customFormat="1" ht="14" thickTop="1" thickBot="1" x14ac:dyDescent="0.35">
      <c r="A14" s="3">
        <v>12</v>
      </c>
      <c r="B14" s="5" t="s">
        <v>14</v>
      </c>
      <c r="C14" s="5" t="s">
        <v>6</v>
      </c>
      <c r="D14" s="94">
        <v>2300</v>
      </c>
      <c r="E14" s="88">
        <v>5.5</v>
      </c>
      <c r="F14" s="89">
        <v>11</v>
      </c>
      <c r="G14" s="1"/>
      <c r="H14" s="69">
        <v>0.5</v>
      </c>
      <c r="I14" s="47">
        <v>0</v>
      </c>
      <c r="J14" s="48">
        <v>0</v>
      </c>
      <c r="K14" s="48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50">
        <v>0</v>
      </c>
      <c r="V14" s="50">
        <v>0</v>
      </c>
      <c r="W14" s="51">
        <v>0</v>
      </c>
      <c r="X14" s="51">
        <v>0</v>
      </c>
      <c r="Y14" s="51">
        <v>0</v>
      </c>
      <c r="Z14" s="51">
        <v>0</v>
      </c>
      <c r="AA14" s="52">
        <v>0</v>
      </c>
      <c r="AB14" s="53">
        <v>0</v>
      </c>
      <c r="AC14" s="53">
        <v>0</v>
      </c>
      <c r="AD14" s="55">
        <v>0</v>
      </c>
      <c r="AE14" s="56">
        <v>0</v>
      </c>
      <c r="AF14" s="56">
        <v>0</v>
      </c>
      <c r="AG14" s="56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9">
        <v>0</v>
      </c>
      <c r="AY14" s="59">
        <v>0</v>
      </c>
      <c r="AZ14" s="59">
        <v>0</v>
      </c>
      <c r="BA14" s="64">
        <v>0</v>
      </c>
      <c r="BB14" s="64">
        <v>0</v>
      </c>
      <c r="BC14" s="64">
        <v>0</v>
      </c>
      <c r="BD14" s="64">
        <v>0</v>
      </c>
      <c r="BE14" s="64">
        <v>0</v>
      </c>
      <c r="BF14" s="64">
        <v>0</v>
      </c>
      <c r="BG14" s="64">
        <v>0</v>
      </c>
      <c r="BH14" s="64">
        <v>0</v>
      </c>
      <c r="BI14" s="61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</row>
    <row r="15" spans="1:73" s="63" customFormat="1" ht="14" thickTop="1" thickBot="1" x14ac:dyDescent="0.35">
      <c r="A15" s="3">
        <v>13</v>
      </c>
      <c r="B15" s="6" t="s">
        <v>15</v>
      </c>
      <c r="C15" s="6" t="s">
        <v>16</v>
      </c>
      <c r="D15" s="94">
        <v>300</v>
      </c>
      <c r="E15" s="88">
        <v>6</v>
      </c>
      <c r="F15" s="89">
        <v>12</v>
      </c>
      <c r="G15" s="1"/>
      <c r="H15" s="69">
        <v>0.53644800000105564</v>
      </c>
      <c r="I15" s="47">
        <v>0</v>
      </c>
      <c r="J15" s="48">
        <v>0</v>
      </c>
      <c r="K15" s="48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50">
        <v>0</v>
      </c>
      <c r="V15" s="50">
        <v>0</v>
      </c>
      <c r="W15" s="51">
        <v>0</v>
      </c>
      <c r="X15" s="51">
        <v>0</v>
      </c>
      <c r="Y15" s="51">
        <v>0</v>
      </c>
      <c r="Z15" s="51">
        <v>0</v>
      </c>
      <c r="AA15" s="52">
        <v>0</v>
      </c>
      <c r="AB15" s="53">
        <v>0</v>
      </c>
      <c r="AC15" s="53">
        <v>0</v>
      </c>
      <c r="AD15" s="55">
        <v>0</v>
      </c>
      <c r="AE15" s="56">
        <v>0</v>
      </c>
      <c r="AF15" s="56">
        <v>0</v>
      </c>
      <c r="AG15" s="56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9">
        <v>0</v>
      </c>
      <c r="AY15" s="59">
        <v>0</v>
      </c>
      <c r="AZ15" s="59">
        <v>0</v>
      </c>
      <c r="BA15" s="64">
        <v>0</v>
      </c>
      <c r="BB15" s="64">
        <v>0</v>
      </c>
      <c r="BC15" s="64">
        <v>0</v>
      </c>
      <c r="BD15" s="64">
        <v>0</v>
      </c>
      <c r="BE15" s="64">
        <v>0</v>
      </c>
      <c r="BF15" s="64">
        <v>0</v>
      </c>
      <c r="BG15" s="64">
        <v>0</v>
      </c>
      <c r="BH15" s="64">
        <v>0</v>
      </c>
      <c r="BI15" s="61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</row>
    <row r="16" spans="1:73" s="63" customFormat="1" ht="14" thickTop="1" thickBot="1" x14ac:dyDescent="0.35">
      <c r="A16" s="3">
        <v>14</v>
      </c>
      <c r="B16" s="6" t="s">
        <v>17</v>
      </c>
      <c r="C16" s="6" t="s">
        <v>16</v>
      </c>
      <c r="D16" s="93" t="s">
        <v>18</v>
      </c>
      <c r="E16" s="88">
        <v>6.5</v>
      </c>
      <c r="F16" s="89">
        <v>13</v>
      </c>
      <c r="G16" s="1"/>
      <c r="H16" s="69">
        <v>0.58115200000114364</v>
      </c>
      <c r="I16" s="47">
        <v>0</v>
      </c>
      <c r="J16" s="48">
        <v>0</v>
      </c>
      <c r="K16" s="48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50">
        <v>0</v>
      </c>
      <c r="V16" s="50">
        <v>0</v>
      </c>
      <c r="W16" s="51">
        <v>0</v>
      </c>
      <c r="X16" s="51">
        <v>0</v>
      </c>
      <c r="Y16" s="51">
        <v>0</v>
      </c>
      <c r="Z16" s="51">
        <v>0</v>
      </c>
      <c r="AA16" s="52">
        <v>0</v>
      </c>
      <c r="AB16" s="53">
        <v>0</v>
      </c>
      <c r="AC16" s="53">
        <v>0</v>
      </c>
      <c r="AD16" s="55">
        <v>0</v>
      </c>
      <c r="AE16" s="56">
        <v>0</v>
      </c>
      <c r="AF16" s="56">
        <v>0</v>
      </c>
      <c r="AG16" s="56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9">
        <v>0</v>
      </c>
      <c r="AY16" s="59">
        <v>0</v>
      </c>
      <c r="AZ16" s="59">
        <v>0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4">
        <v>0</v>
      </c>
      <c r="BG16" s="64">
        <v>0</v>
      </c>
      <c r="BH16" s="64">
        <v>0</v>
      </c>
      <c r="BI16" s="61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</row>
    <row r="17" spans="1:73" s="63" customFormat="1" ht="14" thickTop="1" thickBot="1" x14ac:dyDescent="0.35">
      <c r="A17" s="3">
        <v>15</v>
      </c>
      <c r="B17" s="7" t="s">
        <v>19</v>
      </c>
      <c r="C17" s="7" t="s">
        <v>20</v>
      </c>
      <c r="D17" s="93" t="s">
        <v>21</v>
      </c>
      <c r="E17" s="88">
        <v>7</v>
      </c>
      <c r="F17" s="89">
        <v>14</v>
      </c>
      <c r="G17" s="1"/>
      <c r="H17" s="69">
        <v>0.62585600000123154</v>
      </c>
      <c r="I17" s="47">
        <v>0</v>
      </c>
      <c r="J17" s="48">
        <v>0</v>
      </c>
      <c r="K17" s="48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50">
        <v>0</v>
      </c>
      <c r="V17" s="50">
        <v>0</v>
      </c>
      <c r="W17" s="51">
        <v>0</v>
      </c>
      <c r="X17" s="51">
        <v>0</v>
      </c>
      <c r="Y17" s="51">
        <v>0</v>
      </c>
      <c r="Z17" s="51">
        <v>0</v>
      </c>
      <c r="AA17" s="52">
        <v>0</v>
      </c>
      <c r="AB17" s="53">
        <v>0</v>
      </c>
      <c r="AC17" s="53">
        <v>0</v>
      </c>
      <c r="AD17" s="55">
        <v>0</v>
      </c>
      <c r="AE17" s="56">
        <v>0</v>
      </c>
      <c r="AF17" s="56">
        <v>0</v>
      </c>
      <c r="AG17" s="56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9">
        <v>0</v>
      </c>
      <c r="AY17" s="59">
        <v>0</v>
      </c>
      <c r="AZ17" s="59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0</v>
      </c>
      <c r="BG17" s="64">
        <v>0</v>
      </c>
      <c r="BH17" s="64">
        <v>0</v>
      </c>
      <c r="BI17" s="61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</row>
    <row r="18" spans="1:73" s="63" customFormat="1" ht="14" thickTop="1" thickBot="1" x14ac:dyDescent="0.35">
      <c r="A18" s="3">
        <v>16</v>
      </c>
      <c r="B18" s="7" t="s">
        <v>22</v>
      </c>
      <c r="C18" s="7" t="s">
        <v>20</v>
      </c>
      <c r="D18" s="93" t="s">
        <v>21</v>
      </c>
      <c r="E18" s="88">
        <v>7.5</v>
      </c>
      <c r="F18" s="89">
        <v>15</v>
      </c>
      <c r="G18" s="1"/>
      <c r="H18" s="69">
        <v>0.67056000000131954</v>
      </c>
      <c r="I18" s="47">
        <v>0</v>
      </c>
      <c r="J18" s="48">
        <v>0</v>
      </c>
      <c r="K18" s="48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50">
        <v>0</v>
      </c>
      <c r="V18" s="50">
        <v>0</v>
      </c>
      <c r="W18" s="51">
        <v>0</v>
      </c>
      <c r="X18" s="51">
        <v>0</v>
      </c>
      <c r="Y18" s="51">
        <v>0</v>
      </c>
      <c r="Z18" s="51">
        <v>0</v>
      </c>
      <c r="AA18" s="52">
        <v>0</v>
      </c>
      <c r="AB18" s="53">
        <v>0</v>
      </c>
      <c r="AC18" s="53">
        <v>0</v>
      </c>
      <c r="AD18" s="55">
        <v>0</v>
      </c>
      <c r="AE18" s="56">
        <v>0</v>
      </c>
      <c r="AF18" s="56">
        <v>0</v>
      </c>
      <c r="AG18" s="56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9">
        <v>0</v>
      </c>
      <c r="AY18" s="59">
        <v>0</v>
      </c>
      <c r="AZ18" s="59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4">
        <v>0</v>
      </c>
      <c r="BG18" s="64">
        <v>0</v>
      </c>
      <c r="BH18" s="64">
        <v>0</v>
      </c>
      <c r="BI18" s="61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</row>
    <row r="19" spans="1:73" s="63" customFormat="1" ht="14" thickTop="1" thickBot="1" x14ac:dyDescent="0.35">
      <c r="A19" s="3">
        <v>17</v>
      </c>
      <c r="B19" s="7" t="s">
        <v>23</v>
      </c>
      <c r="C19" s="7" t="s">
        <v>20</v>
      </c>
      <c r="D19" s="93" t="s">
        <v>24</v>
      </c>
      <c r="E19" s="88">
        <v>8</v>
      </c>
      <c r="F19" s="89">
        <v>16</v>
      </c>
      <c r="G19" s="1"/>
      <c r="H19" s="69">
        <v>0.71526400000140766</v>
      </c>
      <c r="I19" s="47">
        <v>0</v>
      </c>
      <c r="J19" s="48">
        <v>0</v>
      </c>
      <c r="K19" s="48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50">
        <v>0</v>
      </c>
      <c r="V19" s="50">
        <v>0</v>
      </c>
      <c r="W19" s="51">
        <v>0</v>
      </c>
      <c r="X19" s="51">
        <v>0</v>
      </c>
      <c r="Y19" s="51">
        <v>0</v>
      </c>
      <c r="Z19" s="51">
        <v>0</v>
      </c>
      <c r="AA19" s="52">
        <v>0</v>
      </c>
      <c r="AB19" s="53">
        <v>0</v>
      </c>
      <c r="AC19" s="53">
        <v>0</v>
      </c>
      <c r="AD19" s="55">
        <v>0</v>
      </c>
      <c r="AE19" s="56">
        <v>0</v>
      </c>
      <c r="AF19" s="56">
        <v>0</v>
      </c>
      <c r="AG19" s="56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9">
        <v>0</v>
      </c>
      <c r="AY19" s="59">
        <v>0</v>
      </c>
      <c r="AZ19" s="59">
        <v>0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4">
        <v>0</v>
      </c>
      <c r="BG19" s="64">
        <v>0</v>
      </c>
      <c r="BH19" s="64">
        <v>0</v>
      </c>
      <c r="BI19" s="61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</row>
    <row r="20" spans="1:73" s="63" customFormat="1" ht="14" thickTop="1" thickBot="1" x14ac:dyDescent="0.35">
      <c r="A20" s="3">
        <v>18</v>
      </c>
      <c r="B20" s="7" t="s">
        <v>25</v>
      </c>
      <c r="C20" s="7" t="s">
        <v>20</v>
      </c>
      <c r="D20" s="95" t="s">
        <v>24</v>
      </c>
      <c r="E20" s="88">
        <v>8.5</v>
      </c>
      <c r="F20" s="89">
        <v>17</v>
      </c>
      <c r="G20" s="1"/>
      <c r="H20" s="69">
        <v>0.75996800000149556</v>
      </c>
      <c r="I20" s="47">
        <v>0</v>
      </c>
      <c r="J20" s="48">
        <v>0</v>
      </c>
      <c r="K20" s="48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50">
        <v>0</v>
      </c>
      <c r="V20" s="50">
        <v>0</v>
      </c>
      <c r="W20" s="51">
        <v>0</v>
      </c>
      <c r="X20" s="51">
        <v>0</v>
      </c>
      <c r="Y20" s="51">
        <v>0</v>
      </c>
      <c r="Z20" s="51">
        <v>0</v>
      </c>
      <c r="AA20" s="52">
        <v>0</v>
      </c>
      <c r="AB20" s="53">
        <v>0</v>
      </c>
      <c r="AC20" s="53">
        <v>0</v>
      </c>
      <c r="AD20" s="55">
        <v>0</v>
      </c>
      <c r="AE20" s="56">
        <v>0</v>
      </c>
      <c r="AF20" s="56">
        <v>0</v>
      </c>
      <c r="AG20" s="56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9">
        <v>0</v>
      </c>
      <c r="AY20" s="59">
        <v>0</v>
      </c>
      <c r="AZ20" s="59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1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</row>
    <row r="21" spans="1:73" s="63" customFormat="1" ht="14" thickTop="1" thickBot="1" x14ac:dyDescent="0.35">
      <c r="A21" s="3">
        <v>19</v>
      </c>
      <c r="B21" s="8" t="s">
        <v>26</v>
      </c>
      <c r="C21" s="8" t="s">
        <v>27</v>
      </c>
      <c r="D21" s="93" t="s">
        <v>28</v>
      </c>
      <c r="E21" s="88">
        <v>9</v>
      </c>
      <c r="F21" s="89">
        <v>18</v>
      </c>
      <c r="G21" s="1"/>
      <c r="H21" s="69">
        <v>0.80467200000158356</v>
      </c>
      <c r="I21" s="47">
        <v>0</v>
      </c>
      <c r="J21" s="48">
        <v>0</v>
      </c>
      <c r="K21" s="48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50">
        <v>0</v>
      </c>
      <c r="V21" s="50">
        <v>0</v>
      </c>
      <c r="W21" s="51">
        <v>0</v>
      </c>
      <c r="X21" s="51">
        <v>0</v>
      </c>
      <c r="Y21" s="51">
        <v>0</v>
      </c>
      <c r="Z21" s="51">
        <v>0</v>
      </c>
      <c r="AA21" s="52">
        <v>0</v>
      </c>
      <c r="AB21" s="53">
        <v>0</v>
      </c>
      <c r="AC21" s="53">
        <v>0</v>
      </c>
      <c r="AD21" s="55">
        <v>0</v>
      </c>
      <c r="AE21" s="56">
        <v>0</v>
      </c>
      <c r="AF21" s="56">
        <v>0</v>
      </c>
      <c r="AG21" s="56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9">
        <v>0</v>
      </c>
      <c r="AY21" s="59">
        <v>0</v>
      </c>
      <c r="AZ21" s="59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1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</row>
    <row r="22" spans="1:73" s="63" customFormat="1" ht="14" thickTop="1" thickBot="1" x14ac:dyDescent="0.35">
      <c r="A22" s="3">
        <v>20</v>
      </c>
      <c r="B22" s="8" t="s">
        <v>29</v>
      </c>
      <c r="C22" s="8" t="s">
        <v>27</v>
      </c>
      <c r="D22" s="93" t="s">
        <v>30</v>
      </c>
      <c r="E22" s="88">
        <v>9.5</v>
      </c>
      <c r="F22" s="89">
        <v>19</v>
      </c>
      <c r="G22" s="1"/>
      <c r="H22" s="69">
        <v>0.84937600000167146</v>
      </c>
      <c r="I22" s="47">
        <v>0</v>
      </c>
      <c r="J22" s="48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50">
        <v>0</v>
      </c>
      <c r="V22" s="50">
        <v>0</v>
      </c>
      <c r="W22" s="51">
        <v>0</v>
      </c>
      <c r="X22" s="51">
        <v>0</v>
      </c>
      <c r="Y22" s="51">
        <v>0</v>
      </c>
      <c r="Z22" s="51">
        <v>0</v>
      </c>
      <c r="AA22" s="52">
        <v>0</v>
      </c>
      <c r="AB22" s="53">
        <v>0</v>
      </c>
      <c r="AC22" s="53">
        <v>0</v>
      </c>
      <c r="AD22" s="55">
        <v>0</v>
      </c>
      <c r="AE22" s="56">
        <v>0</v>
      </c>
      <c r="AF22" s="56">
        <v>0</v>
      </c>
      <c r="AG22" s="56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9">
        <v>0</v>
      </c>
      <c r="AY22" s="59">
        <v>0</v>
      </c>
      <c r="AZ22" s="59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1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</row>
    <row r="23" spans="1:73" s="63" customFormat="1" ht="14" thickTop="1" thickBot="1" x14ac:dyDescent="0.35">
      <c r="A23" s="3">
        <v>21</v>
      </c>
      <c r="B23" s="8" t="s">
        <v>31</v>
      </c>
      <c r="C23" s="8" t="s">
        <v>27</v>
      </c>
      <c r="D23" s="92">
        <v>1500</v>
      </c>
      <c r="E23" s="88">
        <v>10</v>
      </c>
      <c r="F23" s="89">
        <v>20</v>
      </c>
      <c r="G23" s="1"/>
      <c r="H23" s="69">
        <v>0.89408000000175947</v>
      </c>
      <c r="I23" s="47">
        <v>0</v>
      </c>
      <c r="J23" s="48">
        <v>0</v>
      </c>
      <c r="K23" s="48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50">
        <v>0</v>
      </c>
      <c r="V23" s="50">
        <v>0</v>
      </c>
      <c r="W23" s="51">
        <v>0</v>
      </c>
      <c r="X23" s="51">
        <v>0</v>
      </c>
      <c r="Y23" s="51">
        <v>0</v>
      </c>
      <c r="Z23" s="51">
        <v>0</v>
      </c>
      <c r="AA23" s="52">
        <v>0</v>
      </c>
      <c r="AB23" s="53">
        <v>0</v>
      </c>
      <c r="AC23" s="53">
        <v>0</v>
      </c>
      <c r="AD23" s="55">
        <v>0</v>
      </c>
      <c r="AE23" s="56">
        <v>0</v>
      </c>
      <c r="AF23" s="56">
        <v>0</v>
      </c>
      <c r="AG23" s="56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9">
        <v>0</v>
      </c>
      <c r="AY23" s="59">
        <v>0</v>
      </c>
      <c r="AZ23" s="59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1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</row>
    <row r="24" spans="1:73" s="63" customFormat="1" ht="14" thickTop="1" thickBot="1" x14ac:dyDescent="0.35">
      <c r="A24" s="3">
        <v>22</v>
      </c>
      <c r="B24" s="9" t="s">
        <v>32</v>
      </c>
      <c r="C24" s="9" t="s">
        <v>33</v>
      </c>
      <c r="D24" s="92">
        <v>20</v>
      </c>
      <c r="E24" s="88">
        <v>10.5</v>
      </c>
      <c r="F24" s="89">
        <v>21</v>
      </c>
      <c r="G24" s="1"/>
      <c r="H24" s="69">
        <v>0.93878400000184747</v>
      </c>
      <c r="I24" s="47">
        <v>0</v>
      </c>
      <c r="J24" s="48">
        <v>0</v>
      </c>
      <c r="K24" s="48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50">
        <v>0</v>
      </c>
      <c r="V24" s="50">
        <v>0</v>
      </c>
      <c r="W24" s="51">
        <v>0</v>
      </c>
      <c r="X24" s="51">
        <v>0</v>
      </c>
      <c r="Y24" s="51">
        <v>0</v>
      </c>
      <c r="Z24" s="51">
        <v>0</v>
      </c>
      <c r="AA24" s="52">
        <v>0</v>
      </c>
      <c r="AB24" s="53">
        <v>0</v>
      </c>
      <c r="AC24" s="53">
        <v>0</v>
      </c>
      <c r="AD24" s="55">
        <v>0</v>
      </c>
      <c r="AE24" s="56">
        <v>0</v>
      </c>
      <c r="AF24" s="56">
        <v>0</v>
      </c>
      <c r="AG24" s="56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9">
        <v>0</v>
      </c>
      <c r="AY24" s="59">
        <v>0</v>
      </c>
      <c r="AZ24" s="59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1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</row>
    <row r="25" spans="1:73" s="63" customFormat="1" ht="14" thickTop="1" thickBot="1" x14ac:dyDescent="0.35">
      <c r="A25" s="3">
        <v>23</v>
      </c>
      <c r="B25" s="10" t="s">
        <v>34</v>
      </c>
      <c r="C25" s="10" t="s">
        <v>35</v>
      </c>
      <c r="D25" s="92">
        <v>750</v>
      </c>
      <c r="E25" s="88">
        <v>11</v>
      </c>
      <c r="F25" s="89">
        <v>22</v>
      </c>
      <c r="G25" s="1"/>
      <c r="H25" s="69">
        <v>1</v>
      </c>
      <c r="I25" s="47">
        <v>0</v>
      </c>
      <c r="J25" s="48">
        <v>0</v>
      </c>
      <c r="K25" s="48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50">
        <v>0</v>
      </c>
      <c r="V25" s="50">
        <v>0</v>
      </c>
      <c r="W25" s="51">
        <v>0</v>
      </c>
      <c r="X25" s="51">
        <v>0</v>
      </c>
      <c r="Y25" s="51">
        <v>0</v>
      </c>
      <c r="Z25" s="51">
        <v>0</v>
      </c>
      <c r="AA25" s="52">
        <v>0</v>
      </c>
      <c r="AB25" s="53">
        <v>0</v>
      </c>
      <c r="AC25" s="53">
        <v>0</v>
      </c>
      <c r="AD25" s="55">
        <v>0</v>
      </c>
      <c r="AE25" s="56">
        <v>0</v>
      </c>
      <c r="AF25" s="56">
        <v>0</v>
      </c>
      <c r="AG25" s="56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9">
        <v>0</v>
      </c>
      <c r="AY25" s="59">
        <v>0</v>
      </c>
      <c r="AZ25" s="59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1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</row>
    <row r="26" spans="1:73" s="63" customFormat="1" ht="14" thickTop="1" thickBot="1" x14ac:dyDescent="0.35">
      <c r="A26" s="3">
        <v>24</v>
      </c>
      <c r="B26" s="10" t="s">
        <v>36</v>
      </c>
      <c r="C26" s="10" t="s">
        <v>35</v>
      </c>
      <c r="D26" s="92">
        <v>750</v>
      </c>
      <c r="E26" s="88">
        <v>11.5</v>
      </c>
      <c r="F26" s="89">
        <v>23</v>
      </c>
      <c r="G26" s="1"/>
      <c r="H26" s="69">
        <v>1.0281920000020233</v>
      </c>
      <c r="I26" s="47">
        <v>0</v>
      </c>
      <c r="J26" s="48">
        <v>0</v>
      </c>
      <c r="K26" s="48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50">
        <v>0</v>
      </c>
      <c r="V26" s="50">
        <v>0</v>
      </c>
      <c r="W26" s="51">
        <v>0</v>
      </c>
      <c r="X26" s="51">
        <v>0</v>
      </c>
      <c r="Y26" s="51">
        <v>0</v>
      </c>
      <c r="Z26" s="51">
        <v>0</v>
      </c>
      <c r="AA26" s="52">
        <v>0</v>
      </c>
      <c r="AB26" s="53">
        <v>0</v>
      </c>
      <c r="AC26" s="53">
        <v>0</v>
      </c>
      <c r="AD26" s="55">
        <v>0</v>
      </c>
      <c r="AE26" s="56">
        <v>0</v>
      </c>
      <c r="AF26" s="56">
        <v>0</v>
      </c>
      <c r="AG26" s="56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9">
        <v>0</v>
      </c>
      <c r="AY26" s="59">
        <v>0</v>
      </c>
      <c r="AZ26" s="59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1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</row>
    <row r="27" spans="1:73" s="63" customFormat="1" ht="14" thickTop="1" thickBot="1" x14ac:dyDescent="0.35">
      <c r="A27" s="3">
        <v>25</v>
      </c>
      <c r="B27" s="10" t="s">
        <v>37</v>
      </c>
      <c r="C27" s="10" t="s">
        <v>35</v>
      </c>
      <c r="D27" s="92">
        <v>2000</v>
      </c>
      <c r="E27" s="88">
        <v>12</v>
      </c>
      <c r="F27" s="89">
        <v>24</v>
      </c>
      <c r="G27" s="1"/>
      <c r="H27" s="69">
        <v>1.0728960000021113</v>
      </c>
      <c r="I27" s="47">
        <v>0</v>
      </c>
      <c r="J27" s="48">
        <v>0</v>
      </c>
      <c r="K27" s="48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50">
        <v>0</v>
      </c>
      <c r="V27" s="50">
        <v>0</v>
      </c>
      <c r="W27" s="51">
        <v>0</v>
      </c>
      <c r="X27" s="51">
        <v>0</v>
      </c>
      <c r="Y27" s="51">
        <v>0</v>
      </c>
      <c r="Z27" s="51">
        <v>0</v>
      </c>
      <c r="AA27" s="52">
        <v>0</v>
      </c>
      <c r="AB27" s="53">
        <v>0</v>
      </c>
      <c r="AC27" s="53">
        <v>0</v>
      </c>
      <c r="AD27" s="55">
        <v>0</v>
      </c>
      <c r="AE27" s="56">
        <v>0</v>
      </c>
      <c r="AF27" s="56">
        <v>0</v>
      </c>
      <c r="AG27" s="56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9">
        <v>0</v>
      </c>
      <c r="AY27" s="59">
        <v>0</v>
      </c>
      <c r="AZ27" s="59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1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</row>
    <row r="28" spans="1:73" s="63" customFormat="1" ht="14" thickTop="1" thickBot="1" x14ac:dyDescent="0.35">
      <c r="A28" s="3">
        <v>26</v>
      </c>
      <c r="B28" s="11" t="s">
        <v>38</v>
      </c>
      <c r="C28" s="11" t="s">
        <v>39</v>
      </c>
      <c r="D28" s="96">
        <v>750</v>
      </c>
      <c r="E28" s="88">
        <v>12.5</v>
      </c>
      <c r="F28" s="89">
        <v>25</v>
      </c>
      <c r="G28" s="1"/>
      <c r="H28" s="69">
        <v>1.1176000000021993</v>
      </c>
      <c r="I28" s="47">
        <v>0</v>
      </c>
      <c r="J28" s="48">
        <v>0</v>
      </c>
      <c r="K28" s="48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50">
        <v>0</v>
      </c>
      <c r="V28" s="50">
        <v>0</v>
      </c>
      <c r="W28" s="51">
        <v>0</v>
      </c>
      <c r="X28" s="51">
        <v>0</v>
      </c>
      <c r="Y28" s="51">
        <v>0</v>
      </c>
      <c r="Z28" s="51">
        <v>0</v>
      </c>
      <c r="AA28" s="52">
        <v>0</v>
      </c>
      <c r="AB28" s="53">
        <v>0</v>
      </c>
      <c r="AC28" s="53">
        <v>0</v>
      </c>
      <c r="AD28" s="55">
        <v>0</v>
      </c>
      <c r="AE28" s="56">
        <v>0</v>
      </c>
      <c r="AF28" s="56">
        <v>0</v>
      </c>
      <c r="AG28" s="56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9">
        <v>0</v>
      </c>
      <c r="AY28" s="59">
        <v>0</v>
      </c>
      <c r="AZ28" s="59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4">
        <v>0</v>
      </c>
      <c r="BG28" s="64">
        <v>0</v>
      </c>
      <c r="BH28" s="64">
        <v>0</v>
      </c>
      <c r="BI28" s="61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</row>
    <row r="29" spans="1:73" s="63" customFormat="1" ht="14" thickTop="1" thickBot="1" x14ac:dyDescent="0.35">
      <c r="A29" s="3">
        <v>27</v>
      </c>
      <c r="B29" s="11" t="s">
        <v>40</v>
      </c>
      <c r="C29" s="11" t="s">
        <v>39</v>
      </c>
      <c r="D29" s="96">
        <v>750</v>
      </c>
      <c r="E29" s="88">
        <v>13</v>
      </c>
      <c r="F29" s="89">
        <v>26</v>
      </c>
      <c r="G29" s="1"/>
      <c r="H29" s="69">
        <v>1.1623040000022873</v>
      </c>
      <c r="I29" s="47">
        <v>0</v>
      </c>
      <c r="J29" s="48">
        <v>0</v>
      </c>
      <c r="K29" s="48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50">
        <v>0</v>
      </c>
      <c r="V29" s="50">
        <v>0</v>
      </c>
      <c r="W29" s="51">
        <v>0</v>
      </c>
      <c r="X29" s="51">
        <v>0</v>
      </c>
      <c r="Y29" s="51">
        <v>0</v>
      </c>
      <c r="Z29" s="51">
        <v>0</v>
      </c>
      <c r="AA29" s="52">
        <v>0</v>
      </c>
      <c r="AB29" s="53">
        <v>0</v>
      </c>
      <c r="AC29" s="53">
        <v>0</v>
      </c>
      <c r="AD29" s="55">
        <v>0</v>
      </c>
      <c r="AE29" s="56">
        <v>0</v>
      </c>
      <c r="AF29" s="56">
        <v>0</v>
      </c>
      <c r="AG29" s="56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9">
        <v>0</v>
      </c>
      <c r="AY29" s="59">
        <v>0</v>
      </c>
      <c r="AZ29" s="59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1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</row>
    <row r="30" spans="1:73" s="63" customFormat="1" ht="14" thickTop="1" thickBot="1" x14ac:dyDescent="0.35">
      <c r="A30" s="3">
        <v>28</v>
      </c>
      <c r="B30" s="11" t="s">
        <v>41</v>
      </c>
      <c r="C30" s="11" t="s">
        <v>39</v>
      </c>
      <c r="D30" s="96">
        <v>900</v>
      </c>
      <c r="E30" s="88">
        <v>13.5</v>
      </c>
      <c r="F30" s="89">
        <v>27</v>
      </c>
      <c r="G30" s="1"/>
      <c r="H30" s="69">
        <v>1.2070080000023753</v>
      </c>
      <c r="I30" s="47">
        <v>0</v>
      </c>
      <c r="J30" s="48">
        <v>0</v>
      </c>
      <c r="K30" s="48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50">
        <v>0</v>
      </c>
      <c r="V30" s="50">
        <v>0</v>
      </c>
      <c r="W30" s="51">
        <v>0</v>
      </c>
      <c r="X30" s="51">
        <v>0</v>
      </c>
      <c r="Y30" s="51">
        <v>0</v>
      </c>
      <c r="Z30" s="51">
        <v>0</v>
      </c>
      <c r="AA30" s="52">
        <v>0</v>
      </c>
      <c r="AB30" s="53">
        <v>0</v>
      </c>
      <c r="AC30" s="53">
        <v>0</v>
      </c>
      <c r="AD30" s="55">
        <v>0</v>
      </c>
      <c r="AE30" s="56">
        <v>0</v>
      </c>
      <c r="AF30" s="56">
        <v>0</v>
      </c>
      <c r="AG30" s="56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9">
        <v>0</v>
      </c>
      <c r="AY30" s="59">
        <v>0</v>
      </c>
      <c r="AZ30" s="59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1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</row>
    <row r="31" spans="1:73" s="63" customFormat="1" ht="14" thickTop="1" thickBot="1" x14ac:dyDescent="0.35">
      <c r="A31" s="3">
        <v>29</v>
      </c>
      <c r="B31" s="11" t="s">
        <v>42</v>
      </c>
      <c r="C31" s="11" t="s">
        <v>39</v>
      </c>
      <c r="D31" s="96">
        <v>900</v>
      </c>
      <c r="E31" s="88">
        <v>14</v>
      </c>
      <c r="F31" s="89">
        <v>28</v>
      </c>
      <c r="G31" s="1"/>
      <c r="H31" s="69">
        <v>1.2517120000024631</v>
      </c>
      <c r="I31" s="47">
        <v>0</v>
      </c>
      <c r="J31" s="48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50">
        <v>0</v>
      </c>
      <c r="V31" s="50">
        <v>0</v>
      </c>
      <c r="W31" s="51">
        <v>0</v>
      </c>
      <c r="X31" s="51">
        <v>0</v>
      </c>
      <c r="Y31" s="51">
        <v>0</v>
      </c>
      <c r="Z31" s="51">
        <v>0</v>
      </c>
      <c r="AA31" s="52">
        <v>0</v>
      </c>
      <c r="AB31" s="53">
        <v>0</v>
      </c>
      <c r="AC31" s="53">
        <v>0</v>
      </c>
      <c r="AD31" s="55">
        <v>0</v>
      </c>
      <c r="AE31" s="56">
        <v>0</v>
      </c>
      <c r="AF31" s="56">
        <v>0</v>
      </c>
      <c r="AG31" s="56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9">
        <v>0</v>
      </c>
      <c r="AY31" s="59">
        <v>0</v>
      </c>
      <c r="AZ31" s="59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1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</row>
    <row r="32" spans="1:73" s="63" customFormat="1" ht="14" thickTop="1" thickBot="1" x14ac:dyDescent="0.35">
      <c r="A32" s="3">
        <v>30</v>
      </c>
      <c r="B32" s="11" t="s">
        <v>43</v>
      </c>
      <c r="C32" s="11" t="s">
        <v>39</v>
      </c>
      <c r="D32" s="96">
        <v>1000</v>
      </c>
      <c r="E32" s="88">
        <v>14.5</v>
      </c>
      <c r="F32" s="89">
        <v>29</v>
      </c>
      <c r="G32" s="1"/>
      <c r="H32" s="69">
        <v>1.2964160000025511</v>
      </c>
      <c r="I32" s="47">
        <v>0</v>
      </c>
      <c r="J32" s="48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50">
        <v>0</v>
      </c>
      <c r="V32" s="50">
        <v>0</v>
      </c>
      <c r="W32" s="51">
        <v>0</v>
      </c>
      <c r="X32" s="51">
        <v>0</v>
      </c>
      <c r="Y32" s="51">
        <v>0</v>
      </c>
      <c r="Z32" s="51">
        <v>0</v>
      </c>
      <c r="AA32" s="52">
        <v>0</v>
      </c>
      <c r="AB32" s="53">
        <v>0</v>
      </c>
      <c r="AC32" s="53">
        <v>0</v>
      </c>
      <c r="AD32" s="55">
        <v>0</v>
      </c>
      <c r="AE32" s="56">
        <v>0</v>
      </c>
      <c r="AF32" s="56">
        <v>0</v>
      </c>
      <c r="AG32" s="56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9">
        <v>0</v>
      </c>
      <c r="AY32" s="59">
        <v>0</v>
      </c>
      <c r="AZ32" s="59">
        <v>0</v>
      </c>
      <c r="BA32" s="64">
        <v>0</v>
      </c>
      <c r="BB32" s="64">
        <v>0</v>
      </c>
      <c r="BC32" s="64">
        <v>0</v>
      </c>
      <c r="BD32" s="64">
        <v>0</v>
      </c>
      <c r="BE32" s="64">
        <v>0</v>
      </c>
      <c r="BF32" s="64">
        <v>0</v>
      </c>
      <c r="BG32" s="64">
        <v>0</v>
      </c>
      <c r="BH32" s="64">
        <v>0</v>
      </c>
      <c r="BI32" s="61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</row>
    <row r="33" spans="1:73" s="63" customFormat="1" ht="14" thickTop="1" thickBot="1" x14ac:dyDescent="0.35">
      <c r="A33" s="3">
        <v>31</v>
      </c>
      <c r="B33" s="11" t="s">
        <v>44</v>
      </c>
      <c r="C33" s="11" t="s">
        <v>39</v>
      </c>
      <c r="D33" s="96">
        <v>1500</v>
      </c>
      <c r="E33" s="88">
        <v>15</v>
      </c>
      <c r="F33" s="89">
        <v>30</v>
      </c>
      <c r="G33" s="1"/>
      <c r="H33" s="69">
        <v>1.3411200000026391</v>
      </c>
      <c r="I33" s="47">
        <v>0</v>
      </c>
      <c r="J33" s="48">
        <v>0</v>
      </c>
      <c r="K33" s="48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50">
        <v>0</v>
      </c>
      <c r="V33" s="50">
        <v>0</v>
      </c>
      <c r="W33" s="51">
        <v>0</v>
      </c>
      <c r="X33" s="51">
        <v>0</v>
      </c>
      <c r="Y33" s="51">
        <v>0</v>
      </c>
      <c r="Z33" s="51">
        <v>0</v>
      </c>
      <c r="AA33" s="52">
        <v>0</v>
      </c>
      <c r="AB33" s="53">
        <v>0</v>
      </c>
      <c r="AC33" s="53">
        <v>0</v>
      </c>
      <c r="AD33" s="55">
        <v>0</v>
      </c>
      <c r="AE33" s="56">
        <v>0</v>
      </c>
      <c r="AF33" s="56">
        <v>0</v>
      </c>
      <c r="AG33" s="56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9">
        <v>0</v>
      </c>
      <c r="AY33" s="59">
        <v>0</v>
      </c>
      <c r="AZ33" s="59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</v>
      </c>
      <c r="BG33" s="64">
        <v>0</v>
      </c>
      <c r="BH33" s="64">
        <v>0</v>
      </c>
      <c r="BI33" s="61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</row>
    <row r="34" spans="1:73" s="63" customFormat="1" ht="14" thickTop="1" thickBot="1" x14ac:dyDescent="0.35">
      <c r="A34" s="3">
        <v>32</v>
      </c>
      <c r="B34" s="11" t="s">
        <v>45</v>
      </c>
      <c r="C34" s="11" t="s">
        <v>39</v>
      </c>
      <c r="D34" s="96">
        <v>1500</v>
      </c>
      <c r="E34" s="88">
        <v>15.5</v>
      </c>
      <c r="F34" s="89">
        <v>31</v>
      </c>
      <c r="G34" s="1"/>
      <c r="H34" s="69">
        <v>1.3858240000027271</v>
      </c>
      <c r="I34" s="47">
        <v>0</v>
      </c>
      <c r="J34" s="48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50">
        <v>0</v>
      </c>
      <c r="V34" s="50">
        <v>0</v>
      </c>
      <c r="W34" s="51">
        <v>0</v>
      </c>
      <c r="X34" s="51">
        <v>0</v>
      </c>
      <c r="Y34" s="51">
        <v>0</v>
      </c>
      <c r="Z34" s="51">
        <v>0</v>
      </c>
      <c r="AA34" s="52">
        <v>0</v>
      </c>
      <c r="AB34" s="53">
        <v>0</v>
      </c>
      <c r="AC34" s="53">
        <v>0</v>
      </c>
      <c r="AD34" s="55">
        <v>0</v>
      </c>
      <c r="AE34" s="56">
        <v>0</v>
      </c>
      <c r="AF34" s="56">
        <v>0</v>
      </c>
      <c r="AG34" s="56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9">
        <v>0</v>
      </c>
      <c r="AY34" s="59">
        <v>0</v>
      </c>
      <c r="AZ34" s="59">
        <v>0</v>
      </c>
      <c r="BA34" s="64">
        <v>0</v>
      </c>
      <c r="BB34" s="64">
        <v>0</v>
      </c>
      <c r="BC34" s="64">
        <v>0</v>
      </c>
      <c r="BD34" s="64">
        <v>0</v>
      </c>
      <c r="BE34" s="64">
        <v>0</v>
      </c>
      <c r="BF34" s="64">
        <v>0</v>
      </c>
      <c r="BG34" s="64">
        <v>0</v>
      </c>
      <c r="BH34" s="64">
        <v>0</v>
      </c>
      <c r="BI34" s="61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</row>
    <row r="35" spans="1:73" s="63" customFormat="1" ht="14" thickTop="1" thickBot="1" x14ac:dyDescent="0.35">
      <c r="A35" s="3">
        <v>33</v>
      </c>
      <c r="B35" s="11" t="s">
        <v>46</v>
      </c>
      <c r="C35" s="11" t="s">
        <v>39</v>
      </c>
      <c r="D35" s="96">
        <v>1650</v>
      </c>
      <c r="E35" s="88">
        <v>16</v>
      </c>
      <c r="F35" s="89">
        <v>32</v>
      </c>
      <c r="G35" s="1"/>
      <c r="H35" s="69">
        <v>1.4305280000028153</v>
      </c>
      <c r="I35" s="47">
        <v>0</v>
      </c>
      <c r="J35" s="48">
        <v>0</v>
      </c>
      <c r="K35" s="48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50">
        <v>0</v>
      </c>
      <c r="V35" s="50">
        <v>0</v>
      </c>
      <c r="W35" s="51">
        <v>0</v>
      </c>
      <c r="X35" s="51">
        <v>0</v>
      </c>
      <c r="Y35" s="51">
        <v>0</v>
      </c>
      <c r="Z35" s="51">
        <v>0</v>
      </c>
      <c r="AA35" s="52">
        <v>0</v>
      </c>
      <c r="AB35" s="53">
        <v>0</v>
      </c>
      <c r="AC35" s="53">
        <v>0</v>
      </c>
      <c r="AD35" s="55">
        <v>0</v>
      </c>
      <c r="AE35" s="56">
        <v>0</v>
      </c>
      <c r="AF35" s="56">
        <v>0</v>
      </c>
      <c r="AG35" s="56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9">
        <v>0</v>
      </c>
      <c r="AY35" s="59">
        <v>0</v>
      </c>
      <c r="AZ35" s="59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</v>
      </c>
      <c r="BG35" s="64">
        <v>0</v>
      </c>
      <c r="BH35" s="64">
        <v>0</v>
      </c>
      <c r="BI35" s="61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</row>
    <row r="36" spans="1:73" s="63" customFormat="1" ht="14" thickTop="1" thickBot="1" x14ac:dyDescent="0.35">
      <c r="A36" s="3">
        <v>34</v>
      </c>
      <c r="B36" s="11" t="s">
        <v>47</v>
      </c>
      <c r="C36" s="11" t="s">
        <v>39</v>
      </c>
      <c r="D36" s="96">
        <v>1650</v>
      </c>
      <c r="E36" s="88">
        <v>16.5</v>
      </c>
      <c r="F36" s="89">
        <v>33</v>
      </c>
      <c r="G36" s="1"/>
      <c r="H36" s="69">
        <v>1.4752320000029031</v>
      </c>
      <c r="I36" s="47">
        <v>0</v>
      </c>
      <c r="J36" s="48">
        <v>0</v>
      </c>
      <c r="K36" s="48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50">
        <v>0</v>
      </c>
      <c r="V36" s="50">
        <v>0</v>
      </c>
      <c r="W36" s="51">
        <v>0</v>
      </c>
      <c r="X36" s="51">
        <v>0</v>
      </c>
      <c r="Y36" s="51">
        <v>0</v>
      </c>
      <c r="Z36" s="51">
        <v>0</v>
      </c>
      <c r="AA36" s="52">
        <v>0</v>
      </c>
      <c r="AB36" s="53">
        <v>0</v>
      </c>
      <c r="AC36" s="53">
        <v>0</v>
      </c>
      <c r="AD36" s="55">
        <v>0</v>
      </c>
      <c r="AE36" s="56">
        <v>0</v>
      </c>
      <c r="AF36" s="56">
        <v>0</v>
      </c>
      <c r="AG36" s="56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9">
        <v>0</v>
      </c>
      <c r="AY36" s="59">
        <v>0</v>
      </c>
      <c r="AZ36" s="59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0</v>
      </c>
      <c r="BG36" s="64">
        <v>0</v>
      </c>
      <c r="BH36" s="64">
        <v>0</v>
      </c>
      <c r="BI36" s="61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</row>
    <row r="37" spans="1:73" s="63" customFormat="1" ht="14" thickTop="1" thickBot="1" x14ac:dyDescent="0.35">
      <c r="A37" s="3">
        <v>35</v>
      </c>
      <c r="B37" s="12" t="s">
        <v>48</v>
      </c>
      <c r="C37" s="12" t="s">
        <v>49</v>
      </c>
      <c r="D37" s="96">
        <v>800</v>
      </c>
      <c r="E37" s="88">
        <v>17</v>
      </c>
      <c r="F37" s="89">
        <v>34</v>
      </c>
      <c r="G37" s="1"/>
      <c r="H37" s="69">
        <v>1.5</v>
      </c>
      <c r="I37" s="47">
        <v>0</v>
      </c>
      <c r="J37" s="48">
        <v>0</v>
      </c>
      <c r="K37" s="48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50">
        <v>0</v>
      </c>
      <c r="V37" s="50">
        <v>0</v>
      </c>
      <c r="W37" s="51">
        <v>0</v>
      </c>
      <c r="X37" s="51">
        <v>0</v>
      </c>
      <c r="Y37" s="51">
        <v>0</v>
      </c>
      <c r="Z37" s="51">
        <v>0</v>
      </c>
      <c r="AA37" s="52">
        <v>0</v>
      </c>
      <c r="AB37" s="53">
        <v>0</v>
      </c>
      <c r="AC37" s="53">
        <v>0</v>
      </c>
      <c r="AD37" s="55">
        <v>0</v>
      </c>
      <c r="AE37" s="56">
        <v>0</v>
      </c>
      <c r="AF37" s="56">
        <v>0</v>
      </c>
      <c r="AG37" s="56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9">
        <v>0</v>
      </c>
      <c r="AY37" s="59">
        <v>0</v>
      </c>
      <c r="AZ37" s="59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</v>
      </c>
      <c r="BG37" s="64">
        <v>0</v>
      </c>
      <c r="BH37" s="64">
        <v>0</v>
      </c>
      <c r="BI37" s="61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</row>
    <row r="38" spans="1:73" s="63" customFormat="1" ht="14" thickTop="1" thickBot="1" x14ac:dyDescent="0.35">
      <c r="A38" s="3">
        <v>36</v>
      </c>
      <c r="B38" s="12" t="s">
        <v>50</v>
      </c>
      <c r="C38" s="12" t="s">
        <v>49</v>
      </c>
      <c r="D38" s="96">
        <v>1300</v>
      </c>
      <c r="E38" s="88">
        <v>17.5</v>
      </c>
      <c r="F38" s="89">
        <v>35</v>
      </c>
      <c r="G38" s="1"/>
      <c r="H38" s="69">
        <v>1.5646400000030791</v>
      </c>
      <c r="I38" s="47">
        <v>0</v>
      </c>
      <c r="J38" s="48">
        <v>0</v>
      </c>
      <c r="K38" s="48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50">
        <v>0</v>
      </c>
      <c r="V38" s="50">
        <v>0</v>
      </c>
      <c r="W38" s="51">
        <v>0</v>
      </c>
      <c r="X38" s="51">
        <v>0</v>
      </c>
      <c r="Y38" s="51">
        <v>0</v>
      </c>
      <c r="Z38" s="51">
        <v>0</v>
      </c>
      <c r="AA38" s="52">
        <v>0</v>
      </c>
      <c r="AB38" s="53">
        <v>0</v>
      </c>
      <c r="AC38" s="53">
        <v>0</v>
      </c>
      <c r="AD38" s="55">
        <v>0</v>
      </c>
      <c r="AE38" s="56">
        <v>0</v>
      </c>
      <c r="AF38" s="56">
        <v>0</v>
      </c>
      <c r="AG38" s="56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9">
        <v>0</v>
      </c>
      <c r="AY38" s="59">
        <v>0</v>
      </c>
      <c r="AZ38" s="59">
        <v>0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4">
        <v>0</v>
      </c>
      <c r="BG38" s="64">
        <v>0</v>
      </c>
      <c r="BH38" s="64">
        <v>0</v>
      </c>
      <c r="BI38" s="61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</row>
    <row r="39" spans="1:73" s="63" customFormat="1" ht="14" thickTop="1" thickBot="1" x14ac:dyDescent="0.35">
      <c r="A39" s="3">
        <v>37</v>
      </c>
      <c r="B39" s="12" t="s">
        <v>51</v>
      </c>
      <c r="C39" s="12" t="s">
        <v>49</v>
      </c>
      <c r="D39" s="96">
        <v>1300</v>
      </c>
      <c r="E39" s="88">
        <v>18</v>
      </c>
      <c r="F39" s="89">
        <v>36</v>
      </c>
      <c r="G39" s="1"/>
      <c r="H39" s="69">
        <v>1.6093440000031671</v>
      </c>
      <c r="I39" s="47">
        <v>0</v>
      </c>
      <c r="J39" s="48">
        <v>0</v>
      </c>
      <c r="K39" s="48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50">
        <v>0</v>
      </c>
      <c r="V39" s="50">
        <v>0</v>
      </c>
      <c r="W39" s="51">
        <v>0</v>
      </c>
      <c r="X39" s="51">
        <v>0</v>
      </c>
      <c r="Y39" s="51">
        <v>0</v>
      </c>
      <c r="Z39" s="51">
        <v>0</v>
      </c>
      <c r="AA39" s="52">
        <v>0</v>
      </c>
      <c r="AB39" s="53">
        <v>0</v>
      </c>
      <c r="AC39" s="53">
        <v>0</v>
      </c>
      <c r="AD39" s="55">
        <v>0</v>
      </c>
      <c r="AE39" s="56">
        <v>0</v>
      </c>
      <c r="AF39" s="56">
        <v>0</v>
      </c>
      <c r="AG39" s="56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9">
        <v>0</v>
      </c>
      <c r="AY39" s="59">
        <v>0</v>
      </c>
      <c r="AZ39" s="59">
        <v>0</v>
      </c>
      <c r="BA39" s="64">
        <v>0</v>
      </c>
      <c r="BB39" s="64">
        <v>0</v>
      </c>
      <c r="BC39" s="64">
        <v>0</v>
      </c>
      <c r="BD39" s="64">
        <v>0</v>
      </c>
      <c r="BE39" s="64">
        <v>0</v>
      </c>
      <c r="BF39" s="64">
        <v>0</v>
      </c>
      <c r="BG39" s="64">
        <v>0</v>
      </c>
      <c r="BH39" s="64">
        <v>0</v>
      </c>
      <c r="BI39" s="61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</row>
    <row r="40" spans="1:73" s="63" customFormat="1" ht="14" thickTop="1" thickBot="1" x14ac:dyDescent="0.35">
      <c r="A40" s="3">
        <v>38</v>
      </c>
      <c r="B40" s="12" t="s">
        <v>52</v>
      </c>
      <c r="C40" s="12" t="s">
        <v>49</v>
      </c>
      <c r="D40" s="96">
        <v>1500</v>
      </c>
      <c r="E40" s="88">
        <v>18.5</v>
      </c>
      <c r="F40" s="89">
        <v>37</v>
      </c>
      <c r="G40" s="1"/>
      <c r="H40" s="69">
        <v>1.6540480000032551</v>
      </c>
      <c r="I40" s="47">
        <v>0</v>
      </c>
      <c r="J40" s="48">
        <v>0</v>
      </c>
      <c r="K40" s="48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50">
        <v>0</v>
      </c>
      <c r="V40" s="50">
        <v>0</v>
      </c>
      <c r="W40" s="51">
        <v>0</v>
      </c>
      <c r="X40" s="51">
        <v>0</v>
      </c>
      <c r="Y40" s="51">
        <v>0</v>
      </c>
      <c r="Z40" s="51">
        <v>0</v>
      </c>
      <c r="AA40" s="52">
        <v>0</v>
      </c>
      <c r="AB40" s="53">
        <v>0</v>
      </c>
      <c r="AC40" s="53">
        <v>0</v>
      </c>
      <c r="AD40" s="55">
        <v>0</v>
      </c>
      <c r="AE40" s="56">
        <v>0</v>
      </c>
      <c r="AF40" s="56">
        <v>0</v>
      </c>
      <c r="AG40" s="56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9">
        <v>0</v>
      </c>
      <c r="AY40" s="59">
        <v>0</v>
      </c>
      <c r="AZ40" s="59">
        <v>0</v>
      </c>
      <c r="BA40" s="64">
        <v>0</v>
      </c>
      <c r="BB40" s="64">
        <v>0</v>
      </c>
      <c r="BC40" s="64">
        <v>0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1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</row>
    <row r="41" spans="1:73" s="63" customFormat="1" ht="14" thickTop="1" thickBot="1" x14ac:dyDescent="0.35">
      <c r="A41" s="3">
        <v>39</v>
      </c>
      <c r="B41" s="12" t="s">
        <v>53</v>
      </c>
      <c r="C41" s="12" t="s">
        <v>49</v>
      </c>
      <c r="D41" s="96">
        <v>1500</v>
      </c>
      <c r="E41" s="88">
        <v>19</v>
      </c>
      <c r="F41" s="89">
        <v>38</v>
      </c>
      <c r="G41" s="1"/>
      <c r="H41" s="69">
        <v>1.6987520000033429</v>
      </c>
      <c r="I41" s="47">
        <v>0</v>
      </c>
      <c r="J41" s="48">
        <v>0</v>
      </c>
      <c r="K41" s="48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50">
        <v>0</v>
      </c>
      <c r="V41" s="50">
        <v>0</v>
      </c>
      <c r="W41" s="51">
        <v>0</v>
      </c>
      <c r="X41" s="51">
        <v>0</v>
      </c>
      <c r="Y41" s="51">
        <v>0</v>
      </c>
      <c r="Z41" s="51">
        <v>0</v>
      </c>
      <c r="AA41" s="52">
        <v>0</v>
      </c>
      <c r="AB41" s="53">
        <v>0</v>
      </c>
      <c r="AC41" s="53">
        <v>0</v>
      </c>
      <c r="AD41" s="55">
        <v>0</v>
      </c>
      <c r="AE41" s="56">
        <v>0</v>
      </c>
      <c r="AF41" s="56">
        <v>0</v>
      </c>
      <c r="AG41" s="56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9">
        <v>0</v>
      </c>
      <c r="AY41" s="59">
        <v>0</v>
      </c>
      <c r="AZ41" s="59">
        <v>0</v>
      </c>
      <c r="BA41" s="64">
        <v>0</v>
      </c>
      <c r="BB41" s="64">
        <v>0</v>
      </c>
      <c r="BC41" s="64">
        <v>0</v>
      </c>
      <c r="BD41" s="64">
        <v>0</v>
      </c>
      <c r="BE41" s="64">
        <v>0</v>
      </c>
      <c r="BF41" s="64">
        <v>0</v>
      </c>
      <c r="BG41" s="64">
        <v>0</v>
      </c>
      <c r="BH41" s="64">
        <v>0</v>
      </c>
      <c r="BI41" s="61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</row>
    <row r="42" spans="1:73" s="63" customFormat="1" ht="14" thickTop="1" thickBot="1" x14ac:dyDescent="0.35">
      <c r="A42" s="3">
        <v>40</v>
      </c>
      <c r="B42" s="12" t="s">
        <v>54</v>
      </c>
      <c r="C42" s="12" t="s">
        <v>49</v>
      </c>
      <c r="D42" s="96">
        <v>2300</v>
      </c>
      <c r="E42" s="88">
        <v>19.5</v>
      </c>
      <c r="F42" s="89">
        <v>39</v>
      </c>
      <c r="G42" s="1"/>
      <c r="H42" s="69">
        <v>1.7434560000034309</v>
      </c>
      <c r="I42" s="47">
        <v>0</v>
      </c>
      <c r="J42" s="48">
        <v>0</v>
      </c>
      <c r="K42" s="48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50">
        <v>0</v>
      </c>
      <c r="V42" s="50">
        <v>0</v>
      </c>
      <c r="W42" s="51">
        <v>0</v>
      </c>
      <c r="X42" s="51">
        <v>0</v>
      </c>
      <c r="Y42" s="51">
        <v>0</v>
      </c>
      <c r="Z42" s="51">
        <v>0</v>
      </c>
      <c r="AA42" s="52">
        <v>0</v>
      </c>
      <c r="AB42" s="53">
        <v>0</v>
      </c>
      <c r="AC42" s="53">
        <v>0</v>
      </c>
      <c r="AD42" s="55">
        <v>0</v>
      </c>
      <c r="AE42" s="56">
        <v>0</v>
      </c>
      <c r="AF42" s="56">
        <v>0</v>
      </c>
      <c r="AG42" s="56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9">
        <v>0</v>
      </c>
      <c r="AY42" s="59">
        <v>0</v>
      </c>
      <c r="AZ42" s="59">
        <v>0</v>
      </c>
      <c r="BA42" s="64">
        <v>0</v>
      </c>
      <c r="BB42" s="64">
        <v>0</v>
      </c>
      <c r="BC42" s="64">
        <v>0</v>
      </c>
      <c r="BD42" s="64">
        <v>0</v>
      </c>
      <c r="BE42" s="64">
        <v>0</v>
      </c>
      <c r="BF42" s="64">
        <v>0</v>
      </c>
      <c r="BG42" s="64">
        <v>0</v>
      </c>
      <c r="BH42" s="64">
        <v>0</v>
      </c>
      <c r="BI42" s="61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</row>
    <row r="43" spans="1:73" s="63" customFormat="1" ht="14" thickTop="1" thickBot="1" x14ac:dyDescent="0.35">
      <c r="A43" s="3">
        <v>41</v>
      </c>
      <c r="B43" s="12" t="s">
        <v>55</v>
      </c>
      <c r="C43" s="12" t="s">
        <v>49</v>
      </c>
      <c r="D43" s="96">
        <v>2500</v>
      </c>
      <c r="E43" s="88">
        <v>20</v>
      </c>
      <c r="F43" s="89">
        <v>40</v>
      </c>
      <c r="G43" s="1"/>
      <c r="H43" s="69">
        <v>1.7881600000035189</v>
      </c>
      <c r="I43" s="47">
        <v>0</v>
      </c>
      <c r="J43" s="48">
        <v>0</v>
      </c>
      <c r="K43" s="48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50">
        <v>0</v>
      </c>
      <c r="V43" s="50">
        <v>0</v>
      </c>
      <c r="W43" s="51">
        <v>0</v>
      </c>
      <c r="X43" s="51">
        <v>0</v>
      </c>
      <c r="Y43" s="51">
        <v>0</v>
      </c>
      <c r="Z43" s="51">
        <v>0</v>
      </c>
      <c r="AA43" s="52">
        <v>0</v>
      </c>
      <c r="AB43" s="53">
        <v>0</v>
      </c>
      <c r="AC43" s="53">
        <v>0</v>
      </c>
      <c r="AD43" s="55">
        <v>0</v>
      </c>
      <c r="AE43" s="56">
        <v>0</v>
      </c>
      <c r="AF43" s="56">
        <v>0</v>
      </c>
      <c r="AG43" s="56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9">
        <v>0</v>
      </c>
      <c r="AY43" s="59">
        <v>0</v>
      </c>
      <c r="AZ43" s="59">
        <v>0</v>
      </c>
      <c r="BA43" s="64">
        <v>0</v>
      </c>
      <c r="BB43" s="64">
        <v>0</v>
      </c>
      <c r="BC43" s="64">
        <v>0</v>
      </c>
      <c r="BD43" s="64">
        <v>0</v>
      </c>
      <c r="BE43" s="64">
        <v>0</v>
      </c>
      <c r="BF43" s="64">
        <v>0</v>
      </c>
      <c r="BG43" s="64">
        <v>0</v>
      </c>
      <c r="BH43" s="64">
        <v>0</v>
      </c>
      <c r="BI43" s="61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</row>
    <row r="44" spans="1:73" s="63" customFormat="1" ht="14" thickTop="1" thickBot="1" x14ac:dyDescent="0.35">
      <c r="A44" s="3">
        <v>42</v>
      </c>
      <c r="B44" s="13" t="s">
        <v>56</v>
      </c>
      <c r="C44" s="13" t="s">
        <v>57</v>
      </c>
      <c r="D44" s="96">
        <v>150</v>
      </c>
      <c r="E44" s="88">
        <v>20.5</v>
      </c>
      <c r="F44" s="89">
        <v>41</v>
      </c>
      <c r="G44" s="1"/>
      <c r="H44" s="69">
        <v>1.8328640000036067</v>
      </c>
      <c r="I44" s="47">
        <v>0</v>
      </c>
      <c r="J44" s="48">
        <v>0</v>
      </c>
      <c r="K44" s="48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50">
        <v>0</v>
      </c>
      <c r="V44" s="50">
        <v>0</v>
      </c>
      <c r="W44" s="51">
        <v>0</v>
      </c>
      <c r="X44" s="51">
        <v>0</v>
      </c>
      <c r="Y44" s="51">
        <v>0</v>
      </c>
      <c r="Z44" s="51">
        <v>0</v>
      </c>
      <c r="AA44" s="52">
        <v>0</v>
      </c>
      <c r="AB44" s="53">
        <v>0</v>
      </c>
      <c r="AC44" s="53">
        <v>0</v>
      </c>
      <c r="AD44" s="55">
        <v>0</v>
      </c>
      <c r="AE44" s="56">
        <v>0</v>
      </c>
      <c r="AF44" s="56">
        <v>0</v>
      </c>
      <c r="AG44" s="56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9">
        <v>0</v>
      </c>
      <c r="AY44" s="59">
        <v>0</v>
      </c>
      <c r="AZ44" s="59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0</v>
      </c>
      <c r="BF44" s="64">
        <v>0</v>
      </c>
      <c r="BG44" s="64">
        <v>0</v>
      </c>
      <c r="BH44" s="64">
        <v>0</v>
      </c>
      <c r="BI44" s="61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</row>
    <row r="45" spans="1:73" s="63" customFormat="1" ht="14" thickTop="1" thickBot="1" x14ac:dyDescent="0.35">
      <c r="A45" s="3">
        <v>43</v>
      </c>
      <c r="B45" s="13" t="s">
        <v>58</v>
      </c>
      <c r="C45" s="13" t="s">
        <v>57</v>
      </c>
      <c r="D45" s="96">
        <v>225</v>
      </c>
      <c r="E45" s="88">
        <v>21</v>
      </c>
      <c r="F45" s="89">
        <v>42</v>
      </c>
      <c r="G45" s="1"/>
      <c r="H45" s="69">
        <v>1.8775680000036949</v>
      </c>
      <c r="I45" s="47">
        <v>0</v>
      </c>
      <c r="J45" s="48">
        <v>0</v>
      </c>
      <c r="K45" s="48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50">
        <v>0</v>
      </c>
      <c r="V45" s="50">
        <v>0</v>
      </c>
      <c r="W45" s="51">
        <v>0</v>
      </c>
      <c r="X45" s="51">
        <v>0</v>
      </c>
      <c r="Y45" s="51">
        <v>0</v>
      </c>
      <c r="Z45" s="51">
        <v>0</v>
      </c>
      <c r="AA45" s="52">
        <v>0</v>
      </c>
      <c r="AB45" s="53">
        <v>0</v>
      </c>
      <c r="AC45" s="53">
        <v>0</v>
      </c>
      <c r="AD45" s="55">
        <v>0</v>
      </c>
      <c r="AE45" s="56">
        <v>0</v>
      </c>
      <c r="AF45" s="56">
        <v>0</v>
      </c>
      <c r="AG45" s="56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9">
        <v>0</v>
      </c>
      <c r="AY45" s="59">
        <v>0</v>
      </c>
      <c r="AZ45" s="59">
        <v>0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4">
        <v>0</v>
      </c>
      <c r="BG45" s="64">
        <v>0</v>
      </c>
      <c r="BH45" s="64">
        <v>0</v>
      </c>
      <c r="BI45" s="61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</row>
    <row r="46" spans="1:73" s="63" customFormat="1" ht="14" thickTop="1" thickBot="1" x14ac:dyDescent="0.35">
      <c r="A46" s="3">
        <v>44</v>
      </c>
      <c r="B46" s="13" t="s">
        <v>59</v>
      </c>
      <c r="C46" s="13" t="s">
        <v>57</v>
      </c>
      <c r="D46" s="95" t="s">
        <v>60</v>
      </c>
      <c r="E46" s="88">
        <v>21.5</v>
      </c>
      <c r="F46" s="89">
        <v>43</v>
      </c>
      <c r="G46" s="1"/>
      <c r="H46" s="69">
        <v>1.9222720000037827</v>
      </c>
      <c r="I46" s="47">
        <v>0</v>
      </c>
      <c r="J46" s="48">
        <v>0</v>
      </c>
      <c r="K46" s="48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50">
        <v>0</v>
      </c>
      <c r="V46" s="50">
        <v>0</v>
      </c>
      <c r="W46" s="51">
        <v>0</v>
      </c>
      <c r="X46" s="51">
        <v>0</v>
      </c>
      <c r="Y46" s="51">
        <v>0</v>
      </c>
      <c r="Z46" s="51">
        <v>0</v>
      </c>
      <c r="AA46" s="52">
        <v>0</v>
      </c>
      <c r="AB46" s="53">
        <v>0</v>
      </c>
      <c r="AC46" s="53">
        <v>0</v>
      </c>
      <c r="AD46" s="55">
        <v>0</v>
      </c>
      <c r="AE46" s="56">
        <v>0</v>
      </c>
      <c r="AF46" s="56">
        <v>0</v>
      </c>
      <c r="AG46" s="56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9">
        <v>0</v>
      </c>
      <c r="AY46" s="59">
        <v>0</v>
      </c>
      <c r="AZ46" s="59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4">
        <v>0</v>
      </c>
      <c r="BG46" s="64">
        <v>0</v>
      </c>
      <c r="BH46" s="64">
        <v>0</v>
      </c>
      <c r="BI46" s="61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</row>
    <row r="47" spans="1:73" s="63" customFormat="1" ht="14" thickTop="1" thickBot="1" x14ac:dyDescent="0.35">
      <c r="A47" s="3">
        <v>45</v>
      </c>
      <c r="B47" s="14" t="s">
        <v>61</v>
      </c>
      <c r="C47" s="14" t="s">
        <v>62</v>
      </c>
      <c r="D47" s="95" t="s">
        <v>63</v>
      </c>
      <c r="E47" s="88">
        <v>22</v>
      </c>
      <c r="F47" s="89">
        <v>44</v>
      </c>
      <c r="G47" s="1"/>
      <c r="H47" s="69">
        <v>1.966976000003871</v>
      </c>
      <c r="I47" s="47">
        <v>0</v>
      </c>
      <c r="J47" s="48">
        <v>0</v>
      </c>
      <c r="K47" s="48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50">
        <v>0</v>
      </c>
      <c r="V47" s="50">
        <v>0</v>
      </c>
      <c r="W47" s="51">
        <v>0</v>
      </c>
      <c r="X47" s="51">
        <v>0</v>
      </c>
      <c r="Y47" s="51">
        <v>0</v>
      </c>
      <c r="Z47" s="51">
        <v>0</v>
      </c>
      <c r="AA47" s="52">
        <v>0</v>
      </c>
      <c r="AB47" s="53">
        <v>0</v>
      </c>
      <c r="AC47" s="53">
        <v>0</v>
      </c>
      <c r="AD47" s="55">
        <v>0</v>
      </c>
      <c r="AE47" s="56">
        <v>0</v>
      </c>
      <c r="AF47" s="56">
        <v>0</v>
      </c>
      <c r="AG47" s="56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8">
        <v>0</v>
      </c>
      <c r="AR47" s="58">
        <v>0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9">
        <v>0</v>
      </c>
      <c r="AY47" s="59">
        <v>0</v>
      </c>
      <c r="AZ47" s="59">
        <v>0</v>
      </c>
      <c r="BA47" s="64">
        <v>0</v>
      </c>
      <c r="BB47" s="64">
        <v>0</v>
      </c>
      <c r="BC47" s="64">
        <v>0</v>
      </c>
      <c r="BD47" s="64">
        <v>0</v>
      </c>
      <c r="BE47" s="64">
        <v>0</v>
      </c>
      <c r="BF47" s="64">
        <v>0</v>
      </c>
      <c r="BG47" s="64">
        <v>0</v>
      </c>
      <c r="BH47" s="64">
        <v>0</v>
      </c>
      <c r="BI47" s="61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</row>
    <row r="48" spans="1:73" s="63" customFormat="1" ht="14" thickTop="1" thickBot="1" x14ac:dyDescent="0.35">
      <c r="A48" s="3">
        <v>46</v>
      </c>
      <c r="B48" s="14" t="s">
        <v>64</v>
      </c>
      <c r="C48" s="14" t="s">
        <v>62</v>
      </c>
      <c r="D48" s="95" t="s">
        <v>65</v>
      </c>
      <c r="E48" s="88">
        <v>22.5</v>
      </c>
      <c r="F48" s="89">
        <v>45</v>
      </c>
      <c r="G48" s="1"/>
      <c r="H48" s="69">
        <v>2</v>
      </c>
      <c r="I48" s="47">
        <v>2E-3</v>
      </c>
      <c r="J48" s="48">
        <v>0</v>
      </c>
      <c r="K48" s="48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50">
        <v>0</v>
      </c>
      <c r="V48" s="50">
        <v>0</v>
      </c>
      <c r="W48" s="51">
        <v>0</v>
      </c>
      <c r="X48" s="51">
        <v>0</v>
      </c>
      <c r="Y48" s="51">
        <v>0</v>
      </c>
      <c r="Z48" s="51">
        <v>0</v>
      </c>
      <c r="AA48" s="52">
        <v>0</v>
      </c>
      <c r="AB48" s="53">
        <v>0</v>
      </c>
      <c r="AC48" s="53">
        <v>0</v>
      </c>
      <c r="AD48" s="55">
        <v>0</v>
      </c>
      <c r="AE48" s="56">
        <v>0.5</v>
      </c>
      <c r="AF48" s="56">
        <v>0.4</v>
      </c>
      <c r="AG48" s="56">
        <v>0.4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9">
        <v>0</v>
      </c>
      <c r="AY48" s="59">
        <v>0</v>
      </c>
      <c r="AZ48" s="59">
        <v>0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4">
        <v>0</v>
      </c>
      <c r="BG48" s="64">
        <v>0</v>
      </c>
      <c r="BH48" s="64">
        <v>0</v>
      </c>
      <c r="BI48" s="61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</row>
    <row r="49" spans="1:73" s="63" customFormat="1" ht="14" thickTop="1" thickBot="1" x14ac:dyDescent="0.35">
      <c r="A49" s="3">
        <v>47</v>
      </c>
      <c r="B49" s="14" t="s">
        <v>66</v>
      </c>
      <c r="C49" s="14" t="s">
        <v>62</v>
      </c>
      <c r="D49" s="95" t="s">
        <v>67</v>
      </c>
      <c r="E49" s="88">
        <v>23</v>
      </c>
      <c r="F49" s="89">
        <v>46</v>
      </c>
      <c r="G49" s="1"/>
      <c r="H49" s="69">
        <v>2.0563840000040465</v>
      </c>
      <c r="I49" s="47">
        <v>2.9090909090909089E-3</v>
      </c>
      <c r="J49" s="48">
        <v>0</v>
      </c>
      <c r="K49" s="48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50">
        <v>0</v>
      </c>
      <c r="V49" s="50">
        <v>0</v>
      </c>
      <c r="W49" s="51">
        <v>0</v>
      </c>
      <c r="X49" s="51">
        <v>0</v>
      </c>
      <c r="Y49" s="51">
        <v>0</v>
      </c>
      <c r="Z49" s="51">
        <v>0</v>
      </c>
      <c r="AA49" s="52">
        <v>0</v>
      </c>
      <c r="AB49" s="53">
        <v>0</v>
      </c>
      <c r="AC49" s="53">
        <v>0</v>
      </c>
      <c r="AD49" s="55">
        <v>0</v>
      </c>
      <c r="AE49" s="56">
        <v>0.87727272727272732</v>
      </c>
      <c r="AF49" s="56">
        <v>0.72272727272727266</v>
      </c>
      <c r="AG49" s="56">
        <v>0.54090909090909089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9">
        <v>0</v>
      </c>
      <c r="AY49" s="59">
        <v>0</v>
      </c>
      <c r="AZ49" s="59">
        <v>0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4">
        <v>0</v>
      </c>
      <c r="BG49" s="64">
        <v>0</v>
      </c>
      <c r="BH49" s="64">
        <v>0</v>
      </c>
      <c r="BI49" s="61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</row>
    <row r="50" spans="1:73" s="63" customFormat="1" ht="14" thickTop="1" thickBot="1" x14ac:dyDescent="0.35">
      <c r="A50" s="3">
        <v>48</v>
      </c>
      <c r="B50" s="14" t="s">
        <v>68</v>
      </c>
      <c r="C50" s="14" t="s">
        <v>62</v>
      </c>
      <c r="D50" s="95" t="s">
        <v>67</v>
      </c>
      <c r="E50" s="88">
        <v>23.5</v>
      </c>
      <c r="F50" s="89">
        <v>47</v>
      </c>
      <c r="G50" s="1"/>
      <c r="H50" s="69">
        <v>2.1010880000041348</v>
      </c>
      <c r="I50" s="47">
        <v>3.8181818181818178E-3</v>
      </c>
      <c r="J50" s="48">
        <v>0</v>
      </c>
      <c r="K50" s="48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50">
        <v>0</v>
      </c>
      <c r="V50" s="50">
        <v>0</v>
      </c>
      <c r="W50" s="51">
        <v>0</v>
      </c>
      <c r="X50" s="51">
        <v>0</v>
      </c>
      <c r="Y50" s="51">
        <v>0</v>
      </c>
      <c r="Z50" s="51">
        <v>0</v>
      </c>
      <c r="AA50" s="52">
        <v>0</v>
      </c>
      <c r="AB50" s="53">
        <v>0</v>
      </c>
      <c r="AC50" s="53">
        <v>0</v>
      </c>
      <c r="AD50" s="55">
        <v>0</v>
      </c>
      <c r="AE50" s="56">
        <v>1.2545454545454546</v>
      </c>
      <c r="AF50" s="56">
        <v>1.0454545454545454</v>
      </c>
      <c r="AG50" s="56">
        <v>0.68181818181818177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9">
        <v>0</v>
      </c>
      <c r="AY50" s="59">
        <v>0</v>
      </c>
      <c r="AZ50" s="59">
        <v>0</v>
      </c>
      <c r="BA50" s="64">
        <v>0</v>
      </c>
      <c r="BB50" s="64">
        <v>0</v>
      </c>
      <c r="BC50" s="64">
        <v>0</v>
      </c>
      <c r="BD50" s="64">
        <v>0</v>
      </c>
      <c r="BE50" s="64">
        <v>0</v>
      </c>
      <c r="BF50" s="64">
        <v>0</v>
      </c>
      <c r="BG50" s="64">
        <v>0</v>
      </c>
      <c r="BH50" s="64">
        <v>0</v>
      </c>
      <c r="BI50" s="61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</row>
    <row r="51" spans="1:73" s="63" customFormat="1" ht="14" thickTop="1" thickBot="1" x14ac:dyDescent="0.35">
      <c r="A51" s="3">
        <v>49</v>
      </c>
      <c r="B51" s="14" t="s">
        <v>69</v>
      </c>
      <c r="C51" s="14" t="s">
        <v>62</v>
      </c>
      <c r="D51" s="95" t="s">
        <v>67</v>
      </c>
      <c r="E51" s="88">
        <v>24</v>
      </c>
      <c r="F51" s="89">
        <v>48</v>
      </c>
      <c r="G51" s="1"/>
      <c r="H51" s="69">
        <v>2.1457920000042225</v>
      </c>
      <c r="I51" s="47">
        <v>4.7272727272727267E-3</v>
      </c>
      <c r="J51" s="48">
        <v>0</v>
      </c>
      <c r="K51" s="48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50">
        <v>0</v>
      </c>
      <c r="V51" s="50">
        <v>0</v>
      </c>
      <c r="W51" s="51">
        <v>0</v>
      </c>
      <c r="X51" s="51">
        <v>0</v>
      </c>
      <c r="Y51" s="51">
        <v>0</v>
      </c>
      <c r="Z51" s="51">
        <v>0</v>
      </c>
      <c r="AA51" s="52">
        <v>0</v>
      </c>
      <c r="AB51" s="53">
        <v>0</v>
      </c>
      <c r="AC51" s="53">
        <v>0</v>
      </c>
      <c r="AD51" s="55">
        <v>0</v>
      </c>
      <c r="AE51" s="56">
        <v>1.6318181818181818</v>
      </c>
      <c r="AF51" s="56">
        <v>1.3681818181818182</v>
      </c>
      <c r="AG51" s="56">
        <v>0.82272727272727264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9">
        <v>0</v>
      </c>
      <c r="AY51" s="59">
        <v>0</v>
      </c>
      <c r="AZ51" s="59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0</v>
      </c>
      <c r="BI51" s="61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</row>
    <row r="52" spans="1:73" s="63" customFormat="1" ht="14" thickTop="1" thickBot="1" x14ac:dyDescent="0.35">
      <c r="A52" s="3">
        <v>50</v>
      </c>
      <c r="B52" s="14" t="s">
        <v>70</v>
      </c>
      <c r="C52" s="14" t="s">
        <v>62</v>
      </c>
      <c r="D52" s="95" t="s">
        <v>71</v>
      </c>
      <c r="E52" s="88">
        <v>24.5</v>
      </c>
      <c r="F52" s="89">
        <v>49</v>
      </c>
      <c r="G52" s="1"/>
      <c r="H52" s="69">
        <v>2.1904960000043108</v>
      </c>
      <c r="I52" s="47">
        <v>5.6363636363636355E-3</v>
      </c>
      <c r="J52" s="48">
        <v>0</v>
      </c>
      <c r="K52" s="48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50">
        <v>0</v>
      </c>
      <c r="V52" s="50">
        <v>0</v>
      </c>
      <c r="W52" s="51">
        <v>0</v>
      </c>
      <c r="X52" s="51">
        <v>0</v>
      </c>
      <c r="Y52" s="51">
        <v>0</v>
      </c>
      <c r="Z52" s="51">
        <v>0</v>
      </c>
      <c r="AA52" s="52">
        <v>0</v>
      </c>
      <c r="AB52" s="53">
        <v>0</v>
      </c>
      <c r="AC52" s="53">
        <v>0</v>
      </c>
      <c r="AD52" s="55">
        <v>0</v>
      </c>
      <c r="AE52" s="56">
        <v>2.0090909090909093</v>
      </c>
      <c r="AF52" s="56">
        <v>1.6909090909090909</v>
      </c>
      <c r="AG52" s="56">
        <v>0.96363636363636351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9">
        <v>0</v>
      </c>
      <c r="AY52" s="59">
        <v>0</v>
      </c>
      <c r="AZ52" s="59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1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</row>
    <row r="53" spans="1:73" s="63" customFormat="1" ht="14" thickTop="1" thickBot="1" x14ac:dyDescent="0.35">
      <c r="A53" s="3">
        <v>51</v>
      </c>
      <c r="B53" s="14" t="s">
        <v>72</v>
      </c>
      <c r="C53" s="14" t="s">
        <v>62</v>
      </c>
      <c r="D53" s="95" t="s">
        <v>71</v>
      </c>
      <c r="E53" s="88">
        <v>25</v>
      </c>
      <c r="F53" s="89">
        <v>50</v>
      </c>
      <c r="G53" s="1"/>
      <c r="H53" s="69">
        <v>2.2352000000043986</v>
      </c>
      <c r="I53" s="47">
        <v>6.5454545454545444E-3</v>
      </c>
      <c r="J53" s="48">
        <v>0</v>
      </c>
      <c r="K53" s="48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50">
        <v>0</v>
      </c>
      <c r="V53" s="50">
        <v>0</v>
      </c>
      <c r="W53" s="51">
        <v>0</v>
      </c>
      <c r="X53" s="51">
        <v>0</v>
      </c>
      <c r="Y53" s="51">
        <v>0</v>
      </c>
      <c r="Z53" s="51">
        <v>0</v>
      </c>
      <c r="AA53" s="52">
        <v>0</v>
      </c>
      <c r="AB53" s="53">
        <v>0</v>
      </c>
      <c r="AC53" s="53">
        <v>0</v>
      </c>
      <c r="AD53" s="55">
        <v>0</v>
      </c>
      <c r="AE53" s="56">
        <v>2.3863636363636367</v>
      </c>
      <c r="AF53" s="56">
        <v>2.0136363636363637</v>
      </c>
      <c r="AG53" s="56">
        <v>1.1045454545454545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9">
        <v>0</v>
      </c>
      <c r="AY53" s="59">
        <v>0</v>
      </c>
      <c r="AZ53" s="59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0</v>
      </c>
      <c r="BG53" s="64">
        <v>0</v>
      </c>
      <c r="BH53" s="64">
        <v>0</v>
      </c>
      <c r="BI53" s="61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</row>
    <row r="54" spans="1:73" s="63" customFormat="1" ht="14" thickTop="1" thickBot="1" x14ac:dyDescent="0.35">
      <c r="A54" s="3">
        <v>52</v>
      </c>
      <c r="B54" s="14" t="s">
        <v>73</v>
      </c>
      <c r="C54" s="14" t="s">
        <v>62</v>
      </c>
      <c r="D54" s="92">
        <v>2000</v>
      </c>
      <c r="E54" s="88">
        <v>25.5</v>
      </c>
      <c r="F54" s="89">
        <v>51</v>
      </c>
      <c r="G54" s="1"/>
      <c r="H54" s="69">
        <v>2.2799040000044863</v>
      </c>
      <c r="I54" s="47">
        <v>7.4545454545454533E-3</v>
      </c>
      <c r="J54" s="48">
        <v>0</v>
      </c>
      <c r="K54" s="48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50">
        <v>0</v>
      </c>
      <c r="V54" s="50">
        <v>0</v>
      </c>
      <c r="W54" s="51">
        <v>0</v>
      </c>
      <c r="X54" s="51">
        <v>0</v>
      </c>
      <c r="Y54" s="51">
        <v>0</v>
      </c>
      <c r="Z54" s="51">
        <v>0</v>
      </c>
      <c r="AA54" s="52">
        <v>0</v>
      </c>
      <c r="AB54" s="53">
        <v>0</v>
      </c>
      <c r="AC54" s="53">
        <v>0</v>
      </c>
      <c r="AD54" s="55">
        <v>0</v>
      </c>
      <c r="AE54" s="56">
        <v>2.7636363636363641</v>
      </c>
      <c r="AF54" s="56">
        <v>2.3363636363636364</v>
      </c>
      <c r="AG54" s="56">
        <v>1.2454545454545454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9">
        <v>0</v>
      </c>
      <c r="AY54" s="59">
        <v>0</v>
      </c>
      <c r="AZ54" s="59">
        <v>0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64">
        <v>0</v>
      </c>
      <c r="BH54" s="64">
        <v>0</v>
      </c>
      <c r="BI54" s="61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</row>
    <row r="55" spans="1:73" s="63" customFormat="1" ht="14" thickTop="1" thickBot="1" x14ac:dyDescent="0.35">
      <c r="A55" s="3">
        <v>53</v>
      </c>
      <c r="B55" s="15" t="s">
        <v>74</v>
      </c>
      <c r="C55" s="15" t="s">
        <v>75</v>
      </c>
      <c r="D55" s="92">
        <v>600</v>
      </c>
      <c r="E55" s="88">
        <v>26</v>
      </c>
      <c r="F55" s="89">
        <v>52</v>
      </c>
      <c r="G55" s="1"/>
      <c r="H55" s="69">
        <v>2.3246080000045746</v>
      </c>
      <c r="I55" s="47">
        <v>8.363636363636363E-3</v>
      </c>
      <c r="J55" s="48">
        <v>0</v>
      </c>
      <c r="K55" s="48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50">
        <v>0</v>
      </c>
      <c r="V55" s="50">
        <v>0</v>
      </c>
      <c r="W55" s="51">
        <v>0</v>
      </c>
      <c r="X55" s="51">
        <v>0</v>
      </c>
      <c r="Y55" s="51">
        <v>0</v>
      </c>
      <c r="Z55" s="51">
        <v>0</v>
      </c>
      <c r="AA55" s="52">
        <v>0</v>
      </c>
      <c r="AB55" s="53">
        <v>0</v>
      </c>
      <c r="AC55" s="53">
        <v>0</v>
      </c>
      <c r="AD55" s="55">
        <v>0</v>
      </c>
      <c r="AE55" s="56">
        <v>3.1409090909090915</v>
      </c>
      <c r="AF55" s="56">
        <v>2.6590909090909092</v>
      </c>
      <c r="AG55" s="56">
        <v>1.3863636363636362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8">
        <v>0</v>
      </c>
      <c r="AR55" s="58">
        <v>0</v>
      </c>
      <c r="AS55" s="58">
        <v>0</v>
      </c>
      <c r="AT55" s="58">
        <v>0</v>
      </c>
      <c r="AU55" s="58">
        <v>0</v>
      </c>
      <c r="AV55" s="58">
        <v>0</v>
      </c>
      <c r="AW55" s="58">
        <v>0</v>
      </c>
      <c r="AX55" s="59">
        <v>0</v>
      </c>
      <c r="AY55" s="59">
        <v>0</v>
      </c>
      <c r="AZ55" s="59">
        <v>0</v>
      </c>
      <c r="BA55" s="64">
        <v>0</v>
      </c>
      <c r="BB55" s="64">
        <v>0</v>
      </c>
      <c r="BC55" s="64">
        <v>0</v>
      </c>
      <c r="BD55" s="64">
        <v>0</v>
      </c>
      <c r="BE55" s="64">
        <v>0</v>
      </c>
      <c r="BF55" s="64">
        <v>0</v>
      </c>
      <c r="BG55" s="64">
        <v>0</v>
      </c>
      <c r="BH55" s="64">
        <v>0</v>
      </c>
      <c r="BI55" s="61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</row>
    <row r="56" spans="1:73" s="63" customFormat="1" ht="14" thickTop="1" thickBot="1" x14ac:dyDescent="0.35">
      <c r="A56" s="3">
        <v>54</v>
      </c>
      <c r="B56" s="16" t="s">
        <v>76</v>
      </c>
      <c r="C56" s="16" t="s">
        <v>77</v>
      </c>
      <c r="D56" s="92">
        <v>225</v>
      </c>
      <c r="E56" s="88">
        <v>26.5</v>
      </c>
      <c r="F56" s="89">
        <v>53</v>
      </c>
      <c r="G56" s="1"/>
      <c r="H56" s="69">
        <v>2.3693120000046624</v>
      </c>
      <c r="I56" s="47">
        <v>9.2727272727272728E-3</v>
      </c>
      <c r="J56" s="48">
        <v>0</v>
      </c>
      <c r="K56" s="48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50">
        <v>0</v>
      </c>
      <c r="V56" s="50">
        <v>0</v>
      </c>
      <c r="W56" s="51">
        <v>0</v>
      </c>
      <c r="X56" s="51">
        <v>0</v>
      </c>
      <c r="Y56" s="51">
        <v>0</v>
      </c>
      <c r="Z56" s="51">
        <v>0</v>
      </c>
      <c r="AA56" s="52">
        <v>0</v>
      </c>
      <c r="AB56" s="53">
        <v>0</v>
      </c>
      <c r="AC56" s="53">
        <v>0</v>
      </c>
      <c r="AD56" s="55">
        <v>0</v>
      </c>
      <c r="AE56" s="56">
        <v>3.518181818181819</v>
      </c>
      <c r="AF56" s="56">
        <v>2.9818181818181819</v>
      </c>
      <c r="AG56" s="56">
        <v>1.5272727272727271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8">
        <v>0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9">
        <v>0</v>
      </c>
      <c r="AY56" s="59">
        <v>0</v>
      </c>
      <c r="AZ56" s="59">
        <v>0</v>
      </c>
      <c r="BA56" s="64">
        <v>0</v>
      </c>
      <c r="BB56" s="64">
        <v>0</v>
      </c>
      <c r="BC56" s="64">
        <v>0</v>
      </c>
      <c r="BD56" s="64">
        <v>0</v>
      </c>
      <c r="BE56" s="64">
        <v>0</v>
      </c>
      <c r="BF56" s="64">
        <v>0</v>
      </c>
      <c r="BG56" s="64">
        <v>0</v>
      </c>
      <c r="BH56" s="64">
        <v>0</v>
      </c>
      <c r="BI56" s="61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</row>
    <row r="57" spans="1:73" s="63" customFormat="1" ht="14" thickTop="1" thickBot="1" x14ac:dyDescent="0.35">
      <c r="A57" s="3">
        <v>55</v>
      </c>
      <c r="B57" s="16" t="s">
        <v>78</v>
      </c>
      <c r="C57" s="16" t="s">
        <v>77</v>
      </c>
      <c r="D57" s="92">
        <v>225</v>
      </c>
      <c r="E57" s="88">
        <v>27</v>
      </c>
      <c r="F57" s="89">
        <v>54</v>
      </c>
      <c r="G57" s="1"/>
      <c r="H57" s="69">
        <v>2.4140160000047506</v>
      </c>
      <c r="I57" s="47">
        <v>1.0181818181818183E-2</v>
      </c>
      <c r="J57" s="48">
        <v>0</v>
      </c>
      <c r="K57" s="48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50">
        <v>0</v>
      </c>
      <c r="V57" s="50">
        <v>0</v>
      </c>
      <c r="W57" s="51">
        <v>0</v>
      </c>
      <c r="X57" s="51">
        <v>0</v>
      </c>
      <c r="Y57" s="51">
        <v>0</v>
      </c>
      <c r="Z57" s="51">
        <v>0</v>
      </c>
      <c r="AA57" s="52">
        <v>0</v>
      </c>
      <c r="AB57" s="53">
        <v>0</v>
      </c>
      <c r="AC57" s="53">
        <v>0</v>
      </c>
      <c r="AD57" s="55">
        <v>0</v>
      </c>
      <c r="AE57" s="56">
        <v>3.8954545454545464</v>
      </c>
      <c r="AF57" s="56">
        <v>3.3045454545454547</v>
      </c>
      <c r="AG57" s="56">
        <v>1.668181818181818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9">
        <v>0</v>
      </c>
      <c r="AY57" s="59">
        <v>0</v>
      </c>
      <c r="AZ57" s="59">
        <v>0</v>
      </c>
      <c r="BA57" s="64">
        <v>0</v>
      </c>
      <c r="BB57" s="64">
        <v>0</v>
      </c>
      <c r="BC57" s="64">
        <v>0</v>
      </c>
      <c r="BD57" s="64">
        <v>0</v>
      </c>
      <c r="BE57" s="64">
        <v>0</v>
      </c>
      <c r="BF57" s="64">
        <v>0</v>
      </c>
      <c r="BG57" s="64">
        <v>0</v>
      </c>
      <c r="BH57" s="64">
        <v>0</v>
      </c>
      <c r="BI57" s="61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</row>
    <row r="58" spans="1:73" s="63" customFormat="1" ht="14" thickTop="1" thickBot="1" x14ac:dyDescent="0.35">
      <c r="A58" s="3">
        <v>56</v>
      </c>
      <c r="B58" s="16" t="s">
        <v>79</v>
      </c>
      <c r="C58" s="16" t="s">
        <v>77</v>
      </c>
      <c r="D58" s="92">
        <v>500</v>
      </c>
      <c r="E58" s="88">
        <v>27.5</v>
      </c>
      <c r="F58" s="89">
        <v>55</v>
      </c>
      <c r="G58" s="1"/>
      <c r="H58" s="69">
        <v>2.4587200000048384</v>
      </c>
      <c r="I58" s="47">
        <v>1.1090909090909092E-2</v>
      </c>
      <c r="J58" s="48">
        <v>0</v>
      </c>
      <c r="K58" s="48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50">
        <v>0</v>
      </c>
      <c r="V58" s="50">
        <v>0</v>
      </c>
      <c r="W58" s="51">
        <v>0</v>
      </c>
      <c r="X58" s="51">
        <v>0</v>
      </c>
      <c r="Y58" s="51">
        <v>0</v>
      </c>
      <c r="Z58" s="51">
        <v>0</v>
      </c>
      <c r="AA58" s="52">
        <v>0</v>
      </c>
      <c r="AB58" s="53">
        <v>0</v>
      </c>
      <c r="AC58" s="53">
        <v>0</v>
      </c>
      <c r="AD58" s="55">
        <v>0</v>
      </c>
      <c r="AE58" s="56">
        <v>4.2727272727272734</v>
      </c>
      <c r="AF58" s="56">
        <v>3.6272727272727274</v>
      </c>
      <c r="AG58" s="56">
        <v>1.8090909090909089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8">
        <v>0</v>
      </c>
      <c r="AR58" s="58">
        <v>0</v>
      </c>
      <c r="AS58" s="58">
        <v>0</v>
      </c>
      <c r="AT58" s="58">
        <v>0</v>
      </c>
      <c r="AU58" s="58">
        <v>0</v>
      </c>
      <c r="AV58" s="58">
        <v>0</v>
      </c>
      <c r="AW58" s="58">
        <v>0</v>
      </c>
      <c r="AX58" s="59">
        <v>0</v>
      </c>
      <c r="AY58" s="59">
        <v>0</v>
      </c>
      <c r="AZ58" s="59">
        <v>0</v>
      </c>
      <c r="BA58" s="64">
        <v>0</v>
      </c>
      <c r="BB58" s="64">
        <v>0</v>
      </c>
      <c r="BC58" s="64">
        <v>0</v>
      </c>
      <c r="BD58" s="64">
        <v>0</v>
      </c>
      <c r="BE58" s="64">
        <v>0</v>
      </c>
      <c r="BF58" s="64">
        <v>0</v>
      </c>
      <c r="BG58" s="64">
        <v>0</v>
      </c>
      <c r="BH58" s="64">
        <v>0</v>
      </c>
      <c r="BI58" s="61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</row>
    <row r="59" spans="1:73" s="63" customFormat="1" ht="14" thickTop="1" thickBot="1" x14ac:dyDescent="0.35">
      <c r="A59" s="3">
        <v>57</v>
      </c>
      <c r="B59" s="16" t="s">
        <v>80</v>
      </c>
      <c r="C59" s="16" t="s">
        <v>77</v>
      </c>
      <c r="D59" s="92">
        <v>600</v>
      </c>
      <c r="E59" s="88">
        <v>28</v>
      </c>
      <c r="F59" s="89">
        <v>56</v>
      </c>
      <c r="G59" s="1"/>
      <c r="H59" s="69">
        <v>2.5</v>
      </c>
      <c r="I59" s="47">
        <v>1.2000000000000002E-2</v>
      </c>
      <c r="J59" s="48">
        <v>0</v>
      </c>
      <c r="K59" s="48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50">
        <v>0</v>
      </c>
      <c r="V59" s="50">
        <v>0</v>
      </c>
      <c r="W59" s="51">
        <v>0</v>
      </c>
      <c r="X59" s="51">
        <v>0</v>
      </c>
      <c r="Y59" s="51">
        <v>0</v>
      </c>
      <c r="Z59" s="51">
        <v>0</v>
      </c>
      <c r="AA59" s="52">
        <v>0</v>
      </c>
      <c r="AB59" s="53">
        <v>0</v>
      </c>
      <c r="AC59" s="53">
        <v>0</v>
      </c>
      <c r="AD59" s="55">
        <v>0</v>
      </c>
      <c r="AE59" s="56">
        <v>4.6500000000000004</v>
      </c>
      <c r="AF59" s="56">
        <v>3.95</v>
      </c>
      <c r="AG59" s="56">
        <v>1.95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9">
        <v>0</v>
      </c>
      <c r="AY59" s="59">
        <v>0</v>
      </c>
      <c r="AZ59" s="59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4">
        <v>0</v>
      </c>
      <c r="BG59" s="64">
        <v>0</v>
      </c>
      <c r="BH59" s="64">
        <v>0</v>
      </c>
      <c r="BI59" s="61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</row>
    <row r="60" spans="1:73" s="63" customFormat="1" ht="14" thickTop="1" thickBot="1" x14ac:dyDescent="0.35">
      <c r="A60" s="3">
        <v>58</v>
      </c>
      <c r="B60" s="16" t="s">
        <v>81</v>
      </c>
      <c r="C60" s="16" t="s">
        <v>77</v>
      </c>
      <c r="D60" s="92">
        <v>600</v>
      </c>
      <c r="E60" s="88">
        <v>28.5</v>
      </c>
      <c r="F60" s="89">
        <v>57</v>
      </c>
      <c r="G60" s="1"/>
      <c r="H60" s="69">
        <v>2.5481280000050144</v>
      </c>
      <c r="I60" s="47">
        <v>1.2909090909090912E-2</v>
      </c>
      <c r="J60" s="48">
        <v>0</v>
      </c>
      <c r="K60" s="48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50">
        <v>0</v>
      </c>
      <c r="V60" s="50">
        <v>0</v>
      </c>
      <c r="W60" s="51">
        <v>0</v>
      </c>
      <c r="X60" s="51">
        <v>0</v>
      </c>
      <c r="Y60" s="51">
        <v>0</v>
      </c>
      <c r="Z60" s="51">
        <v>0</v>
      </c>
      <c r="AA60" s="52">
        <v>0</v>
      </c>
      <c r="AB60" s="53">
        <v>0</v>
      </c>
      <c r="AC60" s="53">
        <v>0</v>
      </c>
      <c r="AD60" s="55">
        <v>0</v>
      </c>
      <c r="AE60" s="56">
        <v>5.0272727272727273</v>
      </c>
      <c r="AF60" s="56">
        <v>4.2727272727272725</v>
      </c>
      <c r="AG60" s="56">
        <v>2.0909090909090908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9">
        <v>0</v>
      </c>
      <c r="AY60" s="59">
        <v>0</v>
      </c>
      <c r="AZ60" s="59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0</v>
      </c>
      <c r="BF60" s="64">
        <v>0</v>
      </c>
      <c r="BG60" s="64">
        <v>0</v>
      </c>
      <c r="BH60" s="64">
        <v>0</v>
      </c>
      <c r="BI60" s="61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  <c r="BR60" s="62">
        <v>0</v>
      </c>
      <c r="BS60" s="62">
        <v>0</v>
      </c>
      <c r="BT60" s="62">
        <v>0</v>
      </c>
      <c r="BU60" s="62">
        <v>0</v>
      </c>
    </row>
    <row r="61" spans="1:73" s="63" customFormat="1" ht="14" thickTop="1" thickBot="1" x14ac:dyDescent="0.35">
      <c r="A61" s="3">
        <v>59</v>
      </c>
      <c r="B61" s="16" t="s">
        <v>82</v>
      </c>
      <c r="C61" s="16" t="s">
        <v>77</v>
      </c>
      <c r="D61" s="92">
        <v>600</v>
      </c>
      <c r="E61" s="88">
        <v>29</v>
      </c>
      <c r="F61" s="89">
        <v>58</v>
      </c>
      <c r="G61" s="1"/>
      <c r="H61" s="69">
        <v>2.5928320000051022</v>
      </c>
      <c r="I61" s="47">
        <v>1.3818181818181821E-2</v>
      </c>
      <c r="J61" s="48">
        <v>0</v>
      </c>
      <c r="K61" s="48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50">
        <v>0</v>
      </c>
      <c r="V61" s="50">
        <v>0</v>
      </c>
      <c r="W61" s="51">
        <v>0</v>
      </c>
      <c r="X61" s="51">
        <v>0</v>
      </c>
      <c r="Y61" s="51">
        <v>0</v>
      </c>
      <c r="Z61" s="51">
        <v>0</v>
      </c>
      <c r="AA61" s="52">
        <v>0</v>
      </c>
      <c r="AB61" s="53">
        <v>0</v>
      </c>
      <c r="AC61" s="53">
        <v>0</v>
      </c>
      <c r="AD61" s="55">
        <v>0</v>
      </c>
      <c r="AE61" s="56">
        <v>5.4045454545454543</v>
      </c>
      <c r="AF61" s="56">
        <v>4.5954545454545448</v>
      </c>
      <c r="AG61" s="56">
        <v>2.2318181818181819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9">
        <v>0</v>
      </c>
      <c r="AY61" s="59">
        <v>0</v>
      </c>
      <c r="AZ61" s="59">
        <v>0</v>
      </c>
      <c r="BA61" s="64">
        <v>0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64">
        <v>0</v>
      </c>
      <c r="BH61" s="64">
        <v>0</v>
      </c>
      <c r="BI61" s="61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</row>
    <row r="62" spans="1:73" s="63" customFormat="1" ht="14" thickTop="1" thickBot="1" x14ac:dyDescent="0.35">
      <c r="A62" s="3">
        <v>60</v>
      </c>
      <c r="B62" s="16" t="s">
        <v>83</v>
      </c>
      <c r="C62" s="16" t="s">
        <v>77</v>
      </c>
      <c r="D62" s="92">
        <v>660</v>
      </c>
      <c r="E62" s="88">
        <v>29.5</v>
      </c>
      <c r="F62" s="89">
        <v>59</v>
      </c>
      <c r="G62" s="1"/>
      <c r="H62" s="69">
        <v>2.6375360000051904</v>
      </c>
      <c r="I62" s="47">
        <v>1.4727272727272731E-2</v>
      </c>
      <c r="J62" s="48">
        <v>0</v>
      </c>
      <c r="K62" s="48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50">
        <v>0</v>
      </c>
      <c r="V62" s="50">
        <v>0</v>
      </c>
      <c r="W62" s="51">
        <v>0</v>
      </c>
      <c r="X62" s="51">
        <v>0</v>
      </c>
      <c r="Y62" s="51">
        <v>0</v>
      </c>
      <c r="Z62" s="51">
        <v>0</v>
      </c>
      <c r="AA62" s="52">
        <v>0</v>
      </c>
      <c r="AB62" s="53">
        <v>0</v>
      </c>
      <c r="AC62" s="53">
        <v>0</v>
      </c>
      <c r="AD62" s="55">
        <v>0</v>
      </c>
      <c r="AE62" s="56">
        <v>5.7818181818181813</v>
      </c>
      <c r="AF62" s="56">
        <v>4.9181818181818171</v>
      </c>
      <c r="AG62" s="56">
        <v>2.372727272727273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9">
        <v>0</v>
      </c>
      <c r="AY62" s="59">
        <v>0</v>
      </c>
      <c r="AZ62" s="59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1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</row>
    <row r="63" spans="1:73" s="63" customFormat="1" ht="14" thickTop="1" thickBot="1" x14ac:dyDescent="0.35">
      <c r="A63" s="3">
        <v>61</v>
      </c>
      <c r="B63" s="16" t="s">
        <v>84</v>
      </c>
      <c r="C63" s="16" t="s">
        <v>77</v>
      </c>
      <c r="D63" s="92">
        <v>850</v>
      </c>
      <c r="E63" s="88">
        <v>30</v>
      </c>
      <c r="F63" s="89">
        <v>60</v>
      </c>
      <c r="G63" s="1"/>
      <c r="H63" s="69">
        <v>2.6822400000052782</v>
      </c>
      <c r="I63" s="47">
        <v>1.5636363636363639E-2</v>
      </c>
      <c r="J63" s="48">
        <v>0</v>
      </c>
      <c r="K63" s="48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50">
        <v>0</v>
      </c>
      <c r="V63" s="50">
        <v>0</v>
      </c>
      <c r="W63" s="51">
        <v>0</v>
      </c>
      <c r="X63" s="51">
        <v>0</v>
      </c>
      <c r="Y63" s="51">
        <v>0</v>
      </c>
      <c r="Z63" s="51">
        <v>0</v>
      </c>
      <c r="AA63" s="52">
        <v>0</v>
      </c>
      <c r="AB63" s="53">
        <v>0</v>
      </c>
      <c r="AC63" s="53">
        <v>0</v>
      </c>
      <c r="AD63" s="55">
        <v>0.05</v>
      </c>
      <c r="AE63" s="56">
        <v>6.1590909090909083</v>
      </c>
      <c r="AF63" s="56">
        <v>5.2409090909090894</v>
      </c>
      <c r="AG63" s="56">
        <v>2.5136363636363641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9">
        <v>0</v>
      </c>
      <c r="AY63" s="59">
        <v>0</v>
      </c>
      <c r="AZ63" s="59">
        <v>0</v>
      </c>
      <c r="BA63" s="64">
        <v>0</v>
      </c>
      <c r="BB63" s="64">
        <v>0</v>
      </c>
      <c r="BC63" s="64">
        <v>0</v>
      </c>
      <c r="BD63" s="64">
        <v>0</v>
      </c>
      <c r="BE63" s="64">
        <v>0</v>
      </c>
      <c r="BF63" s="64">
        <v>0</v>
      </c>
      <c r="BG63" s="64">
        <v>0</v>
      </c>
      <c r="BH63" s="64">
        <v>0</v>
      </c>
      <c r="BI63" s="61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</row>
    <row r="64" spans="1:73" s="63" customFormat="1" ht="14" thickTop="1" thickBot="1" x14ac:dyDescent="0.35">
      <c r="A64" s="3">
        <v>62</v>
      </c>
      <c r="B64" s="16" t="s">
        <v>85</v>
      </c>
      <c r="C64" s="16" t="s">
        <v>77</v>
      </c>
      <c r="D64" s="97">
        <v>1650</v>
      </c>
      <c r="E64" s="3"/>
      <c r="F64" s="3"/>
      <c r="G64" s="1"/>
      <c r="H64" s="69">
        <v>2.7269440000053664</v>
      </c>
      <c r="I64" s="47">
        <v>1.6545454545454547E-2</v>
      </c>
      <c r="J64" s="48">
        <v>0</v>
      </c>
      <c r="K64" s="48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50">
        <v>0</v>
      </c>
      <c r="V64" s="50">
        <v>0</v>
      </c>
      <c r="W64" s="51">
        <v>0</v>
      </c>
      <c r="X64" s="51">
        <v>0</v>
      </c>
      <c r="Y64" s="51">
        <v>0</v>
      </c>
      <c r="Z64" s="51">
        <v>0</v>
      </c>
      <c r="AA64" s="52">
        <v>0</v>
      </c>
      <c r="AB64" s="53">
        <v>0</v>
      </c>
      <c r="AC64" s="53">
        <v>0</v>
      </c>
      <c r="AD64" s="55">
        <v>5.5E-2</v>
      </c>
      <c r="AE64" s="56">
        <v>6.5363636363636353</v>
      </c>
      <c r="AF64" s="56">
        <v>5.5636363636363617</v>
      </c>
      <c r="AG64" s="56">
        <v>2.6545454545454552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9">
        <v>0</v>
      </c>
      <c r="AY64" s="59">
        <v>0</v>
      </c>
      <c r="AZ64" s="59">
        <v>0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1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>
        <v>0</v>
      </c>
    </row>
    <row r="65" spans="1:73" s="63" customFormat="1" ht="14" thickTop="1" thickBot="1" x14ac:dyDescent="0.35">
      <c r="A65" s="3">
        <v>63</v>
      </c>
      <c r="B65" s="16" t="s">
        <v>86</v>
      </c>
      <c r="C65" s="16" t="s">
        <v>77</v>
      </c>
      <c r="D65" s="97">
        <v>1750</v>
      </c>
      <c r="E65" s="90">
        <f>ROUND(LOOKUP($F65,$F$3:$F$63,$E$3:$E$63)*2.23693929205,1)</f>
        <v>1.1000000000000001</v>
      </c>
      <c r="F65" s="91">
        <f t="array" ref="F65">MIN(IF($F$3:$F$63&gt;0,$F$3:$F$63))</f>
        <v>1</v>
      </c>
      <c r="G65" s="1"/>
      <c r="H65" s="69">
        <v>2.7716480000054542</v>
      </c>
      <c r="I65" s="47">
        <v>1.7454545454545455E-2</v>
      </c>
      <c r="J65" s="48">
        <v>0</v>
      </c>
      <c r="K65" s="48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50">
        <v>0</v>
      </c>
      <c r="V65" s="50">
        <v>0</v>
      </c>
      <c r="W65" s="51">
        <v>0</v>
      </c>
      <c r="X65" s="51">
        <v>0</v>
      </c>
      <c r="Y65" s="51">
        <v>0</v>
      </c>
      <c r="Z65" s="51">
        <v>0</v>
      </c>
      <c r="AA65" s="52">
        <v>0</v>
      </c>
      <c r="AB65" s="53">
        <v>0</v>
      </c>
      <c r="AC65" s="53">
        <v>0</v>
      </c>
      <c r="AD65" s="55">
        <v>0.06</v>
      </c>
      <c r="AE65" s="56">
        <v>6.9136363636363622</v>
      </c>
      <c r="AF65" s="56">
        <v>5.886363636363634</v>
      </c>
      <c r="AG65" s="56">
        <v>2.7954545454545463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9">
        <v>0</v>
      </c>
      <c r="AY65" s="59">
        <v>0</v>
      </c>
      <c r="AZ65" s="59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1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>
        <v>0</v>
      </c>
    </row>
    <row r="66" spans="1:73" s="63" customFormat="1" ht="14" thickTop="1" thickBot="1" x14ac:dyDescent="0.35">
      <c r="A66" s="3">
        <v>64</v>
      </c>
      <c r="B66" s="16" t="s">
        <v>87</v>
      </c>
      <c r="C66" s="16" t="s">
        <v>77</v>
      </c>
      <c r="D66" s="97">
        <v>1800</v>
      </c>
      <c r="E66" s="90">
        <f>ROUND(LOOKUP($F66,$F$3:$F$63,$E$3:$E$63)*2.23693929205,1)</f>
        <v>67.099999999999994</v>
      </c>
      <c r="F66" s="91">
        <f t="array" ref="F66">MAX(IF($F$3:$F$63&gt;0,$F$3:$F$63))</f>
        <v>60</v>
      </c>
      <c r="G66" s="1"/>
      <c r="H66" s="69">
        <v>2.8163520000055424</v>
      </c>
      <c r="I66" s="47">
        <v>1.8363636363636363E-2</v>
      </c>
      <c r="J66" s="48">
        <v>0</v>
      </c>
      <c r="K66" s="48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50">
        <v>0</v>
      </c>
      <c r="V66" s="50">
        <v>0</v>
      </c>
      <c r="W66" s="51">
        <v>0</v>
      </c>
      <c r="X66" s="51">
        <v>0</v>
      </c>
      <c r="Y66" s="51">
        <v>0</v>
      </c>
      <c r="Z66" s="51">
        <v>0</v>
      </c>
      <c r="AA66" s="52">
        <v>0</v>
      </c>
      <c r="AB66" s="53">
        <v>0</v>
      </c>
      <c r="AC66" s="53">
        <v>0</v>
      </c>
      <c r="AD66" s="55">
        <v>6.5000000000000002E-2</v>
      </c>
      <c r="AE66" s="56">
        <v>7.2909090909090892</v>
      </c>
      <c r="AF66" s="56">
        <v>6.2090909090909063</v>
      </c>
      <c r="AG66" s="56">
        <v>2.9363636363636374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9">
        <v>0</v>
      </c>
      <c r="AY66" s="59">
        <v>0</v>
      </c>
      <c r="AZ66" s="59">
        <v>0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4">
        <v>0</v>
      </c>
      <c r="BG66" s="64">
        <v>0</v>
      </c>
      <c r="BH66" s="64">
        <v>0</v>
      </c>
      <c r="BI66" s="61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0</v>
      </c>
    </row>
    <row r="67" spans="1:73" s="63" customFormat="1" ht="14" thickTop="1" thickBot="1" x14ac:dyDescent="0.35">
      <c r="A67" s="3">
        <v>65</v>
      </c>
      <c r="B67" s="16" t="s">
        <v>88</v>
      </c>
      <c r="C67" s="16" t="s">
        <v>77</v>
      </c>
      <c r="D67" s="97">
        <v>1800</v>
      </c>
      <c r="E67" s="3"/>
      <c r="F67" s="3"/>
      <c r="G67" s="1"/>
      <c r="H67" s="69">
        <v>2.8610560000056307</v>
      </c>
      <c r="I67" s="47">
        <v>1.9272727272727271E-2</v>
      </c>
      <c r="J67" s="48">
        <v>0</v>
      </c>
      <c r="K67" s="48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50">
        <v>0</v>
      </c>
      <c r="V67" s="50">
        <v>0</v>
      </c>
      <c r="W67" s="51">
        <v>0</v>
      </c>
      <c r="X67" s="51">
        <v>0</v>
      </c>
      <c r="Y67" s="51">
        <v>0</v>
      </c>
      <c r="Z67" s="51">
        <v>0</v>
      </c>
      <c r="AA67" s="52">
        <v>0</v>
      </c>
      <c r="AB67" s="53">
        <v>0</v>
      </c>
      <c r="AC67" s="53">
        <v>0</v>
      </c>
      <c r="AD67" s="55">
        <v>7.0000000000000007E-2</v>
      </c>
      <c r="AE67" s="56">
        <v>7.6681818181818162</v>
      </c>
      <c r="AF67" s="56">
        <v>6.5318181818181786</v>
      </c>
      <c r="AG67" s="56">
        <v>3.0772727272727285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0</v>
      </c>
      <c r="AX67" s="59">
        <v>0</v>
      </c>
      <c r="AY67" s="59">
        <v>0</v>
      </c>
      <c r="AZ67" s="59">
        <v>0</v>
      </c>
      <c r="BA67" s="64">
        <v>0</v>
      </c>
      <c r="BB67" s="64">
        <v>0</v>
      </c>
      <c r="BC67" s="64">
        <v>0</v>
      </c>
      <c r="BD67" s="64">
        <v>0</v>
      </c>
      <c r="BE67" s="64">
        <v>0</v>
      </c>
      <c r="BF67" s="64">
        <v>0</v>
      </c>
      <c r="BG67" s="64">
        <v>0</v>
      </c>
      <c r="BH67" s="64">
        <v>0</v>
      </c>
      <c r="BI67" s="61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</row>
    <row r="68" spans="1:73" s="63" customFormat="1" ht="13.5" thickTop="1" x14ac:dyDescent="0.3">
      <c r="A68" s="3">
        <v>66</v>
      </c>
      <c r="B68" s="1"/>
      <c r="C68" s="1"/>
      <c r="D68" s="98"/>
      <c r="E68" s="3"/>
      <c r="F68" s="3"/>
      <c r="G68" s="1"/>
      <c r="H68" s="69">
        <v>2.9057600000057184</v>
      </c>
      <c r="I68" s="47">
        <v>2.0181818181818179E-2</v>
      </c>
      <c r="J68" s="48">
        <v>0</v>
      </c>
      <c r="K68" s="48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50">
        <v>0</v>
      </c>
      <c r="V68" s="50">
        <v>0</v>
      </c>
      <c r="W68" s="51">
        <v>0</v>
      </c>
      <c r="X68" s="51">
        <v>0</v>
      </c>
      <c r="Y68" s="51">
        <v>0</v>
      </c>
      <c r="Z68" s="51">
        <v>0</v>
      </c>
      <c r="AA68" s="52">
        <v>0</v>
      </c>
      <c r="AB68" s="53">
        <v>0</v>
      </c>
      <c r="AC68" s="53">
        <v>0</v>
      </c>
      <c r="AD68" s="55">
        <v>7.4999999999999997E-2</v>
      </c>
      <c r="AE68" s="56">
        <v>8.0454545454545432</v>
      </c>
      <c r="AF68" s="56">
        <v>6.8545454545454509</v>
      </c>
      <c r="AG68" s="56">
        <v>3.2181818181818196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9">
        <v>0</v>
      </c>
      <c r="AY68" s="59">
        <v>0</v>
      </c>
      <c r="AZ68" s="59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1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</row>
    <row r="69" spans="1:73" s="63" customFormat="1" x14ac:dyDescent="0.3">
      <c r="A69" s="1"/>
      <c r="D69" s="98"/>
      <c r="E69" s="3"/>
      <c r="F69" s="3"/>
      <c r="G69" s="1"/>
      <c r="H69" s="69">
        <v>2.9504640000058062</v>
      </c>
      <c r="I69" s="47">
        <v>2.1090909090909087E-2</v>
      </c>
      <c r="J69" s="48">
        <v>0</v>
      </c>
      <c r="K69" s="48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50">
        <v>0</v>
      </c>
      <c r="V69" s="50">
        <v>0</v>
      </c>
      <c r="W69" s="51">
        <v>0</v>
      </c>
      <c r="X69" s="51">
        <v>0</v>
      </c>
      <c r="Y69" s="51">
        <v>0</v>
      </c>
      <c r="Z69" s="51">
        <v>0</v>
      </c>
      <c r="AA69" s="52">
        <v>0</v>
      </c>
      <c r="AB69" s="53">
        <v>0</v>
      </c>
      <c r="AC69" s="53">
        <v>0</v>
      </c>
      <c r="AD69" s="55">
        <v>0.08</v>
      </c>
      <c r="AE69" s="56">
        <v>8.4227272727272702</v>
      </c>
      <c r="AF69" s="56">
        <v>7.1772727272727233</v>
      </c>
      <c r="AG69" s="56">
        <v>3.3590909090909107</v>
      </c>
      <c r="AH69" s="57">
        <v>0</v>
      </c>
      <c r="AI69" s="57"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v>0</v>
      </c>
      <c r="AO69" s="57">
        <v>0</v>
      </c>
      <c r="AP69" s="57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9">
        <v>0</v>
      </c>
      <c r="AY69" s="59">
        <v>0</v>
      </c>
      <c r="AZ69" s="59">
        <v>0</v>
      </c>
      <c r="BA69" s="64">
        <v>0</v>
      </c>
      <c r="BB69" s="64">
        <v>0</v>
      </c>
      <c r="BC69" s="64">
        <v>0</v>
      </c>
      <c r="BD69" s="64">
        <v>0</v>
      </c>
      <c r="BE69" s="64">
        <v>0</v>
      </c>
      <c r="BF69" s="64">
        <v>0</v>
      </c>
      <c r="BG69" s="64">
        <v>0</v>
      </c>
      <c r="BH69" s="64">
        <v>0</v>
      </c>
      <c r="BI69" s="61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</row>
    <row r="70" spans="1:73" s="63" customFormat="1" x14ac:dyDescent="0.3">
      <c r="A70" s="1"/>
      <c r="D70" s="98"/>
      <c r="E70" s="3"/>
      <c r="F70" s="3"/>
      <c r="G70" s="1"/>
      <c r="H70" s="69">
        <v>3</v>
      </c>
      <c r="I70" s="47">
        <v>2.1999999999999999E-2</v>
      </c>
      <c r="J70" s="48">
        <v>0</v>
      </c>
      <c r="K70" s="48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50">
        <v>0</v>
      </c>
      <c r="V70" s="50">
        <v>0</v>
      </c>
      <c r="W70" s="51">
        <v>0</v>
      </c>
      <c r="X70" s="51">
        <v>9.6999999999999993</v>
      </c>
      <c r="Y70" s="51">
        <v>0</v>
      </c>
      <c r="Z70" s="51">
        <v>0</v>
      </c>
      <c r="AA70" s="52">
        <v>0</v>
      </c>
      <c r="AB70" s="53">
        <v>0</v>
      </c>
      <c r="AC70" s="53">
        <v>0</v>
      </c>
      <c r="AD70" s="55">
        <v>8.5000000000000006E-2</v>
      </c>
      <c r="AE70" s="56">
        <v>8.8000000000000007</v>
      </c>
      <c r="AF70" s="56">
        <v>7.5</v>
      </c>
      <c r="AG70" s="56">
        <v>3.5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8">
        <v>0</v>
      </c>
      <c r="AR70" s="58">
        <v>0</v>
      </c>
      <c r="AS70" s="58">
        <v>0</v>
      </c>
      <c r="AT70" s="58">
        <v>0</v>
      </c>
      <c r="AU70" s="58">
        <v>0</v>
      </c>
      <c r="AV70" s="58">
        <v>0</v>
      </c>
      <c r="AW70" s="58">
        <v>0</v>
      </c>
      <c r="AX70" s="59">
        <v>0</v>
      </c>
      <c r="AY70" s="59">
        <v>0</v>
      </c>
      <c r="AZ70" s="59">
        <v>4</v>
      </c>
      <c r="BA70" s="64">
        <v>1</v>
      </c>
      <c r="BB70" s="64">
        <v>16</v>
      </c>
      <c r="BC70" s="64">
        <v>10</v>
      </c>
      <c r="BD70" s="64">
        <v>11</v>
      </c>
      <c r="BE70" s="64">
        <v>16</v>
      </c>
      <c r="BF70" s="64">
        <v>0</v>
      </c>
      <c r="BG70" s="64">
        <v>5</v>
      </c>
      <c r="BH70" s="64">
        <v>0</v>
      </c>
      <c r="BI70" s="61">
        <v>5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</row>
    <row r="71" spans="1:73" s="63" customFormat="1" ht="15" x14ac:dyDescent="0.3">
      <c r="A71" s="65" t="s">
        <v>89</v>
      </c>
      <c r="D71" s="92"/>
      <c r="E71" s="3"/>
      <c r="F71" s="3"/>
      <c r="G71" s="1"/>
      <c r="H71" s="69">
        <v>3.0398720000059822</v>
      </c>
      <c r="I71" s="47">
        <v>2.3727272727272725E-2</v>
      </c>
      <c r="J71" s="48">
        <v>0</v>
      </c>
      <c r="K71" s="48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50">
        <v>0</v>
      </c>
      <c r="V71" s="50">
        <v>0</v>
      </c>
      <c r="W71" s="51">
        <v>0</v>
      </c>
      <c r="X71" s="51">
        <v>10.677272727272726</v>
      </c>
      <c r="Y71" s="51">
        <v>0</v>
      </c>
      <c r="Z71" s="51">
        <v>0</v>
      </c>
      <c r="AA71" s="52">
        <v>0</v>
      </c>
      <c r="AB71" s="53">
        <v>0</v>
      </c>
      <c r="AC71" s="53">
        <v>0</v>
      </c>
      <c r="AD71" s="55">
        <v>0.09</v>
      </c>
      <c r="AE71" s="56">
        <v>9.9499999999999993</v>
      </c>
      <c r="AF71" s="56">
        <v>8.6863636363636374</v>
      </c>
      <c r="AG71" s="56">
        <v>4.7681818181818176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8">
        <v>0</v>
      </c>
      <c r="AR71" s="58">
        <v>0</v>
      </c>
      <c r="AS71" s="58">
        <v>0</v>
      </c>
      <c r="AT71" s="58">
        <v>0</v>
      </c>
      <c r="AU71" s="58">
        <v>0</v>
      </c>
      <c r="AV71" s="58">
        <v>0</v>
      </c>
      <c r="AW71" s="58">
        <v>0</v>
      </c>
      <c r="AX71" s="59">
        <v>0</v>
      </c>
      <c r="AY71" s="59">
        <v>0</v>
      </c>
      <c r="AZ71" s="59">
        <v>4.9090909090909092</v>
      </c>
      <c r="BA71" s="64">
        <v>1.1363636363636362</v>
      </c>
      <c r="BB71" s="64">
        <v>16.954545454545453</v>
      </c>
      <c r="BC71" s="64">
        <v>10.727272727272727</v>
      </c>
      <c r="BD71" s="64">
        <v>11.681818181818182</v>
      </c>
      <c r="BE71" s="64">
        <v>16.954545454545453</v>
      </c>
      <c r="BF71" s="64">
        <v>0</v>
      </c>
      <c r="BG71" s="64">
        <v>6.3636363636363633</v>
      </c>
      <c r="BH71" s="64">
        <v>0</v>
      </c>
      <c r="BI71" s="61">
        <v>5.9090909090909092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</row>
    <row r="72" spans="1:73" s="63" customFormat="1" x14ac:dyDescent="0.3">
      <c r="B72" s="1"/>
      <c r="C72" s="1"/>
      <c r="D72" s="92"/>
      <c r="E72" s="3"/>
      <c r="F72" s="3"/>
      <c r="G72" s="1"/>
      <c r="H72" s="69">
        <v>3.0845760000060705</v>
      </c>
      <c r="I72" s="47">
        <v>2.5454545454545452E-2</v>
      </c>
      <c r="J72" s="48">
        <v>0</v>
      </c>
      <c r="K72" s="48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50">
        <v>0</v>
      </c>
      <c r="V72" s="50">
        <v>0</v>
      </c>
      <c r="W72" s="51">
        <v>0</v>
      </c>
      <c r="X72" s="51">
        <v>11.654545454545453</v>
      </c>
      <c r="Y72" s="51">
        <v>0</v>
      </c>
      <c r="Z72" s="51">
        <v>0</v>
      </c>
      <c r="AA72" s="52">
        <v>0</v>
      </c>
      <c r="AB72" s="53">
        <v>0</v>
      </c>
      <c r="AC72" s="53">
        <v>0</v>
      </c>
      <c r="AD72" s="55">
        <v>9.5000000000000001E-2</v>
      </c>
      <c r="AE72" s="56">
        <v>11.1</v>
      </c>
      <c r="AF72" s="56">
        <v>9.8727272727272748</v>
      </c>
      <c r="AG72" s="56">
        <v>6.0363636363636353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9">
        <v>0</v>
      </c>
      <c r="AY72" s="59">
        <v>0</v>
      </c>
      <c r="AZ72" s="59">
        <v>5.8181818181818183</v>
      </c>
      <c r="BA72" s="64">
        <v>1.2727272727272725</v>
      </c>
      <c r="BB72" s="64">
        <v>17.909090909090907</v>
      </c>
      <c r="BC72" s="64">
        <v>11.454545454545453</v>
      </c>
      <c r="BD72" s="64">
        <v>12.363636363636363</v>
      </c>
      <c r="BE72" s="64">
        <v>17.909090909090907</v>
      </c>
      <c r="BF72" s="64">
        <v>0</v>
      </c>
      <c r="BG72" s="64">
        <v>7.7272727272727266</v>
      </c>
      <c r="BH72" s="64">
        <v>0</v>
      </c>
      <c r="BI72" s="61">
        <v>6.8181818181818183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</row>
    <row r="73" spans="1:73" s="63" customFormat="1" x14ac:dyDescent="0.3">
      <c r="A73" s="1"/>
      <c r="B73" s="1"/>
      <c r="C73" s="1"/>
      <c r="D73" s="92"/>
      <c r="E73" s="3"/>
      <c r="F73" s="3"/>
      <c r="G73" s="1"/>
      <c r="H73" s="69">
        <v>3.1292800000061582</v>
      </c>
      <c r="I73" s="47">
        <v>2.7181818181818179E-2</v>
      </c>
      <c r="J73" s="48">
        <v>0</v>
      </c>
      <c r="K73" s="48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50">
        <v>0</v>
      </c>
      <c r="V73" s="50">
        <v>0</v>
      </c>
      <c r="W73" s="51">
        <v>0</v>
      </c>
      <c r="X73" s="51">
        <v>12.631818181818179</v>
      </c>
      <c r="Y73" s="51">
        <v>0</v>
      </c>
      <c r="Z73" s="51">
        <v>0</v>
      </c>
      <c r="AA73" s="52">
        <v>0</v>
      </c>
      <c r="AB73" s="53">
        <v>0</v>
      </c>
      <c r="AC73" s="53">
        <v>0</v>
      </c>
      <c r="AD73" s="55">
        <v>0.1</v>
      </c>
      <c r="AE73" s="56">
        <v>12.25</v>
      </c>
      <c r="AF73" s="56">
        <v>11.059090909090912</v>
      </c>
      <c r="AG73" s="56">
        <v>7.3045454545454529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v>0</v>
      </c>
      <c r="AO73" s="57">
        <v>0</v>
      </c>
      <c r="AP73" s="57">
        <v>0</v>
      </c>
      <c r="AQ73" s="58">
        <v>0</v>
      </c>
      <c r="AR73" s="58">
        <v>0</v>
      </c>
      <c r="AS73" s="58">
        <v>0</v>
      </c>
      <c r="AT73" s="58">
        <v>0</v>
      </c>
      <c r="AU73" s="58">
        <v>0</v>
      </c>
      <c r="AV73" s="58">
        <v>0</v>
      </c>
      <c r="AW73" s="58">
        <v>0</v>
      </c>
      <c r="AX73" s="59">
        <v>0</v>
      </c>
      <c r="AY73" s="59">
        <v>0</v>
      </c>
      <c r="AZ73" s="59">
        <v>6.7272727272727275</v>
      </c>
      <c r="BA73" s="64">
        <v>1.4090909090909087</v>
      </c>
      <c r="BB73" s="64">
        <v>18.86363636363636</v>
      </c>
      <c r="BC73" s="64">
        <v>12.18181818181818</v>
      </c>
      <c r="BD73" s="64">
        <v>13.045454545454545</v>
      </c>
      <c r="BE73" s="64">
        <v>18.86363636363636</v>
      </c>
      <c r="BF73" s="64">
        <v>0</v>
      </c>
      <c r="BG73" s="64">
        <v>9.0909090909090899</v>
      </c>
      <c r="BH73" s="64">
        <v>0</v>
      </c>
      <c r="BI73" s="61">
        <v>7.7272727272727275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25</v>
      </c>
      <c r="BT73" s="62">
        <v>0</v>
      </c>
      <c r="BU73" s="62">
        <v>0</v>
      </c>
    </row>
    <row r="74" spans="1:73" s="63" customFormat="1" x14ac:dyDescent="0.3">
      <c r="A74" s="1"/>
      <c r="B74" s="1"/>
      <c r="C74" s="1"/>
      <c r="D74" s="92"/>
      <c r="E74" s="3"/>
      <c r="F74" s="3"/>
      <c r="G74" s="1"/>
      <c r="H74" s="69">
        <v>3.173984000006246</v>
      </c>
      <c r="I74" s="47">
        <v>2.8909090909090905E-2</v>
      </c>
      <c r="J74" s="48">
        <v>0</v>
      </c>
      <c r="K74" s="48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50">
        <v>0</v>
      </c>
      <c r="V74" s="50">
        <v>0</v>
      </c>
      <c r="W74" s="51">
        <v>0</v>
      </c>
      <c r="X74" s="51">
        <v>13.609090909090906</v>
      </c>
      <c r="Y74" s="51">
        <v>0</v>
      </c>
      <c r="Z74" s="51">
        <v>0</v>
      </c>
      <c r="AA74" s="52">
        <v>0</v>
      </c>
      <c r="AB74" s="53">
        <v>0</v>
      </c>
      <c r="AC74" s="53">
        <v>0</v>
      </c>
      <c r="AD74" s="55">
        <v>0.12</v>
      </c>
      <c r="AE74" s="56">
        <v>13.4</v>
      </c>
      <c r="AF74" s="56">
        <v>12.24545454545455</v>
      </c>
      <c r="AG74" s="56">
        <v>8.5727272727272705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8">
        <v>0</v>
      </c>
      <c r="AR74" s="58">
        <v>0</v>
      </c>
      <c r="AS74" s="58">
        <v>0</v>
      </c>
      <c r="AT74" s="58">
        <v>0</v>
      </c>
      <c r="AU74" s="58">
        <v>0</v>
      </c>
      <c r="AV74" s="58">
        <v>0</v>
      </c>
      <c r="AW74" s="58">
        <v>0</v>
      </c>
      <c r="AX74" s="59">
        <v>0</v>
      </c>
      <c r="AY74" s="59">
        <v>0</v>
      </c>
      <c r="AZ74" s="59">
        <v>7.6363636363636367</v>
      </c>
      <c r="BA74" s="64">
        <v>1.545454545454545</v>
      </c>
      <c r="BB74" s="64">
        <v>19.818181818181813</v>
      </c>
      <c r="BC74" s="64">
        <v>12.909090909090907</v>
      </c>
      <c r="BD74" s="64">
        <v>13.727272727272727</v>
      </c>
      <c r="BE74" s="64">
        <v>19.818181818181813</v>
      </c>
      <c r="BF74" s="64">
        <v>0</v>
      </c>
      <c r="BG74" s="64">
        <v>10.454545454545453</v>
      </c>
      <c r="BH74" s="64">
        <v>0</v>
      </c>
      <c r="BI74" s="61">
        <v>8.6363636363636367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27.4</v>
      </c>
      <c r="BT74" s="62">
        <v>0</v>
      </c>
      <c r="BU74" s="62">
        <v>0</v>
      </c>
    </row>
    <row r="75" spans="1:73" s="63" customFormat="1" x14ac:dyDescent="0.3">
      <c r="A75" s="1"/>
      <c r="B75" s="1"/>
      <c r="C75" s="1"/>
      <c r="D75" s="92"/>
      <c r="E75" s="3"/>
      <c r="F75" s="3"/>
      <c r="G75" s="1"/>
      <c r="H75" s="69">
        <v>3.2186880000063343</v>
      </c>
      <c r="I75" s="47">
        <v>3.0636363636363632E-2</v>
      </c>
      <c r="J75" s="48">
        <v>0</v>
      </c>
      <c r="K75" s="48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50">
        <v>0</v>
      </c>
      <c r="V75" s="50">
        <v>0</v>
      </c>
      <c r="W75" s="51">
        <v>0</v>
      </c>
      <c r="X75" s="51">
        <v>14.586363636363632</v>
      </c>
      <c r="Y75" s="51">
        <v>0</v>
      </c>
      <c r="Z75" s="51">
        <v>0</v>
      </c>
      <c r="AA75" s="52">
        <v>0</v>
      </c>
      <c r="AB75" s="53">
        <v>0</v>
      </c>
      <c r="AC75" s="53">
        <v>0</v>
      </c>
      <c r="AD75" s="55">
        <v>0.14000000000000001</v>
      </c>
      <c r="AE75" s="56">
        <v>14.55</v>
      </c>
      <c r="AF75" s="56">
        <v>13.431818181818187</v>
      </c>
      <c r="AG75" s="56">
        <v>9.8409090909090882</v>
      </c>
      <c r="AH75" s="57">
        <v>0</v>
      </c>
      <c r="AI75" s="57"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v>0</v>
      </c>
      <c r="AO75" s="57">
        <v>0</v>
      </c>
      <c r="AP75" s="57">
        <v>0</v>
      </c>
      <c r="AQ75" s="58">
        <v>0</v>
      </c>
      <c r="AR75" s="58">
        <v>0</v>
      </c>
      <c r="AS75" s="58">
        <v>0</v>
      </c>
      <c r="AT75" s="58">
        <v>0</v>
      </c>
      <c r="AU75" s="58">
        <v>0</v>
      </c>
      <c r="AV75" s="58">
        <v>0</v>
      </c>
      <c r="AW75" s="58">
        <v>0</v>
      </c>
      <c r="AX75" s="59">
        <v>0</v>
      </c>
      <c r="AY75" s="59">
        <v>0</v>
      </c>
      <c r="AZ75" s="59">
        <v>8.545454545454545</v>
      </c>
      <c r="BA75" s="64">
        <v>1.6818181818181812</v>
      </c>
      <c r="BB75" s="64">
        <v>20.772727272727266</v>
      </c>
      <c r="BC75" s="64">
        <v>13.636363636363633</v>
      </c>
      <c r="BD75" s="64">
        <v>14.409090909090908</v>
      </c>
      <c r="BE75" s="64">
        <v>20.772727272727266</v>
      </c>
      <c r="BF75" s="64">
        <v>0</v>
      </c>
      <c r="BG75" s="64">
        <v>11.818181818181817</v>
      </c>
      <c r="BH75" s="64">
        <v>0</v>
      </c>
      <c r="BI75" s="61">
        <v>9.545454545454545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29.8</v>
      </c>
      <c r="BT75" s="62">
        <v>0</v>
      </c>
      <c r="BU75" s="62">
        <v>0</v>
      </c>
    </row>
    <row r="76" spans="1:73" s="63" customFormat="1" x14ac:dyDescent="0.3">
      <c r="A76" s="1"/>
      <c r="B76" s="1"/>
      <c r="C76" s="1"/>
      <c r="D76" s="92"/>
      <c r="E76" s="3"/>
      <c r="F76" s="3"/>
      <c r="G76" s="1"/>
      <c r="H76" s="69">
        <v>3.263392000006422</v>
      </c>
      <c r="I76" s="47">
        <v>3.2363636363636358E-2</v>
      </c>
      <c r="J76" s="48">
        <v>0</v>
      </c>
      <c r="K76" s="48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50">
        <v>0</v>
      </c>
      <c r="V76" s="50">
        <v>0</v>
      </c>
      <c r="W76" s="51">
        <v>0</v>
      </c>
      <c r="X76" s="51">
        <v>15.563636363636359</v>
      </c>
      <c r="Y76" s="51">
        <v>0</v>
      </c>
      <c r="Z76" s="51">
        <v>0</v>
      </c>
      <c r="AA76" s="52">
        <v>0</v>
      </c>
      <c r="AB76" s="53">
        <v>0</v>
      </c>
      <c r="AC76" s="53">
        <v>0</v>
      </c>
      <c r="AD76" s="55">
        <v>0.16</v>
      </c>
      <c r="AE76" s="56">
        <v>15.7</v>
      </c>
      <c r="AF76" s="56">
        <v>14.618181818181824</v>
      </c>
      <c r="AG76" s="56">
        <v>11.109090909090906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7">
        <v>0</v>
      </c>
      <c r="AQ76" s="58">
        <v>0</v>
      </c>
      <c r="AR76" s="58">
        <v>0</v>
      </c>
      <c r="AS76" s="58">
        <v>0</v>
      </c>
      <c r="AT76" s="58">
        <v>0</v>
      </c>
      <c r="AU76" s="58">
        <v>0</v>
      </c>
      <c r="AV76" s="58">
        <v>0</v>
      </c>
      <c r="AW76" s="58">
        <v>0</v>
      </c>
      <c r="AX76" s="59">
        <v>0</v>
      </c>
      <c r="AY76" s="59">
        <v>0</v>
      </c>
      <c r="AZ76" s="59">
        <v>9.4545454545454533</v>
      </c>
      <c r="BA76" s="64">
        <v>1.8181818181818175</v>
      </c>
      <c r="BB76" s="64">
        <v>21.72727272727272</v>
      </c>
      <c r="BC76" s="64">
        <v>14.36363636363636</v>
      </c>
      <c r="BD76" s="64">
        <v>15.09090909090909</v>
      </c>
      <c r="BE76" s="64">
        <v>21.72727272727272</v>
      </c>
      <c r="BF76" s="64">
        <v>0</v>
      </c>
      <c r="BG76" s="64">
        <v>13.18181818181818</v>
      </c>
      <c r="BH76" s="64">
        <v>0</v>
      </c>
      <c r="BI76" s="61">
        <v>10.454545454545453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32.200000000000003</v>
      </c>
      <c r="BT76" s="62">
        <v>0</v>
      </c>
      <c r="BU76" s="62">
        <v>0</v>
      </c>
    </row>
    <row r="77" spans="1:73" s="63" customFormat="1" x14ac:dyDescent="0.3">
      <c r="A77" s="1"/>
      <c r="B77" s="1"/>
      <c r="C77" s="1"/>
      <c r="D77" s="92"/>
      <c r="E77" s="3"/>
      <c r="F77" s="3"/>
      <c r="G77" s="1"/>
      <c r="H77" s="69">
        <v>3.3080960000065103</v>
      </c>
      <c r="I77" s="47">
        <v>3.4090909090909088E-2</v>
      </c>
      <c r="J77" s="48">
        <v>0</v>
      </c>
      <c r="K77" s="48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50">
        <v>0</v>
      </c>
      <c r="V77" s="50">
        <v>0</v>
      </c>
      <c r="W77" s="51">
        <v>0</v>
      </c>
      <c r="X77" s="51">
        <v>16.540909090909086</v>
      </c>
      <c r="Y77" s="51">
        <v>0</v>
      </c>
      <c r="Z77" s="51">
        <v>0</v>
      </c>
      <c r="AA77" s="52">
        <v>0</v>
      </c>
      <c r="AB77" s="53">
        <v>0</v>
      </c>
      <c r="AC77" s="53">
        <v>0</v>
      </c>
      <c r="AD77" s="55">
        <v>0.18</v>
      </c>
      <c r="AE77" s="56">
        <v>16.850000000000001</v>
      </c>
      <c r="AF77" s="56">
        <v>15.804545454545462</v>
      </c>
      <c r="AG77" s="56">
        <v>12.377272727272723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8">
        <v>0</v>
      </c>
      <c r="AR77" s="58">
        <v>0</v>
      </c>
      <c r="AS77" s="58">
        <v>0</v>
      </c>
      <c r="AT77" s="58">
        <v>0</v>
      </c>
      <c r="AU77" s="58">
        <v>0</v>
      </c>
      <c r="AV77" s="58">
        <v>0</v>
      </c>
      <c r="AW77" s="58">
        <v>0</v>
      </c>
      <c r="AX77" s="59">
        <v>0</v>
      </c>
      <c r="AY77" s="59">
        <v>0</v>
      </c>
      <c r="AZ77" s="59">
        <v>10.363636363636362</v>
      </c>
      <c r="BA77" s="64">
        <v>1.9545454545454537</v>
      </c>
      <c r="BB77" s="64">
        <v>22.681818181818173</v>
      </c>
      <c r="BC77" s="64">
        <v>15.090909090909086</v>
      </c>
      <c r="BD77" s="64">
        <v>15.772727272727272</v>
      </c>
      <c r="BE77" s="64">
        <v>22.681818181818173</v>
      </c>
      <c r="BF77" s="64">
        <v>0</v>
      </c>
      <c r="BG77" s="64">
        <v>14.545454545454543</v>
      </c>
      <c r="BH77" s="64">
        <v>0</v>
      </c>
      <c r="BI77" s="61">
        <v>11.363636363636362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34.6</v>
      </c>
      <c r="BT77" s="62">
        <v>0</v>
      </c>
      <c r="BU77" s="62">
        <v>0</v>
      </c>
    </row>
    <row r="78" spans="1:73" s="63" customFormat="1" x14ac:dyDescent="0.3">
      <c r="A78" s="1"/>
      <c r="B78" s="1"/>
      <c r="C78" s="1"/>
      <c r="D78" s="92"/>
      <c r="E78" s="3"/>
      <c r="F78" s="3"/>
      <c r="G78" s="1"/>
      <c r="H78" s="69">
        <v>3.3528000000065981</v>
      </c>
      <c r="I78" s="47">
        <v>3.5818181818181818E-2</v>
      </c>
      <c r="J78" s="48">
        <v>0</v>
      </c>
      <c r="K78" s="48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50">
        <v>0</v>
      </c>
      <c r="V78" s="50">
        <v>0</v>
      </c>
      <c r="W78" s="51">
        <v>0</v>
      </c>
      <c r="X78" s="51">
        <v>17.518181818181812</v>
      </c>
      <c r="Y78" s="51">
        <v>0</v>
      </c>
      <c r="Z78" s="51">
        <v>0</v>
      </c>
      <c r="AA78" s="52">
        <v>0</v>
      </c>
      <c r="AB78" s="53">
        <v>0</v>
      </c>
      <c r="AC78" s="53">
        <v>0</v>
      </c>
      <c r="AD78" s="55">
        <v>0.2</v>
      </c>
      <c r="AE78" s="56">
        <v>18</v>
      </c>
      <c r="AF78" s="56">
        <v>16.990909090909099</v>
      </c>
      <c r="AG78" s="56">
        <v>13.645454545454541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9">
        <v>0</v>
      </c>
      <c r="AY78" s="59">
        <v>0</v>
      </c>
      <c r="AZ78" s="59">
        <v>11.27272727272727</v>
      </c>
      <c r="BA78" s="64">
        <v>2.0909090909090899</v>
      </c>
      <c r="BB78" s="64">
        <v>23.636363636363626</v>
      </c>
      <c r="BC78" s="64">
        <v>15.818181818181813</v>
      </c>
      <c r="BD78" s="64">
        <v>16.454545454545453</v>
      </c>
      <c r="BE78" s="64">
        <v>23.636363636363626</v>
      </c>
      <c r="BF78" s="64">
        <v>0</v>
      </c>
      <c r="BG78" s="64">
        <v>15.909090909090907</v>
      </c>
      <c r="BH78" s="64">
        <v>0</v>
      </c>
      <c r="BI78" s="61">
        <v>12.27272727272727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37</v>
      </c>
      <c r="BT78" s="62">
        <v>0</v>
      </c>
      <c r="BU78" s="62">
        <v>0</v>
      </c>
    </row>
    <row r="79" spans="1:73" s="63" customFormat="1" x14ac:dyDescent="0.3">
      <c r="A79" s="1"/>
      <c r="B79" s="1"/>
      <c r="C79" s="1"/>
      <c r="D79" s="92"/>
      <c r="E79" s="3"/>
      <c r="F79" s="3"/>
      <c r="G79" s="1"/>
      <c r="H79" s="69">
        <v>3.3975040000066858</v>
      </c>
      <c r="I79" s="47">
        <v>3.7545454545454549E-2</v>
      </c>
      <c r="J79" s="48">
        <v>0</v>
      </c>
      <c r="K79" s="48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50">
        <v>0</v>
      </c>
      <c r="V79" s="50">
        <v>0</v>
      </c>
      <c r="W79" s="51">
        <v>0</v>
      </c>
      <c r="X79" s="51">
        <v>18.495454545454539</v>
      </c>
      <c r="Y79" s="51">
        <v>0</v>
      </c>
      <c r="Z79" s="51">
        <v>0</v>
      </c>
      <c r="AA79" s="52">
        <v>0</v>
      </c>
      <c r="AB79" s="53">
        <v>0</v>
      </c>
      <c r="AC79" s="53">
        <v>0</v>
      </c>
      <c r="AD79" s="55">
        <v>0.22</v>
      </c>
      <c r="AE79" s="56">
        <v>19.149999999999999</v>
      </c>
      <c r="AF79" s="56">
        <v>18.177272727272737</v>
      </c>
      <c r="AG79" s="56">
        <v>14.913636363636359</v>
      </c>
      <c r="AH79" s="57">
        <v>0</v>
      </c>
      <c r="AI79" s="57"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v>0</v>
      </c>
      <c r="AO79" s="57">
        <v>0</v>
      </c>
      <c r="AP79" s="57">
        <v>0</v>
      </c>
      <c r="AQ79" s="58">
        <v>0</v>
      </c>
      <c r="AR79" s="58">
        <v>0</v>
      </c>
      <c r="AS79" s="58">
        <v>0</v>
      </c>
      <c r="AT79" s="58">
        <v>0</v>
      </c>
      <c r="AU79" s="58">
        <v>0</v>
      </c>
      <c r="AV79" s="58">
        <v>0</v>
      </c>
      <c r="AW79" s="58">
        <v>0</v>
      </c>
      <c r="AX79" s="59">
        <v>0</v>
      </c>
      <c r="AY79" s="59">
        <v>0</v>
      </c>
      <c r="AZ79" s="59">
        <v>12.181818181818178</v>
      </c>
      <c r="BA79" s="64">
        <v>2.2272727272727262</v>
      </c>
      <c r="BB79" s="64">
        <v>24.590909090909079</v>
      </c>
      <c r="BC79" s="64">
        <v>16.54545454545454</v>
      </c>
      <c r="BD79" s="64">
        <v>17.136363636363637</v>
      </c>
      <c r="BE79" s="64">
        <v>24.590909090909079</v>
      </c>
      <c r="BF79" s="64">
        <v>0</v>
      </c>
      <c r="BG79" s="64">
        <v>17.27272727272727</v>
      </c>
      <c r="BH79" s="64">
        <v>0</v>
      </c>
      <c r="BI79" s="61">
        <v>13.181818181818178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39.4</v>
      </c>
      <c r="BT79" s="62">
        <v>0</v>
      </c>
      <c r="BU79" s="62">
        <v>0</v>
      </c>
    </row>
    <row r="80" spans="1:73" s="63" customFormat="1" x14ac:dyDescent="0.3">
      <c r="A80" s="1"/>
      <c r="B80" s="1"/>
      <c r="C80" s="1"/>
      <c r="D80" s="92"/>
      <c r="E80" s="3"/>
      <c r="F80" s="3"/>
      <c r="G80" s="1"/>
      <c r="H80" s="69">
        <v>3.4422080000067741</v>
      </c>
      <c r="I80" s="47">
        <v>3.9272727272727279E-2</v>
      </c>
      <c r="J80" s="48">
        <v>0</v>
      </c>
      <c r="K80" s="48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50">
        <v>0</v>
      </c>
      <c r="V80" s="50">
        <v>0</v>
      </c>
      <c r="W80" s="51">
        <v>0</v>
      </c>
      <c r="X80" s="51">
        <v>19.472727272727266</v>
      </c>
      <c r="Y80" s="51">
        <v>0</v>
      </c>
      <c r="Z80" s="51">
        <v>0</v>
      </c>
      <c r="AA80" s="52">
        <v>0</v>
      </c>
      <c r="AB80" s="53">
        <v>0</v>
      </c>
      <c r="AC80" s="53">
        <v>0</v>
      </c>
      <c r="AD80" s="55">
        <v>0.24</v>
      </c>
      <c r="AE80" s="56">
        <v>20.3</v>
      </c>
      <c r="AF80" s="56">
        <v>19.363636363636374</v>
      </c>
      <c r="AG80" s="56">
        <v>16.181818181818176</v>
      </c>
      <c r="AH80" s="57">
        <v>0</v>
      </c>
      <c r="AI80" s="57">
        <v>0</v>
      </c>
      <c r="AJ80" s="57">
        <v>0</v>
      </c>
      <c r="AK80" s="57">
        <v>0</v>
      </c>
      <c r="AL80" s="57">
        <v>0</v>
      </c>
      <c r="AM80" s="57">
        <v>0</v>
      </c>
      <c r="AN80" s="57">
        <v>0</v>
      </c>
      <c r="AO80" s="57">
        <v>0</v>
      </c>
      <c r="AP80" s="57">
        <v>0</v>
      </c>
      <c r="AQ80" s="58">
        <v>0</v>
      </c>
      <c r="AR80" s="58">
        <v>0</v>
      </c>
      <c r="AS80" s="58">
        <v>0</v>
      </c>
      <c r="AT80" s="58">
        <v>0</v>
      </c>
      <c r="AU80" s="58">
        <v>0</v>
      </c>
      <c r="AV80" s="58">
        <v>0</v>
      </c>
      <c r="AW80" s="58">
        <v>0</v>
      </c>
      <c r="AX80" s="59">
        <v>0</v>
      </c>
      <c r="AY80" s="59">
        <v>0</v>
      </c>
      <c r="AZ80" s="59">
        <v>13.090909090909086</v>
      </c>
      <c r="BA80" s="64">
        <v>2.3636363636363624</v>
      </c>
      <c r="BB80" s="64">
        <v>25.545454545454533</v>
      </c>
      <c r="BC80" s="64">
        <v>17.272727272727266</v>
      </c>
      <c r="BD80" s="64">
        <v>17.81818181818182</v>
      </c>
      <c r="BE80" s="64">
        <v>25.545454545454533</v>
      </c>
      <c r="BF80" s="64">
        <v>0</v>
      </c>
      <c r="BG80" s="64">
        <v>18.636363636363633</v>
      </c>
      <c r="BH80" s="64">
        <v>0</v>
      </c>
      <c r="BI80" s="61">
        <v>14.090909090909086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41.8</v>
      </c>
      <c r="BT80" s="62">
        <v>0</v>
      </c>
      <c r="BU80" s="62">
        <v>0</v>
      </c>
    </row>
    <row r="81" spans="1:73" s="63" customFormat="1" x14ac:dyDescent="0.3">
      <c r="A81" s="1"/>
      <c r="B81" s="1"/>
      <c r="C81" s="1"/>
      <c r="D81" s="92"/>
      <c r="E81" s="3"/>
      <c r="F81" s="3"/>
      <c r="G81" s="1"/>
      <c r="H81" s="69">
        <v>3.5</v>
      </c>
      <c r="I81" s="47">
        <v>4.1000000000000009E-2</v>
      </c>
      <c r="J81" s="48">
        <v>0</v>
      </c>
      <c r="K81" s="48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50">
        <v>0</v>
      </c>
      <c r="V81" s="50">
        <v>0</v>
      </c>
      <c r="W81" s="51">
        <v>0</v>
      </c>
      <c r="X81" s="51">
        <v>20.45</v>
      </c>
      <c r="Y81" s="51">
        <v>0</v>
      </c>
      <c r="Z81" s="51">
        <v>0</v>
      </c>
      <c r="AA81" s="52">
        <v>0</v>
      </c>
      <c r="AB81" s="53">
        <v>0</v>
      </c>
      <c r="AC81" s="53">
        <v>20</v>
      </c>
      <c r="AD81" s="55">
        <v>0.26</v>
      </c>
      <c r="AE81" s="56">
        <v>21.45</v>
      </c>
      <c r="AF81" s="56">
        <v>20.55</v>
      </c>
      <c r="AG81" s="56">
        <v>17.45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8">
        <v>0</v>
      </c>
      <c r="AR81" s="58">
        <v>0</v>
      </c>
      <c r="AS81" s="58">
        <v>0</v>
      </c>
      <c r="AT81" s="58">
        <v>0</v>
      </c>
      <c r="AU81" s="58">
        <v>0</v>
      </c>
      <c r="AV81" s="58">
        <v>0</v>
      </c>
      <c r="AW81" s="58">
        <v>0</v>
      </c>
      <c r="AX81" s="59">
        <v>0</v>
      </c>
      <c r="AY81" s="59">
        <v>0</v>
      </c>
      <c r="AZ81" s="59">
        <v>14</v>
      </c>
      <c r="BA81" s="64">
        <v>2.5</v>
      </c>
      <c r="BB81" s="64">
        <v>26.5</v>
      </c>
      <c r="BC81" s="64">
        <v>18</v>
      </c>
      <c r="BD81" s="64">
        <v>18.5</v>
      </c>
      <c r="BE81" s="64">
        <v>26.5</v>
      </c>
      <c r="BF81" s="64">
        <v>0</v>
      </c>
      <c r="BG81" s="64">
        <v>20</v>
      </c>
      <c r="BH81" s="64">
        <v>0</v>
      </c>
      <c r="BI81" s="61">
        <v>15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44.2</v>
      </c>
      <c r="BT81" s="62">
        <v>0</v>
      </c>
      <c r="BU81" s="62">
        <v>0</v>
      </c>
    </row>
    <row r="82" spans="1:73" s="63" customFormat="1" x14ac:dyDescent="0.3">
      <c r="A82" s="1"/>
      <c r="B82" s="1"/>
      <c r="C82" s="1"/>
      <c r="D82" s="92"/>
      <c r="E82" s="3"/>
      <c r="F82" s="3"/>
      <c r="G82" s="1"/>
      <c r="H82" s="69">
        <v>3.5316160000069501</v>
      </c>
      <c r="I82" s="47">
        <v>4.2727272727272739E-2</v>
      </c>
      <c r="J82" s="48">
        <v>0</v>
      </c>
      <c r="K82" s="48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50">
        <v>0</v>
      </c>
      <c r="V82" s="50">
        <v>0</v>
      </c>
      <c r="W82" s="51">
        <v>0</v>
      </c>
      <c r="X82" s="51">
        <v>21.427272727272719</v>
      </c>
      <c r="Y82" s="51">
        <v>0</v>
      </c>
      <c r="Z82" s="51">
        <v>0</v>
      </c>
      <c r="AA82" s="52">
        <v>0</v>
      </c>
      <c r="AB82" s="53">
        <v>0</v>
      </c>
      <c r="AC82" s="53">
        <v>22.09090909090909</v>
      </c>
      <c r="AD82" s="55">
        <v>0.28000000000000003</v>
      </c>
      <c r="AE82" s="56">
        <v>22.6</v>
      </c>
      <c r="AF82" s="56">
        <v>21.736363636363649</v>
      </c>
      <c r="AG82" s="56">
        <v>18.718181818181815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8">
        <v>0</v>
      </c>
      <c r="AR82" s="58">
        <v>0</v>
      </c>
      <c r="AS82" s="58">
        <v>0</v>
      </c>
      <c r="AT82" s="58">
        <v>0</v>
      </c>
      <c r="AU82" s="58">
        <v>0</v>
      </c>
      <c r="AV82" s="58">
        <v>0</v>
      </c>
      <c r="AW82" s="58">
        <v>0</v>
      </c>
      <c r="AX82" s="59">
        <v>0</v>
      </c>
      <c r="AY82" s="59">
        <v>0</v>
      </c>
      <c r="AZ82" s="59">
        <v>14.909090909090903</v>
      </c>
      <c r="BA82" s="64">
        <v>2.6363636363636349</v>
      </c>
      <c r="BB82" s="64">
        <v>27.454545454545439</v>
      </c>
      <c r="BC82" s="64">
        <v>18.72727272727272</v>
      </c>
      <c r="BD82" s="64">
        <v>19.181818181818187</v>
      </c>
      <c r="BE82" s="64">
        <v>27.454545454545439</v>
      </c>
      <c r="BF82" s="64">
        <v>0</v>
      </c>
      <c r="BG82" s="64">
        <v>21.36363636363636</v>
      </c>
      <c r="BH82" s="64">
        <v>0</v>
      </c>
      <c r="BI82" s="61">
        <v>15.909090909090903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46.6</v>
      </c>
      <c r="BT82" s="62">
        <v>0</v>
      </c>
      <c r="BU82" s="62">
        <v>0</v>
      </c>
    </row>
    <row r="83" spans="1:73" s="63" customFormat="1" x14ac:dyDescent="0.3">
      <c r="A83" s="1"/>
      <c r="B83" s="1"/>
      <c r="C83" s="1"/>
      <c r="D83" s="92"/>
      <c r="E83" s="3"/>
      <c r="F83" s="3"/>
      <c r="G83" s="1"/>
      <c r="H83" s="69">
        <v>3.5763200000070379</v>
      </c>
      <c r="I83" s="47">
        <v>4.4454545454545469E-2</v>
      </c>
      <c r="J83" s="48">
        <v>0</v>
      </c>
      <c r="K83" s="48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50">
        <v>0</v>
      </c>
      <c r="V83" s="50">
        <v>0</v>
      </c>
      <c r="W83" s="51">
        <v>0</v>
      </c>
      <c r="X83" s="51">
        <v>22.404545454545445</v>
      </c>
      <c r="Y83" s="51">
        <v>0</v>
      </c>
      <c r="Z83" s="51">
        <v>0</v>
      </c>
      <c r="AA83" s="52">
        <v>0</v>
      </c>
      <c r="AB83" s="53">
        <v>0</v>
      </c>
      <c r="AC83" s="53">
        <v>24.181818181818201</v>
      </c>
      <c r="AD83" s="55">
        <v>0.3</v>
      </c>
      <c r="AE83" s="56">
        <v>23.75</v>
      </c>
      <c r="AF83" s="56">
        <v>22.922727272727286</v>
      </c>
      <c r="AG83" s="56">
        <v>19.986363636363635</v>
      </c>
      <c r="AH83" s="57">
        <v>0</v>
      </c>
      <c r="AI83" s="57">
        <v>0</v>
      </c>
      <c r="AJ83" s="57">
        <v>0</v>
      </c>
      <c r="AK83" s="57">
        <v>0</v>
      </c>
      <c r="AL83" s="57">
        <v>0</v>
      </c>
      <c r="AM83" s="57">
        <v>0</v>
      </c>
      <c r="AN83" s="57">
        <v>0</v>
      </c>
      <c r="AO83" s="57">
        <v>32.5</v>
      </c>
      <c r="AP83" s="57">
        <v>0</v>
      </c>
      <c r="AQ83" s="58">
        <v>0</v>
      </c>
      <c r="AR83" s="58">
        <v>0</v>
      </c>
      <c r="AS83" s="58">
        <v>0</v>
      </c>
      <c r="AT83" s="58">
        <v>0</v>
      </c>
      <c r="AU83" s="58">
        <v>0</v>
      </c>
      <c r="AV83" s="58">
        <v>0</v>
      </c>
      <c r="AW83" s="58">
        <v>0</v>
      </c>
      <c r="AX83" s="59">
        <v>0</v>
      </c>
      <c r="AY83" s="59">
        <v>0</v>
      </c>
      <c r="AZ83" s="59">
        <v>15.818181818181811</v>
      </c>
      <c r="BA83" s="64">
        <v>2.7727272727272712</v>
      </c>
      <c r="BB83" s="64">
        <v>28.409090909090892</v>
      </c>
      <c r="BC83" s="64">
        <v>19.454545454545446</v>
      </c>
      <c r="BD83" s="64">
        <v>19.86363636363637</v>
      </c>
      <c r="BE83" s="64">
        <v>28.409090909090892</v>
      </c>
      <c r="BF83" s="64">
        <v>0</v>
      </c>
      <c r="BG83" s="64">
        <v>22.727272727272723</v>
      </c>
      <c r="BH83" s="64">
        <v>0</v>
      </c>
      <c r="BI83" s="61">
        <v>16.818181818181813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15.5</v>
      </c>
      <c r="BR83" s="62">
        <v>1</v>
      </c>
      <c r="BS83" s="62">
        <v>49</v>
      </c>
      <c r="BT83" s="62">
        <v>0</v>
      </c>
      <c r="BU83" s="62">
        <v>0</v>
      </c>
    </row>
    <row r="84" spans="1:73" s="63" customFormat="1" x14ac:dyDescent="0.3">
      <c r="A84" s="1"/>
      <c r="B84" s="1"/>
      <c r="C84" s="1"/>
      <c r="D84" s="92"/>
      <c r="E84" s="3"/>
      <c r="F84" s="3"/>
      <c r="G84" s="1"/>
      <c r="H84" s="69">
        <v>3.6210240000071257</v>
      </c>
      <c r="I84" s="47">
        <v>4.6181818181818199E-2</v>
      </c>
      <c r="J84" s="48">
        <v>0</v>
      </c>
      <c r="K84" s="48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50">
        <v>0</v>
      </c>
      <c r="V84" s="50">
        <v>0</v>
      </c>
      <c r="W84" s="51">
        <v>0</v>
      </c>
      <c r="X84" s="51">
        <v>23.381818181818172</v>
      </c>
      <c r="Y84" s="51">
        <v>0</v>
      </c>
      <c r="Z84" s="51">
        <v>0</v>
      </c>
      <c r="AA84" s="52">
        <v>0</v>
      </c>
      <c r="AB84" s="53">
        <v>0</v>
      </c>
      <c r="AC84" s="53">
        <v>26.27272727272727</v>
      </c>
      <c r="AD84" s="55">
        <v>0.32</v>
      </c>
      <c r="AE84" s="56">
        <v>24.9</v>
      </c>
      <c r="AF84" s="56">
        <v>24.109090909090924</v>
      </c>
      <c r="AG84" s="56">
        <v>21.254545454545454</v>
      </c>
      <c r="AH84" s="57">
        <v>0</v>
      </c>
      <c r="AI84" s="57"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7">
        <v>35.75</v>
      </c>
      <c r="AP84" s="57">
        <v>0</v>
      </c>
      <c r="AQ84" s="58">
        <v>0</v>
      </c>
      <c r="AR84" s="58">
        <v>0</v>
      </c>
      <c r="AS84" s="58">
        <v>0</v>
      </c>
      <c r="AT84" s="58">
        <v>0</v>
      </c>
      <c r="AU84" s="58">
        <v>0</v>
      </c>
      <c r="AV84" s="58">
        <v>0</v>
      </c>
      <c r="AW84" s="58">
        <v>0</v>
      </c>
      <c r="AX84" s="59">
        <v>0</v>
      </c>
      <c r="AY84" s="59">
        <v>0</v>
      </c>
      <c r="AZ84" s="59">
        <v>16.72727272727272</v>
      </c>
      <c r="BA84" s="64">
        <v>2.9090909090909074</v>
      </c>
      <c r="BB84" s="64">
        <v>29.363636363636346</v>
      </c>
      <c r="BC84" s="64">
        <v>20.181818181818173</v>
      </c>
      <c r="BD84" s="64">
        <v>20.545454545454554</v>
      </c>
      <c r="BE84" s="64">
        <v>29.363636363636346</v>
      </c>
      <c r="BF84" s="64">
        <v>0</v>
      </c>
      <c r="BG84" s="64">
        <v>24.090909090909086</v>
      </c>
      <c r="BH84" s="64">
        <v>0</v>
      </c>
      <c r="BI84" s="61">
        <v>17.727272727272723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17.05</v>
      </c>
      <c r="BR84" s="62">
        <v>2.9</v>
      </c>
      <c r="BS84" s="62">
        <v>51.4</v>
      </c>
      <c r="BT84" s="62">
        <v>0</v>
      </c>
      <c r="BU84" s="62">
        <v>0</v>
      </c>
    </row>
    <row r="85" spans="1:73" s="63" customFormat="1" x14ac:dyDescent="0.3">
      <c r="A85" s="1"/>
      <c r="B85" s="1"/>
      <c r="C85" s="1"/>
      <c r="D85" s="92"/>
      <c r="E85" s="3"/>
      <c r="F85" s="3"/>
      <c r="G85" s="1"/>
      <c r="H85" s="69">
        <v>3.6657280000072134</v>
      </c>
      <c r="I85" s="47">
        <v>4.7909090909090929E-2</v>
      </c>
      <c r="J85" s="48">
        <v>0</v>
      </c>
      <c r="K85" s="48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50">
        <v>0</v>
      </c>
      <c r="V85" s="50">
        <v>0</v>
      </c>
      <c r="W85" s="51">
        <v>0</v>
      </c>
      <c r="X85" s="51">
        <v>24.359090909090899</v>
      </c>
      <c r="Y85" s="51">
        <v>0</v>
      </c>
      <c r="Z85" s="51">
        <v>0</v>
      </c>
      <c r="AA85" s="52">
        <v>0</v>
      </c>
      <c r="AB85" s="53">
        <v>0</v>
      </c>
      <c r="AC85" s="53">
        <v>28.36363636363636</v>
      </c>
      <c r="AD85" s="55">
        <v>0.34</v>
      </c>
      <c r="AE85" s="56">
        <v>26.05</v>
      </c>
      <c r="AF85" s="56">
        <v>25.295454545454561</v>
      </c>
      <c r="AG85" s="56">
        <v>22.522727272727273</v>
      </c>
      <c r="AH85" s="57">
        <v>0</v>
      </c>
      <c r="AI85" s="57"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v>0</v>
      </c>
      <c r="AO85" s="57">
        <v>39</v>
      </c>
      <c r="AP85" s="57">
        <v>0</v>
      </c>
      <c r="AQ85" s="58">
        <v>0</v>
      </c>
      <c r="AR85" s="58">
        <v>0</v>
      </c>
      <c r="AS85" s="58">
        <v>0</v>
      </c>
      <c r="AT85" s="58">
        <v>0</v>
      </c>
      <c r="AU85" s="58">
        <v>0</v>
      </c>
      <c r="AV85" s="58">
        <v>0</v>
      </c>
      <c r="AW85" s="58">
        <v>0</v>
      </c>
      <c r="AX85" s="59">
        <v>0</v>
      </c>
      <c r="AY85" s="59">
        <v>0</v>
      </c>
      <c r="AZ85" s="59">
        <v>17.63636363636363</v>
      </c>
      <c r="BA85" s="64">
        <v>3.0454545454545436</v>
      </c>
      <c r="BB85" s="64">
        <v>30.318181818181799</v>
      </c>
      <c r="BC85" s="64">
        <v>20.909090909090899</v>
      </c>
      <c r="BD85" s="64">
        <v>21.227272727272737</v>
      </c>
      <c r="BE85" s="64">
        <v>30.318181818181799</v>
      </c>
      <c r="BF85" s="64">
        <v>0</v>
      </c>
      <c r="BG85" s="64">
        <v>25.45454545454545</v>
      </c>
      <c r="BH85" s="64">
        <v>0</v>
      </c>
      <c r="BI85" s="61">
        <v>18.636363636363633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18.600000000000001</v>
      </c>
      <c r="BR85" s="62">
        <v>4.8</v>
      </c>
      <c r="BS85" s="62">
        <v>53.8</v>
      </c>
      <c r="BT85" s="62">
        <v>0</v>
      </c>
      <c r="BU85" s="62">
        <v>0</v>
      </c>
    </row>
    <row r="86" spans="1:73" s="63" customFormat="1" x14ac:dyDescent="0.3">
      <c r="A86" s="1"/>
      <c r="B86" s="1"/>
      <c r="C86" s="1"/>
      <c r="D86" s="92"/>
      <c r="E86" s="3"/>
      <c r="F86" s="3"/>
      <c r="G86" s="1"/>
      <c r="H86" s="69">
        <v>3.7104320000073021</v>
      </c>
      <c r="I86" s="47">
        <v>4.9636363636363659E-2</v>
      </c>
      <c r="J86" s="48">
        <v>0</v>
      </c>
      <c r="K86" s="48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50">
        <v>0</v>
      </c>
      <c r="V86" s="50">
        <v>0</v>
      </c>
      <c r="W86" s="51">
        <v>0</v>
      </c>
      <c r="X86" s="51">
        <v>25.336363636363625</v>
      </c>
      <c r="Y86" s="51">
        <v>0</v>
      </c>
      <c r="Z86" s="51">
        <v>0</v>
      </c>
      <c r="AA86" s="52">
        <v>0</v>
      </c>
      <c r="AB86" s="53">
        <v>0</v>
      </c>
      <c r="AC86" s="53">
        <v>30.45454545454545</v>
      </c>
      <c r="AD86" s="55">
        <v>0.36</v>
      </c>
      <c r="AE86" s="56">
        <v>27.2</v>
      </c>
      <c r="AF86" s="56">
        <v>26.481818181818198</v>
      </c>
      <c r="AG86" s="56">
        <v>23.790909090909093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42.25</v>
      </c>
      <c r="AP86" s="57">
        <v>0</v>
      </c>
      <c r="AQ86" s="58">
        <v>0</v>
      </c>
      <c r="AR86" s="58">
        <v>0</v>
      </c>
      <c r="AS86" s="58">
        <v>0</v>
      </c>
      <c r="AT86" s="58">
        <v>0</v>
      </c>
      <c r="AU86" s="58">
        <v>0</v>
      </c>
      <c r="AV86" s="58">
        <v>0</v>
      </c>
      <c r="AW86" s="58">
        <v>0</v>
      </c>
      <c r="AX86" s="59">
        <v>0</v>
      </c>
      <c r="AY86" s="59">
        <v>0</v>
      </c>
      <c r="AZ86" s="59">
        <v>18.54545454545454</v>
      </c>
      <c r="BA86" s="64">
        <v>3.1818181818181799</v>
      </c>
      <c r="BB86" s="64">
        <v>31.272727272727252</v>
      </c>
      <c r="BC86" s="64">
        <v>21.636363636363626</v>
      </c>
      <c r="BD86" s="64">
        <v>21.909090909090921</v>
      </c>
      <c r="BE86" s="64">
        <v>31.272727272727252</v>
      </c>
      <c r="BF86" s="64">
        <v>0</v>
      </c>
      <c r="BG86" s="64">
        <v>26.818181818181813</v>
      </c>
      <c r="BH86" s="64">
        <v>0</v>
      </c>
      <c r="BI86" s="61">
        <v>19.545454545454543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20.149999999999999</v>
      </c>
      <c r="BR86" s="62">
        <v>6.7</v>
      </c>
      <c r="BS86" s="62">
        <v>56.2</v>
      </c>
      <c r="BT86" s="62">
        <v>0</v>
      </c>
      <c r="BU86" s="62">
        <v>0</v>
      </c>
    </row>
    <row r="87" spans="1:73" s="63" customFormat="1" x14ac:dyDescent="0.3">
      <c r="A87" s="1"/>
      <c r="B87" s="1"/>
      <c r="C87" s="1"/>
      <c r="D87" s="92"/>
      <c r="E87" s="3"/>
      <c r="F87" s="3"/>
      <c r="G87" s="1"/>
      <c r="H87" s="69">
        <v>3.7551360000073899</v>
      </c>
      <c r="I87" s="47">
        <v>5.1363636363636389E-2</v>
      </c>
      <c r="J87" s="48">
        <v>0</v>
      </c>
      <c r="K87" s="48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50">
        <v>0</v>
      </c>
      <c r="V87" s="50">
        <v>0</v>
      </c>
      <c r="W87" s="51">
        <v>0</v>
      </c>
      <c r="X87" s="51">
        <v>26.313636363636352</v>
      </c>
      <c r="Y87" s="51">
        <v>0</v>
      </c>
      <c r="Z87" s="51">
        <v>0</v>
      </c>
      <c r="AA87" s="52">
        <v>0</v>
      </c>
      <c r="AB87" s="53">
        <v>0</v>
      </c>
      <c r="AC87" s="53">
        <v>32.54545454545454</v>
      </c>
      <c r="AD87" s="55">
        <v>0.38</v>
      </c>
      <c r="AE87" s="56">
        <v>28.35</v>
      </c>
      <c r="AF87" s="56">
        <v>27.668181818181836</v>
      </c>
      <c r="AG87" s="56">
        <v>25.059090909090912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45.5</v>
      </c>
      <c r="AP87" s="57">
        <v>0</v>
      </c>
      <c r="AQ87" s="58">
        <v>0</v>
      </c>
      <c r="AR87" s="58">
        <v>0</v>
      </c>
      <c r="AS87" s="58">
        <v>0</v>
      </c>
      <c r="AT87" s="58">
        <v>0</v>
      </c>
      <c r="AU87" s="58">
        <v>0</v>
      </c>
      <c r="AV87" s="58">
        <v>0</v>
      </c>
      <c r="AW87" s="58">
        <v>0</v>
      </c>
      <c r="AX87" s="59">
        <v>0</v>
      </c>
      <c r="AY87" s="59">
        <v>0</v>
      </c>
      <c r="AZ87" s="59">
        <v>19.45454545454545</v>
      </c>
      <c r="BA87" s="64">
        <v>3.3181818181818161</v>
      </c>
      <c r="BB87" s="64">
        <v>32.227272727272705</v>
      </c>
      <c r="BC87" s="64">
        <v>22.363636363636353</v>
      </c>
      <c r="BD87" s="64">
        <v>22.590909090909104</v>
      </c>
      <c r="BE87" s="64">
        <v>32.227272727272705</v>
      </c>
      <c r="BF87" s="64">
        <v>0</v>
      </c>
      <c r="BG87" s="64">
        <v>28.181818181818176</v>
      </c>
      <c r="BH87" s="64">
        <v>0</v>
      </c>
      <c r="BI87" s="61">
        <v>20.454545454545453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21.7</v>
      </c>
      <c r="BR87" s="62">
        <v>8.6</v>
      </c>
      <c r="BS87" s="62">
        <v>58.6</v>
      </c>
      <c r="BT87" s="62">
        <v>0</v>
      </c>
      <c r="BU87" s="62">
        <v>0</v>
      </c>
    </row>
    <row r="88" spans="1:73" s="63" customFormat="1" x14ac:dyDescent="0.3">
      <c r="A88" s="1"/>
      <c r="B88" s="1"/>
      <c r="C88" s="1"/>
      <c r="D88" s="92"/>
      <c r="E88" s="3"/>
      <c r="F88" s="3"/>
      <c r="G88" s="1"/>
      <c r="H88" s="69">
        <v>3.7998400000074777</v>
      </c>
      <c r="I88" s="47">
        <v>5.3090909090909119E-2</v>
      </c>
      <c r="J88" s="48">
        <v>0</v>
      </c>
      <c r="K88" s="48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50">
        <v>0</v>
      </c>
      <c r="V88" s="50">
        <v>0</v>
      </c>
      <c r="W88" s="51">
        <v>0</v>
      </c>
      <c r="X88" s="51">
        <v>27.290909090909079</v>
      </c>
      <c r="Y88" s="51">
        <v>0</v>
      </c>
      <c r="Z88" s="51">
        <v>0</v>
      </c>
      <c r="AA88" s="52">
        <v>0</v>
      </c>
      <c r="AB88" s="53">
        <v>0</v>
      </c>
      <c r="AC88" s="53">
        <v>34.636363636363633</v>
      </c>
      <c r="AD88" s="55">
        <v>0.4</v>
      </c>
      <c r="AE88" s="56">
        <v>29.5</v>
      </c>
      <c r="AF88" s="56">
        <v>28.854545454545473</v>
      </c>
      <c r="AG88" s="56">
        <v>26.327272727272732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48.75</v>
      </c>
      <c r="AP88" s="57">
        <v>0</v>
      </c>
      <c r="AQ88" s="58">
        <v>0</v>
      </c>
      <c r="AR88" s="58">
        <v>0</v>
      </c>
      <c r="AS88" s="58">
        <v>0</v>
      </c>
      <c r="AT88" s="58">
        <v>0</v>
      </c>
      <c r="AU88" s="58">
        <v>0</v>
      </c>
      <c r="AV88" s="58">
        <v>0</v>
      </c>
      <c r="AW88" s="58">
        <v>0</v>
      </c>
      <c r="AX88" s="59">
        <v>0</v>
      </c>
      <c r="AY88" s="59">
        <v>0</v>
      </c>
      <c r="AZ88" s="59">
        <v>20.36363636363636</v>
      </c>
      <c r="BA88" s="64">
        <v>3.4545454545454524</v>
      </c>
      <c r="BB88" s="64">
        <v>33.181818181818159</v>
      </c>
      <c r="BC88" s="64">
        <v>23.090909090909079</v>
      </c>
      <c r="BD88" s="64">
        <v>23.272727272727288</v>
      </c>
      <c r="BE88" s="64">
        <v>33.181818181818159</v>
      </c>
      <c r="BF88" s="64">
        <v>0</v>
      </c>
      <c r="BG88" s="64">
        <v>29.54545454545454</v>
      </c>
      <c r="BH88" s="64">
        <v>0</v>
      </c>
      <c r="BI88" s="61">
        <v>21.363636363636363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23.25</v>
      </c>
      <c r="BR88" s="62">
        <v>10.5</v>
      </c>
      <c r="BS88" s="62">
        <v>61</v>
      </c>
      <c r="BT88" s="62">
        <v>0</v>
      </c>
      <c r="BU88" s="62">
        <v>0</v>
      </c>
    </row>
    <row r="89" spans="1:73" s="63" customFormat="1" x14ac:dyDescent="0.3">
      <c r="A89" s="1"/>
      <c r="B89" s="1"/>
      <c r="C89" s="1"/>
      <c r="D89" s="92"/>
      <c r="E89" s="3"/>
      <c r="F89" s="3"/>
      <c r="G89" s="1"/>
      <c r="H89" s="69">
        <v>3.8445440000075655</v>
      </c>
      <c r="I89" s="47">
        <v>5.4818181818181849E-2</v>
      </c>
      <c r="J89" s="48">
        <v>0</v>
      </c>
      <c r="K89" s="48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50">
        <v>0</v>
      </c>
      <c r="V89" s="50">
        <v>0</v>
      </c>
      <c r="W89" s="51">
        <v>0</v>
      </c>
      <c r="X89" s="51">
        <v>28.268181818181805</v>
      </c>
      <c r="Y89" s="51">
        <v>0</v>
      </c>
      <c r="Z89" s="51">
        <v>0</v>
      </c>
      <c r="AA89" s="52">
        <v>0</v>
      </c>
      <c r="AB89" s="53">
        <v>0</v>
      </c>
      <c r="AC89" s="53">
        <v>36.727272727272727</v>
      </c>
      <c r="AD89" s="55">
        <v>0.42</v>
      </c>
      <c r="AE89" s="56">
        <v>30.65</v>
      </c>
      <c r="AF89" s="56">
        <v>30.040909090909111</v>
      </c>
      <c r="AG89" s="56">
        <v>27.595454545454551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52</v>
      </c>
      <c r="AP89" s="57">
        <v>0</v>
      </c>
      <c r="AQ89" s="58">
        <v>0</v>
      </c>
      <c r="AR89" s="58">
        <v>0</v>
      </c>
      <c r="AS89" s="58">
        <v>0</v>
      </c>
      <c r="AT89" s="58">
        <v>0</v>
      </c>
      <c r="AU89" s="58">
        <v>0</v>
      </c>
      <c r="AV89" s="58">
        <v>0</v>
      </c>
      <c r="AW89" s="58">
        <v>0</v>
      </c>
      <c r="AX89" s="59">
        <v>0</v>
      </c>
      <c r="AY89" s="59">
        <v>0</v>
      </c>
      <c r="AZ89" s="59">
        <v>21.27272727272727</v>
      </c>
      <c r="BA89" s="64">
        <v>3.5909090909090886</v>
      </c>
      <c r="BB89" s="64">
        <v>34.136363636363612</v>
      </c>
      <c r="BC89" s="64">
        <v>23.818181818181806</v>
      </c>
      <c r="BD89" s="64">
        <v>23.954545454545471</v>
      </c>
      <c r="BE89" s="64">
        <v>34.136363636363612</v>
      </c>
      <c r="BF89" s="64">
        <v>0</v>
      </c>
      <c r="BG89" s="64">
        <v>30.909090909090903</v>
      </c>
      <c r="BH89" s="64">
        <v>0</v>
      </c>
      <c r="BI89" s="61">
        <v>22.272727272727273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24.8</v>
      </c>
      <c r="BR89" s="62">
        <v>12.4</v>
      </c>
      <c r="BS89" s="62">
        <v>63.4</v>
      </c>
      <c r="BT89" s="62">
        <v>0</v>
      </c>
      <c r="BU89" s="62">
        <v>0</v>
      </c>
    </row>
    <row r="90" spans="1:73" s="63" customFormat="1" x14ac:dyDescent="0.3">
      <c r="A90" s="1"/>
      <c r="B90" s="1"/>
      <c r="C90" s="1"/>
      <c r="D90" s="92"/>
      <c r="E90" s="3"/>
      <c r="F90" s="3"/>
      <c r="G90" s="1"/>
      <c r="H90" s="69">
        <v>3.8892480000076532</v>
      </c>
      <c r="I90" s="47">
        <v>5.6545454545454579E-2</v>
      </c>
      <c r="J90" s="48">
        <v>0</v>
      </c>
      <c r="K90" s="48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50">
        <v>0</v>
      </c>
      <c r="V90" s="50">
        <v>0</v>
      </c>
      <c r="W90" s="51">
        <v>0</v>
      </c>
      <c r="X90" s="51">
        <v>29.245454545454532</v>
      </c>
      <c r="Y90" s="51">
        <v>0</v>
      </c>
      <c r="Z90" s="51">
        <v>0</v>
      </c>
      <c r="AA90" s="52">
        <v>0</v>
      </c>
      <c r="AB90" s="53">
        <v>0</v>
      </c>
      <c r="AC90" s="53">
        <v>38.81818181818182</v>
      </c>
      <c r="AD90" s="55">
        <v>0.44</v>
      </c>
      <c r="AE90" s="56">
        <v>31.8</v>
      </c>
      <c r="AF90" s="56">
        <v>31.227272727272748</v>
      </c>
      <c r="AG90" s="56">
        <v>28.86363636363637</v>
      </c>
      <c r="AH90" s="57">
        <v>0</v>
      </c>
      <c r="AI90" s="57">
        <v>0</v>
      </c>
      <c r="AJ90" s="57">
        <v>0</v>
      </c>
      <c r="AK90" s="57">
        <v>0</v>
      </c>
      <c r="AL90" s="57">
        <v>0</v>
      </c>
      <c r="AM90" s="57">
        <v>0</v>
      </c>
      <c r="AN90" s="57">
        <v>0</v>
      </c>
      <c r="AO90" s="57">
        <v>55.25</v>
      </c>
      <c r="AP90" s="57">
        <v>0</v>
      </c>
      <c r="AQ90" s="58">
        <v>0</v>
      </c>
      <c r="AR90" s="58">
        <v>0</v>
      </c>
      <c r="AS90" s="58">
        <v>0</v>
      </c>
      <c r="AT90" s="58">
        <v>0</v>
      </c>
      <c r="AU90" s="58">
        <v>0</v>
      </c>
      <c r="AV90" s="58">
        <v>0</v>
      </c>
      <c r="AW90" s="58">
        <v>0</v>
      </c>
      <c r="AX90" s="59">
        <v>0</v>
      </c>
      <c r="AY90" s="59">
        <v>0</v>
      </c>
      <c r="AZ90" s="59">
        <v>22.18181818181818</v>
      </c>
      <c r="BA90" s="64">
        <v>3.7272727272727249</v>
      </c>
      <c r="BB90" s="64">
        <v>35.090909090909065</v>
      </c>
      <c r="BC90" s="64">
        <v>24.545454545454533</v>
      </c>
      <c r="BD90" s="64">
        <v>24.636363636363654</v>
      </c>
      <c r="BE90" s="64">
        <v>35.090909090909065</v>
      </c>
      <c r="BF90" s="64">
        <v>0</v>
      </c>
      <c r="BG90" s="64">
        <v>32.272727272727266</v>
      </c>
      <c r="BH90" s="64">
        <v>0</v>
      </c>
      <c r="BI90" s="61">
        <v>23.181818181818183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26.35</v>
      </c>
      <c r="BR90" s="62">
        <v>14.3</v>
      </c>
      <c r="BS90" s="62">
        <v>65.8</v>
      </c>
      <c r="BT90" s="62">
        <v>0</v>
      </c>
      <c r="BU90" s="62">
        <v>0</v>
      </c>
    </row>
    <row r="91" spans="1:73" s="63" customFormat="1" x14ac:dyDescent="0.3">
      <c r="A91" s="1"/>
      <c r="B91" s="1"/>
      <c r="C91" s="1"/>
      <c r="D91" s="92"/>
      <c r="E91" s="3"/>
      <c r="F91" s="3"/>
      <c r="G91" s="1"/>
      <c r="H91" s="69">
        <v>3.9339520000077419</v>
      </c>
      <c r="I91" s="47">
        <v>5.8272727272727309E-2</v>
      </c>
      <c r="J91" s="48">
        <v>0</v>
      </c>
      <c r="K91" s="48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50">
        <v>0</v>
      </c>
      <c r="V91" s="50">
        <v>0</v>
      </c>
      <c r="W91" s="51">
        <v>0</v>
      </c>
      <c r="X91" s="51">
        <v>30.222727272727258</v>
      </c>
      <c r="Y91" s="51">
        <v>0</v>
      </c>
      <c r="Z91" s="51">
        <v>0</v>
      </c>
      <c r="AA91" s="52">
        <v>0</v>
      </c>
      <c r="AB91" s="53">
        <v>0</v>
      </c>
      <c r="AC91" s="53">
        <v>40.909090909090914</v>
      </c>
      <c r="AD91" s="55">
        <v>0.46</v>
      </c>
      <c r="AE91" s="56">
        <v>32.950000000000003</v>
      </c>
      <c r="AF91" s="56">
        <v>32.413636363636385</v>
      </c>
      <c r="AG91" s="56">
        <v>30.13181818181819</v>
      </c>
      <c r="AH91" s="57">
        <v>0</v>
      </c>
      <c r="AI91" s="57">
        <v>0</v>
      </c>
      <c r="AJ91" s="57">
        <v>0</v>
      </c>
      <c r="AK91" s="57">
        <v>0</v>
      </c>
      <c r="AL91" s="57">
        <v>0</v>
      </c>
      <c r="AM91" s="57">
        <v>0</v>
      </c>
      <c r="AN91" s="57">
        <v>0</v>
      </c>
      <c r="AO91" s="57">
        <v>58.5</v>
      </c>
      <c r="AP91" s="57">
        <v>0</v>
      </c>
      <c r="AQ91" s="58">
        <v>0</v>
      </c>
      <c r="AR91" s="58">
        <v>0</v>
      </c>
      <c r="AS91" s="58">
        <v>0</v>
      </c>
      <c r="AT91" s="58">
        <v>0</v>
      </c>
      <c r="AU91" s="58">
        <v>0</v>
      </c>
      <c r="AV91" s="58">
        <v>0</v>
      </c>
      <c r="AW91" s="58">
        <v>0</v>
      </c>
      <c r="AX91" s="59">
        <v>0</v>
      </c>
      <c r="AY91" s="59">
        <v>0</v>
      </c>
      <c r="AZ91" s="59">
        <v>23.09090909090909</v>
      </c>
      <c r="BA91" s="64">
        <v>3.8636363636363611</v>
      </c>
      <c r="BB91" s="64">
        <v>36.045454545454518</v>
      </c>
      <c r="BC91" s="64">
        <v>25.272727272727259</v>
      </c>
      <c r="BD91" s="64">
        <v>25.318181818181838</v>
      </c>
      <c r="BE91" s="64">
        <v>36.045454545454518</v>
      </c>
      <c r="BF91" s="64">
        <v>0</v>
      </c>
      <c r="BG91" s="64">
        <v>33.636363636363633</v>
      </c>
      <c r="BH91" s="64">
        <v>0</v>
      </c>
      <c r="BI91" s="61">
        <v>24.090909090909093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27.9</v>
      </c>
      <c r="BR91" s="62">
        <v>16.2</v>
      </c>
      <c r="BS91" s="62">
        <v>68.2</v>
      </c>
      <c r="BT91" s="62">
        <v>0</v>
      </c>
      <c r="BU91" s="62">
        <v>0</v>
      </c>
    </row>
    <row r="92" spans="1:73" s="63" customFormat="1" x14ac:dyDescent="0.3">
      <c r="A92" s="1"/>
      <c r="B92" s="1"/>
      <c r="C92" s="1"/>
      <c r="D92" s="92"/>
      <c r="E92" s="3"/>
      <c r="F92" s="3"/>
      <c r="G92" s="1"/>
      <c r="H92" s="69">
        <v>4</v>
      </c>
      <c r="I92" s="47">
        <v>0.06</v>
      </c>
      <c r="J92" s="48">
        <v>0.25</v>
      </c>
      <c r="K92" s="48">
        <v>0.25</v>
      </c>
      <c r="L92" s="49">
        <v>4</v>
      </c>
      <c r="M92" s="49">
        <v>0</v>
      </c>
      <c r="N92" s="49">
        <v>0</v>
      </c>
      <c r="O92" s="49">
        <v>0</v>
      </c>
      <c r="P92" s="49">
        <v>13.5</v>
      </c>
      <c r="Q92" s="49">
        <v>24.1</v>
      </c>
      <c r="R92" s="49">
        <v>32</v>
      </c>
      <c r="S92" s="49">
        <v>43</v>
      </c>
      <c r="T92" s="49">
        <v>52</v>
      </c>
      <c r="U92" s="50">
        <v>0</v>
      </c>
      <c r="V92" s="50">
        <v>0</v>
      </c>
      <c r="W92" s="51">
        <v>27.9</v>
      </c>
      <c r="X92" s="51">
        <v>31.2</v>
      </c>
      <c r="Y92" s="51">
        <v>61</v>
      </c>
      <c r="Z92" s="51">
        <v>73.3</v>
      </c>
      <c r="AA92" s="52">
        <v>17</v>
      </c>
      <c r="AB92" s="53">
        <v>36</v>
      </c>
      <c r="AC92" s="53">
        <v>43</v>
      </c>
      <c r="AD92" s="55">
        <v>0.48</v>
      </c>
      <c r="AE92" s="56">
        <v>34.1</v>
      </c>
      <c r="AF92" s="56">
        <v>33.6</v>
      </c>
      <c r="AG92" s="56">
        <v>31.4</v>
      </c>
      <c r="AH92" s="57">
        <v>0</v>
      </c>
      <c r="AI92" s="57">
        <v>19.5</v>
      </c>
      <c r="AJ92" s="57">
        <v>27</v>
      </c>
      <c r="AK92" s="57">
        <v>24</v>
      </c>
      <c r="AL92" s="57">
        <v>0</v>
      </c>
      <c r="AM92" s="57">
        <v>0</v>
      </c>
      <c r="AN92" s="57">
        <v>0</v>
      </c>
      <c r="AO92" s="57">
        <v>61.75</v>
      </c>
      <c r="AP92" s="57">
        <v>28</v>
      </c>
      <c r="AQ92" s="58">
        <v>23</v>
      </c>
      <c r="AR92" s="58">
        <v>29</v>
      </c>
      <c r="AS92" s="58">
        <v>20</v>
      </c>
      <c r="AT92" s="58">
        <v>24</v>
      </c>
      <c r="AU92" s="58">
        <v>25</v>
      </c>
      <c r="AV92" s="58">
        <v>15</v>
      </c>
      <c r="AW92" s="58">
        <v>70</v>
      </c>
      <c r="AX92" s="59">
        <v>1</v>
      </c>
      <c r="AY92" s="59">
        <v>0</v>
      </c>
      <c r="AZ92" s="59">
        <v>24</v>
      </c>
      <c r="BA92" s="64">
        <v>4</v>
      </c>
      <c r="BB92" s="64">
        <v>37</v>
      </c>
      <c r="BC92" s="64">
        <v>26</v>
      </c>
      <c r="BD92" s="64">
        <v>26</v>
      </c>
      <c r="BE92" s="64">
        <v>37</v>
      </c>
      <c r="BF92" s="64">
        <v>35</v>
      </c>
      <c r="BG92" s="64">
        <v>35</v>
      </c>
      <c r="BH92" s="64">
        <v>10</v>
      </c>
      <c r="BI92" s="61">
        <v>25</v>
      </c>
      <c r="BJ92" s="62">
        <v>3</v>
      </c>
      <c r="BK92" s="62">
        <v>7.1</v>
      </c>
      <c r="BL92" s="62">
        <v>0</v>
      </c>
      <c r="BM92" s="62">
        <v>0</v>
      </c>
      <c r="BN92" s="62">
        <v>0</v>
      </c>
      <c r="BO92" s="62">
        <v>0</v>
      </c>
      <c r="BP92" s="62">
        <v>2.9</v>
      </c>
      <c r="BQ92" s="62">
        <v>29.45</v>
      </c>
      <c r="BR92" s="62">
        <v>18.100000000000001</v>
      </c>
      <c r="BS92" s="62">
        <v>70.599999999999994</v>
      </c>
      <c r="BT92" s="62">
        <v>3</v>
      </c>
      <c r="BU92" s="62">
        <v>7</v>
      </c>
    </row>
    <row r="93" spans="1:73" s="63" customFormat="1" x14ac:dyDescent="0.3">
      <c r="A93" s="1"/>
      <c r="B93" s="1"/>
      <c r="C93" s="1"/>
      <c r="D93" s="92"/>
      <c r="E93" s="3"/>
      <c r="F93" s="3"/>
      <c r="G93" s="1"/>
      <c r="H93" s="69">
        <v>4.0233600000079175</v>
      </c>
      <c r="I93" s="47">
        <v>6.282608695652174E-2</v>
      </c>
      <c r="J93" s="48">
        <v>0.27391304347826084</v>
      </c>
      <c r="K93" s="48">
        <v>0.27391304347826084</v>
      </c>
      <c r="L93" s="49">
        <v>4.8</v>
      </c>
      <c r="M93" s="49">
        <v>0</v>
      </c>
      <c r="N93" s="49">
        <v>0</v>
      </c>
      <c r="O93" s="49">
        <v>0</v>
      </c>
      <c r="P93" s="49">
        <v>14.673913043478262</v>
      </c>
      <c r="Q93" s="49">
        <v>26.065217391304348</v>
      </c>
      <c r="R93" s="49">
        <v>34.521739130434781</v>
      </c>
      <c r="S93" s="49">
        <v>46.913043478260867</v>
      </c>
      <c r="T93" s="49">
        <v>56.173913043478258</v>
      </c>
      <c r="U93" s="50">
        <v>0.5</v>
      </c>
      <c r="V93" s="50">
        <v>3</v>
      </c>
      <c r="W93" s="51">
        <v>29.521739130434781</v>
      </c>
      <c r="X93" s="51">
        <v>33.252173913043478</v>
      </c>
      <c r="Y93" s="51">
        <v>64.826086956521735</v>
      </c>
      <c r="Z93" s="51">
        <v>77.165217391304338</v>
      </c>
      <c r="AA93" s="52">
        <v>18.652173913043477</v>
      </c>
      <c r="AB93" s="53">
        <v>38.5</v>
      </c>
      <c r="AC93" s="53">
        <v>46.333333333333336</v>
      </c>
      <c r="AD93" s="55">
        <v>0.5</v>
      </c>
      <c r="AE93" s="56">
        <v>35.826086956521742</v>
      </c>
      <c r="AF93" s="56">
        <v>35.669565217391309</v>
      </c>
      <c r="AG93" s="56">
        <v>34.513043478260869</v>
      </c>
      <c r="AH93" s="57">
        <v>0</v>
      </c>
      <c r="AI93" s="57">
        <v>20.96086956521739</v>
      </c>
      <c r="AJ93" s="57">
        <v>28.782608695652172</v>
      </c>
      <c r="AK93" s="57">
        <v>26</v>
      </c>
      <c r="AL93" s="57">
        <v>30</v>
      </c>
      <c r="AM93" s="57">
        <v>0</v>
      </c>
      <c r="AN93" s="57">
        <v>0</v>
      </c>
      <c r="AO93" s="57">
        <v>65</v>
      </c>
      <c r="AP93" s="57">
        <v>33.043478260869563</v>
      </c>
      <c r="AQ93" s="58">
        <v>24.478260869565219</v>
      </c>
      <c r="AR93" s="58">
        <v>30.913043478260871</v>
      </c>
      <c r="AS93" s="58">
        <v>22.652173913043477</v>
      </c>
      <c r="AT93" s="58">
        <v>26.695652173913043</v>
      </c>
      <c r="AU93" s="58">
        <v>27.695652173913043</v>
      </c>
      <c r="AV93" s="58">
        <v>19.565217391304348</v>
      </c>
      <c r="AW93" s="58">
        <v>74.913043478260875</v>
      </c>
      <c r="AX93" s="59">
        <v>1.3043478260869565</v>
      </c>
      <c r="AY93" s="59">
        <v>0</v>
      </c>
      <c r="AZ93" s="59">
        <v>25.217391304347828</v>
      </c>
      <c r="BA93" s="64">
        <v>4.695652173913043</v>
      </c>
      <c r="BB93" s="64">
        <v>39.739130434782609</v>
      </c>
      <c r="BC93" s="64">
        <v>28.260869565217391</v>
      </c>
      <c r="BD93" s="64">
        <v>28.478260869565219</v>
      </c>
      <c r="BE93" s="64">
        <v>39.739130434782609</v>
      </c>
      <c r="BF93" s="64">
        <v>37.347826086956523</v>
      </c>
      <c r="BG93" s="64">
        <v>37.521739130434781</v>
      </c>
      <c r="BH93" s="64">
        <v>15.217391304347826</v>
      </c>
      <c r="BI93" s="61">
        <v>26.521739130434781</v>
      </c>
      <c r="BJ93" s="62">
        <v>3.5217391304347827</v>
      </c>
      <c r="BK93" s="62">
        <v>7.6826086956521733</v>
      </c>
      <c r="BL93" s="62">
        <v>0</v>
      </c>
      <c r="BM93" s="62">
        <v>0</v>
      </c>
      <c r="BN93" s="62">
        <v>0</v>
      </c>
      <c r="BO93" s="62">
        <v>0</v>
      </c>
      <c r="BP93" s="62">
        <v>4.678260869565217</v>
      </c>
      <c r="BQ93" s="62">
        <v>31</v>
      </c>
      <c r="BR93" s="62">
        <v>20</v>
      </c>
      <c r="BS93" s="62">
        <v>73</v>
      </c>
      <c r="BT93" s="62">
        <v>7.1739130434782608</v>
      </c>
      <c r="BU93" s="62">
        <v>11.434782608695652</v>
      </c>
    </row>
    <row r="94" spans="1:73" s="63" customFormat="1" x14ac:dyDescent="0.3">
      <c r="A94" s="1"/>
      <c r="B94" s="1"/>
      <c r="C94" s="1"/>
      <c r="D94" s="92"/>
      <c r="E94" s="3"/>
      <c r="F94" s="3"/>
      <c r="G94" s="1"/>
      <c r="H94" s="69">
        <v>4.0680640000080057</v>
      </c>
      <c r="I94" s="47">
        <v>6.5652173913043482E-2</v>
      </c>
      <c r="J94" s="48">
        <v>0.29782608695652169</v>
      </c>
      <c r="K94" s="48">
        <v>0.29782608695652169</v>
      </c>
      <c r="L94" s="49">
        <v>5.6</v>
      </c>
      <c r="M94" s="49">
        <v>0</v>
      </c>
      <c r="N94" s="49">
        <v>0</v>
      </c>
      <c r="O94" s="49">
        <v>0</v>
      </c>
      <c r="P94" s="49">
        <v>15.847826086956523</v>
      </c>
      <c r="Q94" s="49">
        <v>28.030434782608694</v>
      </c>
      <c r="R94" s="49">
        <v>37.043478260869563</v>
      </c>
      <c r="S94" s="49">
        <v>50.826086956521735</v>
      </c>
      <c r="T94" s="49">
        <v>60.347826086956516</v>
      </c>
      <c r="U94" s="50">
        <v>0.75</v>
      </c>
      <c r="V94" s="50">
        <v>4.7</v>
      </c>
      <c r="W94" s="51">
        <v>31.143478260869564</v>
      </c>
      <c r="X94" s="51">
        <v>35.304347826086953</v>
      </c>
      <c r="Y94" s="51">
        <v>68.65217391304347</v>
      </c>
      <c r="Z94" s="51">
        <v>81.03043478260868</v>
      </c>
      <c r="AA94" s="52">
        <v>20.304347826086953</v>
      </c>
      <c r="AB94" s="53">
        <v>41</v>
      </c>
      <c r="AC94" s="53">
        <v>49.666666666666671</v>
      </c>
      <c r="AD94" s="55">
        <v>0.53</v>
      </c>
      <c r="AE94" s="56">
        <v>37.552173913043482</v>
      </c>
      <c r="AF94" s="56">
        <v>37.739130434782616</v>
      </c>
      <c r="AG94" s="56">
        <v>37.626086956521739</v>
      </c>
      <c r="AH94" s="57">
        <v>0</v>
      </c>
      <c r="AI94" s="57">
        <v>22.42173913043478</v>
      </c>
      <c r="AJ94" s="57">
        <v>30.565217391304344</v>
      </c>
      <c r="AK94" s="57">
        <v>28</v>
      </c>
      <c r="AL94" s="57">
        <v>32.5</v>
      </c>
      <c r="AM94" s="57">
        <v>0</v>
      </c>
      <c r="AN94" s="57">
        <v>0</v>
      </c>
      <c r="AO94" s="57">
        <v>70.5</v>
      </c>
      <c r="AP94" s="57">
        <v>38.086956521739125</v>
      </c>
      <c r="AQ94" s="58">
        <v>25.956521739130437</v>
      </c>
      <c r="AR94" s="58">
        <v>32.826086956521742</v>
      </c>
      <c r="AS94" s="58">
        <v>25.304347826086953</v>
      </c>
      <c r="AT94" s="58">
        <v>29.391304347826086</v>
      </c>
      <c r="AU94" s="58">
        <v>30.391304347826086</v>
      </c>
      <c r="AV94" s="58">
        <v>24.130434782608695</v>
      </c>
      <c r="AW94" s="58">
        <v>79.826086956521749</v>
      </c>
      <c r="AX94" s="59">
        <v>1.6086956521739131</v>
      </c>
      <c r="AY94" s="59">
        <v>0</v>
      </c>
      <c r="AZ94" s="59">
        <v>26.434782608695656</v>
      </c>
      <c r="BA94" s="64">
        <v>5.391304347826086</v>
      </c>
      <c r="BB94" s="64">
        <v>42.478260869565219</v>
      </c>
      <c r="BC94" s="64">
        <v>30.521739130434781</v>
      </c>
      <c r="BD94" s="64">
        <v>30.956521739130437</v>
      </c>
      <c r="BE94" s="64">
        <v>42.478260869565219</v>
      </c>
      <c r="BF94" s="64">
        <v>39.695652173913047</v>
      </c>
      <c r="BG94" s="64">
        <v>40.043478260869563</v>
      </c>
      <c r="BH94" s="64">
        <v>20.434782608695652</v>
      </c>
      <c r="BI94" s="61">
        <v>28.043478260869563</v>
      </c>
      <c r="BJ94" s="62">
        <v>4.0434782608695654</v>
      </c>
      <c r="BK94" s="62">
        <v>8.265217391304347</v>
      </c>
      <c r="BL94" s="62">
        <v>0</v>
      </c>
      <c r="BM94" s="62">
        <v>0</v>
      </c>
      <c r="BN94" s="62">
        <v>0</v>
      </c>
      <c r="BO94" s="62">
        <v>0</v>
      </c>
      <c r="BP94" s="62">
        <v>6.4565217391304346</v>
      </c>
      <c r="BQ94" s="62">
        <v>33.1</v>
      </c>
      <c r="BR94" s="62">
        <v>22.5</v>
      </c>
      <c r="BS94" s="62">
        <v>75.95</v>
      </c>
      <c r="BT94" s="62">
        <v>11.347826086956522</v>
      </c>
      <c r="BU94" s="62">
        <v>15.869565217391305</v>
      </c>
    </row>
    <row r="95" spans="1:73" s="63" customFormat="1" x14ac:dyDescent="0.3">
      <c r="A95" s="1"/>
      <c r="B95" s="1"/>
      <c r="C95" s="1"/>
      <c r="D95" s="92"/>
      <c r="E95" s="3"/>
      <c r="F95" s="3"/>
      <c r="G95" s="1"/>
      <c r="H95" s="69">
        <v>4.1127680000080931</v>
      </c>
      <c r="I95" s="47">
        <v>6.8478260869565225E-2</v>
      </c>
      <c r="J95" s="48">
        <v>0.32173913043478253</v>
      </c>
      <c r="K95" s="48">
        <v>0.32173913043478253</v>
      </c>
      <c r="L95" s="49">
        <v>6.4</v>
      </c>
      <c r="M95" s="49">
        <v>0</v>
      </c>
      <c r="N95" s="49">
        <v>0</v>
      </c>
      <c r="O95" s="49">
        <v>0</v>
      </c>
      <c r="P95" s="49">
        <v>17.021739130434785</v>
      </c>
      <c r="Q95" s="49">
        <v>29.99565217391304</v>
      </c>
      <c r="R95" s="49">
        <v>39.565217391304344</v>
      </c>
      <c r="S95" s="49">
        <v>54.739130434782602</v>
      </c>
      <c r="T95" s="49">
        <v>64.521739130434781</v>
      </c>
      <c r="U95" s="50">
        <v>1</v>
      </c>
      <c r="V95" s="50">
        <v>6.4</v>
      </c>
      <c r="W95" s="51">
        <v>32.765217391304347</v>
      </c>
      <c r="X95" s="51">
        <v>37.356521739130429</v>
      </c>
      <c r="Y95" s="51">
        <v>72.478260869565204</v>
      </c>
      <c r="Z95" s="51">
        <v>84.895652173913021</v>
      </c>
      <c r="AA95" s="52">
        <v>21.95652173913043</v>
      </c>
      <c r="AB95" s="53">
        <v>43.5</v>
      </c>
      <c r="AC95" s="53">
        <v>53</v>
      </c>
      <c r="AD95" s="55">
        <v>0.56000000000000005</v>
      </c>
      <c r="AE95" s="56">
        <v>39.278260869565223</v>
      </c>
      <c r="AF95" s="56">
        <v>39.808695652173924</v>
      </c>
      <c r="AG95" s="56">
        <v>40.739130434782609</v>
      </c>
      <c r="AH95" s="57">
        <v>0</v>
      </c>
      <c r="AI95" s="57">
        <v>23.88260869565217</v>
      </c>
      <c r="AJ95" s="57">
        <v>32.347826086956516</v>
      </c>
      <c r="AK95" s="57">
        <v>30</v>
      </c>
      <c r="AL95" s="57">
        <v>35</v>
      </c>
      <c r="AM95" s="57">
        <v>0</v>
      </c>
      <c r="AN95" s="57">
        <v>0</v>
      </c>
      <c r="AO95" s="57">
        <v>76</v>
      </c>
      <c r="AP95" s="57">
        <v>43.130434782608688</v>
      </c>
      <c r="AQ95" s="58">
        <v>27.434782608695656</v>
      </c>
      <c r="AR95" s="58">
        <v>34.739130434782609</v>
      </c>
      <c r="AS95" s="58">
        <v>27.95652173913043</v>
      </c>
      <c r="AT95" s="58">
        <v>32.086956521739133</v>
      </c>
      <c r="AU95" s="58">
        <v>33.086956521739133</v>
      </c>
      <c r="AV95" s="58">
        <v>28.695652173913043</v>
      </c>
      <c r="AW95" s="58">
        <v>84.739130434782624</v>
      </c>
      <c r="AX95" s="59">
        <v>1.9130434782608696</v>
      </c>
      <c r="AY95" s="59">
        <v>0</v>
      </c>
      <c r="AZ95" s="59">
        <v>27.652173913043484</v>
      </c>
      <c r="BA95" s="64">
        <v>6.086956521739129</v>
      </c>
      <c r="BB95" s="64">
        <v>45.217391304347828</v>
      </c>
      <c r="BC95" s="64">
        <v>32.782608695652172</v>
      </c>
      <c r="BD95" s="64">
        <v>33.434782608695656</v>
      </c>
      <c r="BE95" s="64">
        <v>45.217391304347828</v>
      </c>
      <c r="BF95" s="64">
        <v>42.04347826086957</v>
      </c>
      <c r="BG95" s="64">
        <v>42.565217391304344</v>
      </c>
      <c r="BH95" s="64">
        <v>25.652173913043477</v>
      </c>
      <c r="BI95" s="61">
        <v>29.565217391304344</v>
      </c>
      <c r="BJ95" s="62">
        <v>4.5652173913043477</v>
      </c>
      <c r="BK95" s="62">
        <v>8.8478260869565215</v>
      </c>
      <c r="BL95" s="62">
        <v>0</v>
      </c>
      <c r="BM95" s="62">
        <v>0</v>
      </c>
      <c r="BN95" s="62">
        <v>0</v>
      </c>
      <c r="BO95" s="62">
        <v>0</v>
      </c>
      <c r="BP95" s="62">
        <v>8.2347826086956513</v>
      </c>
      <c r="BQ95" s="62">
        <v>35.200000000000003</v>
      </c>
      <c r="BR95" s="62">
        <v>25</v>
      </c>
      <c r="BS95" s="62">
        <v>78.900000000000006</v>
      </c>
      <c r="BT95" s="62">
        <v>15.521739130434781</v>
      </c>
      <c r="BU95" s="62">
        <v>20.304347826086957</v>
      </c>
    </row>
    <row r="96" spans="1:73" s="63" customFormat="1" x14ac:dyDescent="0.3">
      <c r="A96" s="1"/>
      <c r="B96" s="1"/>
      <c r="C96" s="1"/>
      <c r="D96" s="92"/>
      <c r="E96" s="3"/>
      <c r="F96" s="3"/>
      <c r="G96" s="1"/>
      <c r="H96" s="69">
        <v>4.1574720000081822</v>
      </c>
      <c r="I96" s="47">
        <v>7.1304347826086967E-2</v>
      </c>
      <c r="J96" s="48">
        <v>0.34565217391304337</v>
      </c>
      <c r="K96" s="48">
        <v>0.34565217391304337</v>
      </c>
      <c r="L96" s="49">
        <v>7.2</v>
      </c>
      <c r="M96" s="49">
        <v>0</v>
      </c>
      <c r="N96" s="49">
        <v>0</v>
      </c>
      <c r="O96" s="49">
        <v>0</v>
      </c>
      <c r="P96" s="49">
        <v>18.195652173913047</v>
      </c>
      <c r="Q96" s="49">
        <v>31.960869565217386</v>
      </c>
      <c r="R96" s="49">
        <v>42.086956521739125</v>
      </c>
      <c r="S96" s="49">
        <v>58.65217391304347</v>
      </c>
      <c r="T96" s="49">
        <v>68.695652173913047</v>
      </c>
      <c r="U96" s="50">
        <v>1.25</v>
      </c>
      <c r="V96" s="50">
        <v>8.1</v>
      </c>
      <c r="W96" s="51">
        <v>34.38695652173913</v>
      </c>
      <c r="X96" s="51">
        <v>39.408695652173904</v>
      </c>
      <c r="Y96" s="51">
        <v>76.304347826086939</v>
      </c>
      <c r="Z96" s="51">
        <v>88.760869565217362</v>
      </c>
      <c r="AA96" s="52">
        <v>23.608695652173907</v>
      </c>
      <c r="AB96" s="53">
        <v>46</v>
      </c>
      <c r="AC96" s="53">
        <v>56.333333333333343</v>
      </c>
      <c r="AD96" s="55">
        <v>0.59</v>
      </c>
      <c r="AE96" s="56">
        <v>41.004347826086963</v>
      </c>
      <c r="AF96" s="56">
        <v>41.878260869565231</v>
      </c>
      <c r="AG96" s="56">
        <v>43.85217391304348</v>
      </c>
      <c r="AH96" s="57">
        <v>0</v>
      </c>
      <c r="AI96" s="57">
        <v>25.34347826086956</v>
      </c>
      <c r="AJ96" s="57">
        <v>34.130434782608688</v>
      </c>
      <c r="AK96" s="57">
        <v>32</v>
      </c>
      <c r="AL96" s="57">
        <v>37.5</v>
      </c>
      <c r="AM96" s="57">
        <v>0</v>
      </c>
      <c r="AN96" s="57">
        <v>0</v>
      </c>
      <c r="AO96" s="57">
        <v>81.5</v>
      </c>
      <c r="AP96" s="57">
        <v>48.173913043478251</v>
      </c>
      <c r="AQ96" s="58">
        <v>28.913043478260875</v>
      </c>
      <c r="AR96" s="58">
        <v>36.652173913043477</v>
      </c>
      <c r="AS96" s="58">
        <v>30.608695652173907</v>
      </c>
      <c r="AT96" s="58">
        <v>34.782608695652179</v>
      </c>
      <c r="AU96" s="58">
        <v>35.782608695652179</v>
      </c>
      <c r="AV96" s="58">
        <v>33.260869565217391</v>
      </c>
      <c r="AW96" s="58">
        <v>89.652173913043498</v>
      </c>
      <c r="AX96" s="59">
        <v>2.2173913043478262</v>
      </c>
      <c r="AY96" s="59">
        <v>0</v>
      </c>
      <c r="AZ96" s="59">
        <v>28.869565217391312</v>
      </c>
      <c r="BA96" s="64">
        <v>6.7826086956521721</v>
      </c>
      <c r="BB96" s="64">
        <v>47.956521739130437</v>
      </c>
      <c r="BC96" s="64">
        <v>35.043478260869563</v>
      </c>
      <c r="BD96" s="64">
        <v>35.913043478260875</v>
      </c>
      <c r="BE96" s="64">
        <v>47.956521739130437</v>
      </c>
      <c r="BF96" s="64">
        <v>44.391304347826093</v>
      </c>
      <c r="BG96" s="64">
        <v>45.086956521739125</v>
      </c>
      <c r="BH96" s="64">
        <v>30.869565217391305</v>
      </c>
      <c r="BI96" s="61">
        <v>31.086956521739125</v>
      </c>
      <c r="BJ96" s="62">
        <v>5.0869565217391299</v>
      </c>
      <c r="BK96" s="62">
        <v>9.4304347826086961</v>
      </c>
      <c r="BL96" s="62">
        <v>0</v>
      </c>
      <c r="BM96" s="62">
        <v>0</v>
      </c>
      <c r="BN96" s="62">
        <v>0</v>
      </c>
      <c r="BO96" s="62">
        <v>0</v>
      </c>
      <c r="BP96" s="62">
        <v>10.013043478260869</v>
      </c>
      <c r="BQ96" s="62">
        <v>37.299999999999997</v>
      </c>
      <c r="BR96" s="62">
        <v>27.5</v>
      </c>
      <c r="BS96" s="62">
        <v>81.849999999999994</v>
      </c>
      <c r="BT96" s="62">
        <v>19.695652173913043</v>
      </c>
      <c r="BU96" s="62">
        <v>24.739130434782609</v>
      </c>
    </row>
    <row r="97" spans="1:73" s="63" customFormat="1" x14ac:dyDescent="0.3">
      <c r="A97" s="1"/>
      <c r="B97" s="1"/>
      <c r="C97" s="1"/>
      <c r="D97" s="92"/>
      <c r="E97" s="3"/>
      <c r="F97" s="3"/>
      <c r="G97" s="1"/>
      <c r="H97" s="69">
        <v>4.2021760000082695</v>
      </c>
      <c r="I97" s="47">
        <v>7.4130434782608709E-2</v>
      </c>
      <c r="J97" s="48">
        <v>0.36956521739130421</v>
      </c>
      <c r="K97" s="48">
        <v>0.36956521739130421</v>
      </c>
      <c r="L97" s="49">
        <v>8</v>
      </c>
      <c r="M97" s="49">
        <v>0</v>
      </c>
      <c r="N97" s="49">
        <v>0</v>
      </c>
      <c r="O97" s="49">
        <v>0</v>
      </c>
      <c r="P97" s="49">
        <v>19.369565217391308</v>
      </c>
      <c r="Q97" s="49">
        <v>33.926086956521736</v>
      </c>
      <c r="R97" s="49">
        <v>44.608695652173907</v>
      </c>
      <c r="S97" s="49">
        <v>62.565217391304337</v>
      </c>
      <c r="T97" s="49">
        <v>72.869565217391312</v>
      </c>
      <c r="U97" s="50">
        <v>1.5</v>
      </c>
      <c r="V97" s="50">
        <v>9.8000000000000007</v>
      </c>
      <c r="W97" s="51">
        <v>36.008695652173913</v>
      </c>
      <c r="X97" s="51">
        <v>41.460869565217379</v>
      </c>
      <c r="Y97" s="51">
        <v>80.130434782608674</v>
      </c>
      <c r="Z97" s="51">
        <v>92.626086956521704</v>
      </c>
      <c r="AA97" s="52">
        <v>25.260869565217384</v>
      </c>
      <c r="AB97" s="53">
        <v>48.5</v>
      </c>
      <c r="AC97" s="53">
        <v>59.666666666666679</v>
      </c>
      <c r="AD97" s="55">
        <v>0.62</v>
      </c>
      <c r="AE97" s="56">
        <v>42.730434782608704</v>
      </c>
      <c r="AF97" s="56">
        <v>43.947826086956539</v>
      </c>
      <c r="AG97" s="56">
        <v>46.96521739130435</v>
      </c>
      <c r="AH97" s="57">
        <v>0</v>
      </c>
      <c r="AI97" s="57">
        <v>26.80434782608695</v>
      </c>
      <c r="AJ97" s="57">
        <v>35.91304347826086</v>
      </c>
      <c r="AK97" s="57">
        <v>34</v>
      </c>
      <c r="AL97" s="57">
        <v>40</v>
      </c>
      <c r="AM97" s="57">
        <v>0</v>
      </c>
      <c r="AN97" s="57">
        <v>0</v>
      </c>
      <c r="AO97" s="57">
        <v>87</v>
      </c>
      <c r="AP97" s="57">
        <v>53.217391304347814</v>
      </c>
      <c r="AQ97" s="58">
        <v>30.391304347826093</v>
      </c>
      <c r="AR97" s="58">
        <v>38.565217391304344</v>
      </c>
      <c r="AS97" s="58">
        <v>33.260869565217384</v>
      </c>
      <c r="AT97" s="58">
        <v>37.478260869565226</v>
      </c>
      <c r="AU97" s="58">
        <v>38.478260869565226</v>
      </c>
      <c r="AV97" s="58">
        <v>37.826086956521735</v>
      </c>
      <c r="AW97" s="58">
        <v>94.565217391304373</v>
      </c>
      <c r="AX97" s="59">
        <v>2.5217391304347827</v>
      </c>
      <c r="AY97" s="59">
        <v>0</v>
      </c>
      <c r="AZ97" s="59">
        <v>30.08695652173914</v>
      </c>
      <c r="BA97" s="64">
        <v>7.4782608695652151</v>
      </c>
      <c r="BB97" s="64">
        <v>50.695652173913047</v>
      </c>
      <c r="BC97" s="64">
        <v>37.304347826086953</v>
      </c>
      <c r="BD97" s="64">
        <v>38.391304347826093</v>
      </c>
      <c r="BE97" s="64">
        <v>50.695652173913047</v>
      </c>
      <c r="BF97" s="64">
        <v>46.739130434782616</v>
      </c>
      <c r="BG97" s="64">
        <v>47.608695652173907</v>
      </c>
      <c r="BH97" s="64">
        <v>36.086956521739133</v>
      </c>
      <c r="BI97" s="61">
        <v>32.608695652173907</v>
      </c>
      <c r="BJ97" s="62">
        <v>5.6086956521739122</v>
      </c>
      <c r="BK97" s="62">
        <v>10.013043478260871</v>
      </c>
      <c r="BL97" s="62">
        <v>0</v>
      </c>
      <c r="BM97" s="62">
        <v>0</v>
      </c>
      <c r="BN97" s="62">
        <v>0</v>
      </c>
      <c r="BO97" s="62">
        <v>0</v>
      </c>
      <c r="BP97" s="62">
        <v>11.791304347826086</v>
      </c>
      <c r="BQ97" s="62">
        <v>39.4</v>
      </c>
      <c r="BR97" s="62">
        <v>30</v>
      </c>
      <c r="BS97" s="62">
        <v>84.8</v>
      </c>
      <c r="BT97" s="62">
        <v>23.869565217391305</v>
      </c>
      <c r="BU97" s="62">
        <v>29.173913043478262</v>
      </c>
    </row>
    <row r="98" spans="1:73" s="63" customFormat="1" x14ac:dyDescent="0.3">
      <c r="A98" s="1"/>
      <c r="B98" s="1"/>
      <c r="C98" s="1"/>
      <c r="D98" s="92"/>
      <c r="E98" s="3"/>
      <c r="F98" s="3"/>
      <c r="G98" s="1"/>
      <c r="H98" s="69">
        <v>4.2468800000083577</v>
      </c>
      <c r="I98" s="47">
        <v>7.6956521739130451E-2</v>
      </c>
      <c r="J98" s="48">
        <v>0.39347826086956506</v>
      </c>
      <c r="K98" s="48">
        <v>0.39347826086956506</v>
      </c>
      <c r="L98" s="49">
        <v>8.8000000000000007</v>
      </c>
      <c r="M98" s="49">
        <v>0</v>
      </c>
      <c r="N98" s="49">
        <v>0</v>
      </c>
      <c r="O98" s="49">
        <v>0</v>
      </c>
      <c r="P98" s="49">
        <v>20.54347826086957</v>
      </c>
      <c r="Q98" s="49">
        <v>35.891304347826086</v>
      </c>
      <c r="R98" s="49">
        <v>47.130434782608688</v>
      </c>
      <c r="S98" s="49">
        <v>66.478260869565204</v>
      </c>
      <c r="T98" s="49">
        <v>77.043478260869577</v>
      </c>
      <c r="U98" s="50">
        <v>1.75</v>
      </c>
      <c r="V98" s="50">
        <v>11.5</v>
      </c>
      <c r="W98" s="51">
        <v>37.630434782608695</v>
      </c>
      <c r="X98" s="51">
        <v>43.513043478260855</v>
      </c>
      <c r="Y98" s="51">
        <v>83.956521739130409</v>
      </c>
      <c r="Z98" s="51">
        <v>96.491304347826045</v>
      </c>
      <c r="AA98" s="52">
        <v>26.91304347826086</v>
      </c>
      <c r="AB98" s="53">
        <v>51</v>
      </c>
      <c r="AC98" s="53">
        <v>63</v>
      </c>
      <c r="AD98" s="55">
        <v>0.65</v>
      </c>
      <c r="AE98" s="56">
        <v>44.456521739130444</v>
      </c>
      <c r="AF98" s="56">
        <v>46.017391304347846</v>
      </c>
      <c r="AG98" s="56">
        <v>50.07826086956522</v>
      </c>
      <c r="AH98" s="57">
        <v>0</v>
      </c>
      <c r="AI98" s="57">
        <v>28.26521739130434</v>
      </c>
      <c r="AJ98" s="57">
        <v>37.695652173913032</v>
      </c>
      <c r="AK98" s="57">
        <v>36</v>
      </c>
      <c r="AL98" s="57">
        <v>42.5</v>
      </c>
      <c r="AM98" s="57">
        <v>0</v>
      </c>
      <c r="AN98" s="57">
        <v>0</v>
      </c>
      <c r="AO98" s="57">
        <v>92.5</v>
      </c>
      <c r="AP98" s="57">
        <v>58.260869565217376</v>
      </c>
      <c r="AQ98" s="58">
        <v>31.869565217391312</v>
      </c>
      <c r="AR98" s="58">
        <v>40.478260869565212</v>
      </c>
      <c r="AS98" s="58">
        <v>35.91304347826086</v>
      </c>
      <c r="AT98" s="58">
        <v>40.173913043478272</v>
      </c>
      <c r="AU98" s="58">
        <v>41.173913043478272</v>
      </c>
      <c r="AV98" s="58">
        <v>42.391304347826079</v>
      </c>
      <c r="AW98" s="58">
        <v>99.478260869565247</v>
      </c>
      <c r="AX98" s="59">
        <v>2.8260869565217392</v>
      </c>
      <c r="AY98" s="59">
        <v>0</v>
      </c>
      <c r="AZ98" s="59">
        <v>31.304347826086968</v>
      </c>
      <c r="BA98" s="64">
        <v>8.1739130434782581</v>
      </c>
      <c r="BB98" s="64">
        <v>53.434782608695656</v>
      </c>
      <c r="BC98" s="64">
        <v>39.565217391304344</v>
      </c>
      <c r="BD98" s="64">
        <v>40.869565217391312</v>
      </c>
      <c r="BE98" s="64">
        <v>53.434782608695656</v>
      </c>
      <c r="BF98" s="64">
        <v>49.08695652173914</v>
      </c>
      <c r="BG98" s="64">
        <v>50.130434782608688</v>
      </c>
      <c r="BH98" s="64">
        <v>41.304347826086961</v>
      </c>
      <c r="BI98" s="61">
        <v>34.130434782608688</v>
      </c>
      <c r="BJ98" s="62">
        <v>6.1304347826086945</v>
      </c>
      <c r="BK98" s="62">
        <v>10.595652173913045</v>
      </c>
      <c r="BL98" s="62">
        <v>0</v>
      </c>
      <c r="BM98" s="62">
        <v>0</v>
      </c>
      <c r="BN98" s="62">
        <v>0</v>
      </c>
      <c r="BO98" s="62">
        <v>0</v>
      </c>
      <c r="BP98" s="62">
        <v>13.569565217391304</v>
      </c>
      <c r="BQ98" s="62">
        <v>41.5</v>
      </c>
      <c r="BR98" s="62">
        <v>32.5</v>
      </c>
      <c r="BS98" s="62">
        <v>87.75</v>
      </c>
      <c r="BT98" s="62">
        <v>28.043478260869566</v>
      </c>
      <c r="BU98" s="62">
        <v>33.608695652173914</v>
      </c>
    </row>
    <row r="99" spans="1:73" s="63" customFormat="1" x14ac:dyDescent="0.3">
      <c r="A99" s="1"/>
      <c r="B99" s="1"/>
      <c r="C99" s="1"/>
      <c r="D99" s="92"/>
      <c r="E99" s="3"/>
      <c r="F99" s="3"/>
      <c r="G99" s="1"/>
      <c r="H99" s="69">
        <v>4.2915840000084451</v>
      </c>
      <c r="I99" s="47">
        <v>7.9782608695652193E-2</v>
      </c>
      <c r="J99" s="48">
        <v>0.4173913043478259</v>
      </c>
      <c r="K99" s="48">
        <v>0.4173913043478259</v>
      </c>
      <c r="L99" s="49">
        <v>9.6</v>
      </c>
      <c r="M99" s="49">
        <v>0</v>
      </c>
      <c r="N99" s="49">
        <v>0</v>
      </c>
      <c r="O99" s="49">
        <v>0</v>
      </c>
      <c r="P99" s="49">
        <v>21.717391304347831</v>
      </c>
      <c r="Q99" s="49">
        <v>37.856521739130436</v>
      </c>
      <c r="R99" s="49">
        <v>49.65217391304347</v>
      </c>
      <c r="S99" s="49">
        <v>70.391304347826079</v>
      </c>
      <c r="T99" s="49">
        <v>81.217391304347842</v>
      </c>
      <c r="U99" s="50">
        <v>2</v>
      </c>
      <c r="V99" s="50">
        <v>13.2</v>
      </c>
      <c r="W99" s="51">
        <v>39.252173913043478</v>
      </c>
      <c r="X99" s="51">
        <v>45.56521739130433</v>
      </c>
      <c r="Y99" s="51">
        <v>87.782608695652144</v>
      </c>
      <c r="Z99" s="51">
        <v>100.35652173913039</v>
      </c>
      <c r="AA99" s="52">
        <v>28.565217391304337</v>
      </c>
      <c r="AB99" s="53">
        <v>53.5</v>
      </c>
      <c r="AC99" s="53">
        <v>66.333333333333343</v>
      </c>
      <c r="AD99" s="55">
        <v>0.68</v>
      </c>
      <c r="AE99" s="56">
        <v>46.182608695652185</v>
      </c>
      <c r="AF99" s="56">
        <v>48.086956521739154</v>
      </c>
      <c r="AG99" s="56">
        <v>53.19130434782609</v>
      </c>
      <c r="AH99" s="57">
        <v>0</v>
      </c>
      <c r="AI99" s="57">
        <v>29.72608695652173</v>
      </c>
      <c r="AJ99" s="57">
        <v>39.478260869565204</v>
      </c>
      <c r="AK99" s="57">
        <v>38</v>
      </c>
      <c r="AL99" s="57">
        <v>45</v>
      </c>
      <c r="AM99" s="57">
        <v>0</v>
      </c>
      <c r="AN99" s="57">
        <v>0</v>
      </c>
      <c r="AO99" s="57">
        <v>98</v>
      </c>
      <c r="AP99" s="57">
        <v>63.304347826086939</v>
      </c>
      <c r="AQ99" s="58">
        <v>33.34782608695653</v>
      </c>
      <c r="AR99" s="58">
        <v>42.391304347826079</v>
      </c>
      <c r="AS99" s="58">
        <v>38.565217391304337</v>
      </c>
      <c r="AT99" s="58">
        <v>42.869565217391319</v>
      </c>
      <c r="AU99" s="58">
        <v>43.869565217391319</v>
      </c>
      <c r="AV99" s="58">
        <v>46.956521739130423</v>
      </c>
      <c r="AW99" s="58">
        <v>104.39130434782612</v>
      </c>
      <c r="AX99" s="59">
        <v>3.1304347826086958</v>
      </c>
      <c r="AY99" s="59">
        <v>0</v>
      </c>
      <c r="AZ99" s="59">
        <v>32.521739130434796</v>
      </c>
      <c r="BA99" s="64">
        <v>8.8695652173913011</v>
      </c>
      <c r="BB99" s="64">
        <v>56.173913043478265</v>
      </c>
      <c r="BC99" s="64">
        <v>41.826086956521735</v>
      </c>
      <c r="BD99" s="64">
        <v>43.34782608695653</v>
      </c>
      <c r="BE99" s="64">
        <v>56.173913043478265</v>
      </c>
      <c r="BF99" s="64">
        <v>51.434782608695663</v>
      </c>
      <c r="BG99" s="64">
        <v>52.65217391304347</v>
      </c>
      <c r="BH99" s="64">
        <v>46.521739130434788</v>
      </c>
      <c r="BI99" s="61">
        <v>35.65217391304347</v>
      </c>
      <c r="BJ99" s="62">
        <v>6.6521739130434767</v>
      </c>
      <c r="BK99" s="62">
        <v>11.17826086956522</v>
      </c>
      <c r="BL99" s="62">
        <v>0</v>
      </c>
      <c r="BM99" s="62">
        <v>0</v>
      </c>
      <c r="BN99" s="62">
        <v>0</v>
      </c>
      <c r="BO99" s="62">
        <v>0</v>
      </c>
      <c r="BP99" s="62">
        <v>15.347826086956522</v>
      </c>
      <c r="BQ99" s="62">
        <v>43.6</v>
      </c>
      <c r="BR99" s="62">
        <v>35</v>
      </c>
      <c r="BS99" s="62">
        <v>90.7</v>
      </c>
      <c r="BT99" s="62">
        <v>32.217391304347828</v>
      </c>
      <c r="BU99" s="62">
        <v>38.043478260869563</v>
      </c>
    </row>
    <row r="100" spans="1:73" s="63" customFormat="1" x14ac:dyDescent="0.3">
      <c r="A100" s="1"/>
      <c r="B100" s="1"/>
      <c r="C100" s="1"/>
      <c r="D100" s="92"/>
      <c r="E100" s="3"/>
      <c r="F100" s="3"/>
      <c r="G100" s="1"/>
      <c r="H100" s="69">
        <v>4.3362880000085333</v>
      </c>
      <c r="I100" s="47">
        <v>8.2608695652173936E-2</v>
      </c>
      <c r="J100" s="48">
        <v>0.44130434782608674</v>
      </c>
      <c r="K100" s="48">
        <v>0.44130434782608674</v>
      </c>
      <c r="L100" s="49">
        <v>10.4</v>
      </c>
      <c r="M100" s="49">
        <v>0</v>
      </c>
      <c r="N100" s="49">
        <v>0</v>
      </c>
      <c r="O100" s="49">
        <v>0</v>
      </c>
      <c r="P100" s="49">
        <v>22.891304347826093</v>
      </c>
      <c r="Q100" s="49">
        <v>39.821739130434786</v>
      </c>
      <c r="R100" s="49">
        <v>52.173913043478251</v>
      </c>
      <c r="S100" s="49">
        <v>74.304347826086953</v>
      </c>
      <c r="T100" s="49">
        <v>85.391304347826107</v>
      </c>
      <c r="U100" s="50">
        <v>2.25</v>
      </c>
      <c r="V100" s="50">
        <v>14.9</v>
      </c>
      <c r="W100" s="51">
        <v>40.873913043478261</v>
      </c>
      <c r="X100" s="51">
        <v>47.617391304347805</v>
      </c>
      <c r="Y100" s="51">
        <v>91.608695652173878</v>
      </c>
      <c r="Z100" s="51">
        <v>104.22173913043473</v>
      </c>
      <c r="AA100" s="52">
        <v>30.217391304347814</v>
      </c>
      <c r="AB100" s="53">
        <v>56</v>
      </c>
      <c r="AC100" s="53">
        <v>69.666666666666671</v>
      </c>
      <c r="AD100" s="55">
        <v>0.71</v>
      </c>
      <c r="AE100" s="56">
        <v>47.908695652173925</v>
      </c>
      <c r="AF100" s="56">
        <v>50.156521739130461</v>
      </c>
      <c r="AG100" s="56">
        <v>56.304347826086961</v>
      </c>
      <c r="AH100" s="57">
        <v>0</v>
      </c>
      <c r="AI100" s="57">
        <v>31.18695652173912</v>
      </c>
      <c r="AJ100" s="57">
        <v>41.260869565217376</v>
      </c>
      <c r="AK100" s="57">
        <v>40</v>
      </c>
      <c r="AL100" s="57">
        <v>47.5</v>
      </c>
      <c r="AM100" s="57">
        <v>0</v>
      </c>
      <c r="AN100" s="57">
        <v>0</v>
      </c>
      <c r="AO100" s="57">
        <v>103.5</v>
      </c>
      <c r="AP100" s="57">
        <v>68.347826086956502</v>
      </c>
      <c r="AQ100" s="58">
        <v>34.826086956521749</v>
      </c>
      <c r="AR100" s="58">
        <v>44.304347826086946</v>
      </c>
      <c r="AS100" s="58">
        <v>41.217391304347814</v>
      </c>
      <c r="AT100" s="58">
        <v>45.565217391304365</v>
      </c>
      <c r="AU100" s="58">
        <v>46.565217391304365</v>
      </c>
      <c r="AV100" s="58">
        <v>51.521739130434767</v>
      </c>
      <c r="AW100" s="58">
        <v>109.304347826087</v>
      </c>
      <c r="AX100" s="59">
        <v>3.4347826086956523</v>
      </c>
      <c r="AY100" s="59">
        <v>0</v>
      </c>
      <c r="AZ100" s="59">
        <v>33.739130434782624</v>
      </c>
      <c r="BA100" s="64">
        <v>9.5652173913043441</v>
      </c>
      <c r="BB100" s="64">
        <v>58.913043478260875</v>
      </c>
      <c r="BC100" s="64">
        <v>44.086956521739125</v>
      </c>
      <c r="BD100" s="64">
        <v>45.826086956521749</v>
      </c>
      <c r="BE100" s="64">
        <v>58.913043478260875</v>
      </c>
      <c r="BF100" s="64">
        <v>53.782608695652186</v>
      </c>
      <c r="BG100" s="64">
        <v>55.173913043478251</v>
      </c>
      <c r="BH100" s="64">
        <v>51.739130434782616</v>
      </c>
      <c r="BI100" s="61">
        <v>37.173913043478251</v>
      </c>
      <c r="BJ100" s="62">
        <v>7.173913043478259</v>
      </c>
      <c r="BK100" s="62">
        <v>11.760869565217394</v>
      </c>
      <c r="BL100" s="62">
        <v>0</v>
      </c>
      <c r="BM100" s="62">
        <v>0</v>
      </c>
      <c r="BN100" s="62">
        <v>0</v>
      </c>
      <c r="BO100" s="62">
        <v>0</v>
      </c>
      <c r="BP100" s="62">
        <v>17.126086956521739</v>
      </c>
      <c r="BQ100" s="62">
        <v>45.7</v>
      </c>
      <c r="BR100" s="62">
        <v>37.5</v>
      </c>
      <c r="BS100" s="62">
        <v>93.65</v>
      </c>
      <c r="BT100" s="62">
        <v>36.391304347826086</v>
      </c>
      <c r="BU100" s="62">
        <v>42.478260869565219</v>
      </c>
    </row>
    <row r="101" spans="1:73" s="63" customFormat="1" x14ac:dyDescent="0.3">
      <c r="A101" s="1"/>
      <c r="B101" s="1"/>
      <c r="C101" s="1"/>
      <c r="D101" s="92"/>
      <c r="E101" s="3"/>
      <c r="F101" s="3"/>
      <c r="G101" s="1"/>
      <c r="H101" s="69">
        <v>4.3809920000086215</v>
      </c>
      <c r="I101" s="47">
        <v>8.5434782608695678E-2</v>
      </c>
      <c r="J101" s="48">
        <v>0.46521739130434758</v>
      </c>
      <c r="K101" s="48">
        <v>0.46521739130434758</v>
      </c>
      <c r="L101" s="49">
        <v>11.2</v>
      </c>
      <c r="M101" s="49">
        <v>0</v>
      </c>
      <c r="N101" s="49">
        <v>0</v>
      </c>
      <c r="O101" s="49">
        <v>0</v>
      </c>
      <c r="P101" s="49">
        <v>24.065217391304355</v>
      </c>
      <c r="Q101" s="49">
        <v>41.786956521739135</v>
      </c>
      <c r="R101" s="49">
        <v>54.695652173913032</v>
      </c>
      <c r="S101" s="49">
        <v>78.217391304347828</v>
      </c>
      <c r="T101" s="49">
        <v>89.565217391304373</v>
      </c>
      <c r="U101" s="50">
        <v>2.5</v>
      </c>
      <c r="V101" s="50">
        <v>16.600000000000001</v>
      </c>
      <c r="W101" s="51">
        <v>42.495652173913044</v>
      </c>
      <c r="X101" s="51">
        <v>49.66956521739128</v>
      </c>
      <c r="Y101" s="51">
        <v>95.434782608695613</v>
      </c>
      <c r="Z101" s="51">
        <v>108.08695652173907</v>
      </c>
      <c r="AA101" s="52">
        <v>31.86956521739129</v>
      </c>
      <c r="AB101" s="53">
        <v>58.5</v>
      </c>
      <c r="AC101" s="53">
        <v>73</v>
      </c>
      <c r="AD101" s="55">
        <v>0.74</v>
      </c>
      <c r="AE101" s="56">
        <v>49.634782608695666</v>
      </c>
      <c r="AF101" s="56">
        <v>52.226086956521769</v>
      </c>
      <c r="AG101" s="56">
        <v>59.417391304347831</v>
      </c>
      <c r="AH101" s="57">
        <v>0</v>
      </c>
      <c r="AI101" s="57">
        <v>32.647826086956513</v>
      </c>
      <c r="AJ101" s="57">
        <v>43.043478260869549</v>
      </c>
      <c r="AK101" s="57">
        <v>42</v>
      </c>
      <c r="AL101" s="57">
        <v>50</v>
      </c>
      <c r="AM101" s="57">
        <v>0</v>
      </c>
      <c r="AN101" s="57">
        <v>0</v>
      </c>
      <c r="AO101" s="57">
        <v>109</v>
      </c>
      <c r="AP101" s="57">
        <v>73.391304347826065</v>
      </c>
      <c r="AQ101" s="58">
        <v>36.304347826086968</v>
      </c>
      <c r="AR101" s="58">
        <v>46.217391304347814</v>
      </c>
      <c r="AS101" s="58">
        <v>43.86956521739129</v>
      </c>
      <c r="AT101" s="58">
        <v>48.260869565217412</v>
      </c>
      <c r="AU101" s="58">
        <v>49.260869565217412</v>
      </c>
      <c r="AV101" s="58">
        <v>56.086956521739111</v>
      </c>
      <c r="AW101" s="58">
        <v>114.21739130434787</v>
      </c>
      <c r="AX101" s="59">
        <v>3.7391304347826089</v>
      </c>
      <c r="AY101" s="59">
        <v>0</v>
      </c>
      <c r="AZ101" s="59">
        <v>34.956521739130451</v>
      </c>
      <c r="BA101" s="64">
        <v>10.260869565217387</v>
      </c>
      <c r="BB101" s="64">
        <v>61.652173913043484</v>
      </c>
      <c r="BC101" s="64">
        <v>46.347826086956516</v>
      </c>
      <c r="BD101" s="64">
        <v>48.304347826086968</v>
      </c>
      <c r="BE101" s="64">
        <v>61.652173913043484</v>
      </c>
      <c r="BF101" s="64">
        <v>56.13043478260871</v>
      </c>
      <c r="BG101" s="64">
        <v>57.695652173913032</v>
      </c>
      <c r="BH101" s="64">
        <v>56.956521739130444</v>
      </c>
      <c r="BI101" s="61">
        <v>38.695652173913032</v>
      </c>
      <c r="BJ101" s="62">
        <v>7.6956521739130412</v>
      </c>
      <c r="BK101" s="62">
        <v>12.343478260869569</v>
      </c>
      <c r="BL101" s="62">
        <v>0</v>
      </c>
      <c r="BM101" s="62">
        <v>0</v>
      </c>
      <c r="BN101" s="62">
        <v>0</v>
      </c>
      <c r="BO101" s="62">
        <v>0</v>
      </c>
      <c r="BP101" s="62">
        <v>18.904347826086955</v>
      </c>
      <c r="BQ101" s="62">
        <v>47.8</v>
      </c>
      <c r="BR101" s="62">
        <v>40</v>
      </c>
      <c r="BS101" s="62">
        <v>96.6</v>
      </c>
      <c r="BT101" s="62">
        <v>40.565217391304344</v>
      </c>
      <c r="BU101" s="62">
        <v>46.913043478260875</v>
      </c>
    </row>
    <row r="102" spans="1:73" s="63" customFormat="1" x14ac:dyDescent="0.3">
      <c r="A102" s="1"/>
      <c r="B102" s="1"/>
      <c r="C102" s="1"/>
      <c r="D102" s="92"/>
      <c r="E102" s="3"/>
      <c r="F102" s="3"/>
      <c r="G102" s="1"/>
      <c r="H102" s="69">
        <v>4.4256960000087098</v>
      </c>
      <c r="I102" s="47">
        <v>8.826086956521742E-2</v>
      </c>
      <c r="J102" s="48">
        <v>0.48913043478260843</v>
      </c>
      <c r="K102" s="48">
        <v>0.48913043478260843</v>
      </c>
      <c r="L102" s="49">
        <v>12</v>
      </c>
      <c r="M102" s="49">
        <v>0</v>
      </c>
      <c r="N102" s="49">
        <v>0</v>
      </c>
      <c r="O102" s="49">
        <v>0</v>
      </c>
      <c r="P102" s="49">
        <v>25.239130434782616</v>
      </c>
      <c r="Q102" s="49">
        <v>43.752173913043485</v>
      </c>
      <c r="R102" s="49">
        <v>57.217391304347814</v>
      </c>
      <c r="S102" s="49">
        <v>82.130434782608702</v>
      </c>
      <c r="T102" s="49">
        <v>93.739130434782638</v>
      </c>
      <c r="U102" s="50">
        <v>2.75</v>
      </c>
      <c r="V102" s="50">
        <v>18.3</v>
      </c>
      <c r="W102" s="51">
        <v>44.117391304347827</v>
      </c>
      <c r="X102" s="51">
        <v>51.721739130434756</v>
      </c>
      <c r="Y102" s="51">
        <v>99.260869565217348</v>
      </c>
      <c r="Z102" s="51">
        <v>111.95217391304341</v>
      </c>
      <c r="AA102" s="52">
        <v>33.521739130434767</v>
      </c>
      <c r="AB102" s="53">
        <v>61</v>
      </c>
      <c r="AC102" s="53">
        <v>76.333333333333329</v>
      </c>
      <c r="AD102" s="55">
        <v>0.77</v>
      </c>
      <c r="AE102" s="56">
        <v>51.360869565217406</v>
      </c>
      <c r="AF102" s="56">
        <v>54.295652173913076</v>
      </c>
      <c r="AG102" s="56">
        <v>62.530434782608701</v>
      </c>
      <c r="AH102" s="57">
        <v>0</v>
      </c>
      <c r="AI102" s="57">
        <v>34.108695652173907</v>
      </c>
      <c r="AJ102" s="57">
        <v>44.826086956521721</v>
      </c>
      <c r="AK102" s="57">
        <v>44</v>
      </c>
      <c r="AL102" s="57">
        <v>52.5</v>
      </c>
      <c r="AM102" s="57">
        <v>0</v>
      </c>
      <c r="AN102" s="57">
        <v>0</v>
      </c>
      <c r="AO102" s="57">
        <v>114.5</v>
      </c>
      <c r="AP102" s="57">
        <v>78.434782608695627</v>
      </c>
      <c r="AQ102" s="58">
        <v>37.782608695652186</v>
      </c>
      <c r="AR102" s="58">
        <v>48.130434782608681</v>
      </c>
      <c r="AS102" s="58">
        <v>46.521739130434767</v>
      </c>
      <c r="AT102" s="58">
        <v>50.956521739130459</v>
      </c>
      <c r="AU102" s="58">
        <v>51.956521739130459</v>
      </c>
      <c r="AV102" s="58">
        <v>60.652173913043455</v>
      </c>
      <c r="AW102" s="58">
        <v>119.13043478260875</v>
      </c>
      <c r="AX102" s="59">
        <v>4.0434782608695654</v>
      </c>
      <c r="AY102" s="59">
        <v>0</v>
      </c>
      <c r="AZ102" s="59">
        <v>36.173913043478279</v>
      </c>
      <c r="BA102" s="64">
        <v>10.95652173913043</v>
      </c>
      <c r="BB102" s="64">
        <v>64.391304347826093</v>
      </c>
      <c r="BC102" s="64">
        <v>48.608695652173907</v>
      </c>
      <c r="BD102" s="64">
        <v>50.782608695652186</v>
      </c>
      <c r="BE102" s="64">
        <v>64.391304347826093</v>
      </c>
      <c r="BF102" s="64">
        <v>58.478260869565233</v>
      </c>
      <c r="BG102" s="64">
        <v>60.217391304347814</v>
      </c>
      <c r="BH102" s="64">
        <v>62.173913043478272</v>
      </c>
      <c r="BI102" s="61">
        <v>40.217391304347814</v>
      </c>
      <c r="BJ102" s="62">
        <v>8.2173913043478244</v>
      </c>
      <c r="BK102" s="62">
        <v>12.926086956521743</v>
      </c>
      <c r="BL102" s="62">
        <v>0</v>
      </c>
      <c r="BM102" s="62">
        <v>0</v>
      </c>
      <c r="BN102" s="62">
        <v>0</v>
      </c>
      <c r="BO102" s="62">
        <v>0</v>
      </c>
      <c r="BP102" s="62">
        <v>20.682608695652171</v>
      </c>
      <c r="BQ102" s="62">
        <v>49.9</v>
      </c>
      <c r="BR102" s="62">
        <v>42.5</v>
      </c>
      <c r="BS102" s="62">
        <v>99.55</v>
      </c>
      <c r="BT102" s="62">
        <v>44.739130434782602</v>
      </c>
      <c r="BU102" s="62">
        <v>51.34782608695653</v>
      </c>
    </row>
    <row r="103" spans="1:73" s="63" customFormat="1" x14ac:dyDescent="0.3">
      <c r="A103" s="1"/>
      <c r="B103" s="1"/>
      <c r="C103" s="1"/>
      <c r="D103" s="92"/>
      <c r="E103" s="3"/>
      <c r="F103" s="3"/>
      <c r="G103" s="1"/>
      <c r="H103" s="69">
        <v>4.4704000000087971</v>
      </c>
      <c r="I103" s="47">
        <v>9.1086956521739162E-2</v>
      </c>
      <c r="J103" s="48">
        <v>0.51304347826086927</v>
      </c>
      <c r="K103" s="48">
        <v>0.51304347826086927</v>
      </c>
      <c r="L103" s="49">
        <v>12.8</v>
      </c>
      <c r="M103" s="49">
        <v>0</v>
      </c>
      <c r="N103" s="49">
        <v>0</v>
      </c>
      <c r="O103" s="49">
        <v>0</v>
      </c>
      <c r="P103" s="49">
        <v>26.413043478260878</v>
      </c>
      <c r="Q103" s="49">
        <v>45.717391304347835</v>
      </c>
      <c r="R103" s="49">
        <v>59.739130434782595</v>
      </c>
      <c r="S103" s="49">
        <v>86.043478260869577</v>
      </c>
      <c r="T103" s="49">
        <v>97.913043478260903</v>
      </c>
      <c r="U103" s="50">
        <v>3</v>
      </c>
      <c r="V103" s="50">
        <v>20</v>
      </c>
      <c r="W103" s="51">
        <v>45.739130434782609</v>
      </c>
      <c r="X103" s="51">
        <v>53.773913043478231</v>
      </c>
      <c r="Y103" s="51">
        <v>103.08695652173908</v>
      </c>
      <c r="Z103" s="51">
        <v>115.81739130434775</v>
      </c>
      <c r="AA103" s="52">
        <v>35.173913043478244</v>
      </c>
      <c r="AB103" s="53">
        <v>63.5</v>
      </c>
      <c r="AC103" s="53">
        <v>79.666666666666657</v>
      </c>
      <c r="AD103" s="55">
        <v>0.8</v>
      </c>
      <c r="AE103" s="56">
        <v>53.086956521739147</v>
      </c>
      <c r="AF103" s="56">
        <v>56.365217391304384</v>
      </c>
      <c r="AG103" s="56">
        <v>65.643478260869571</v>
      </c>
      <c r="AH103" s="57">
        <v>0</v>
      </c>
      <c r="AI103" s="57">
        <v>35.5695652173913</v>
      </c>
      <c r="AJ103" s="57">
        <v>46.608695652173893</v>
      </c>
      <c r="AK103" s="57">
        <v>46</v>
      </c>
      <c r="AL103" s="57">
        <v>55</v>
      </c>
      <c r="AM103" s="57">
        <v>0</v>
      </c>
      <c r="AN103" s="57">
        <v>0</v>
      </c>
      <c r="AO103" s="57">
        <v>120</v>
      </c>
      <c r="AP103" s="57">
        <v>83.47826086956519</v>
      </c>
      <c r="AQ103" s="58">
        <v>39.260869565217405</v>
      </c>
      <c r="AR103" s="58">
        <v>50.043478260869549</v>
      </c>
      <c r="AS103" s="58">
        <v>49.173913043478244</v>
      </c>
      <c r="AT103" s="58">
        <v>53.652173913043505</v>
      </c>
      <c r="AU103" s="58">
        <v>54.652173913043505</v>
      </c>
      <c r="AV103" s="58">
        <v>65.2173913043478</v>
      </c>
      <c r="AW103" s="58">
        <v>124.04347826086962</v>
      </c>
      <c r="AX103" s="59">
        <v>4.3478260869565215</v>
      </c>
      <c r="AY103" s="59">
        <v>0</v>
      </c>
      <c r="AZ103" s="59">
        <v>37.391304347826107</v>
      </c>
      <c r="BA103" s="64">
        <v>11.652173913043473</v>
      </c>
      <c r="BB103" s="64">
        <v>67.130434782608702</v>
      </c>
      <c r="BC103" s="64">
        <v>50.869565217391298</v>
      </c>
      <c r="BD103" s="64">
        <v>53.260869565217405</v>
      </c>
      <c r="BE103" s="64">
        <v>67.130434782608702</v>
      </c>
      <c r="BF103" s="64">
        <v>60.826086956521756</v>
      </c>
      <c r="BG103" s="64">
        <v>62.739130434782595</v>
      </c>
      <c r="BH103" s="64">
        <v>67.391304347826093</v>
      </c>
      <c r="BI103" s="61">
        <v>41.739130434782595</v>
      </c>
      <c r="BJ103" s="62">
        <v>8.7391304347826075</v>
      </c>
      <c r="BK103" s="62">
        <v>13.508695652173918</v>
      </c>
      <c r="BL103" s="62">
        <v>0</v>
      </c>
      <c r="BM103" s="62">
        <v>0</v>
      </c>
      <c r="BN103" s="62">
        <v>0</v>
      </c>
      <c r="BO103" s="62">
        <v>0</v>
      </c>
      <c r="BP103" s="62">
        <v>22.460869565217386</v>
      </c>
      <c r="BQ103" s="62">
        <v>52</v>
      </c>
      <c r="BR103" s="62">
        <v>45</v>
      </c>
      <c r="BS103" s="62">
        <v>102.5</v>
      </c>
      <c r="BT103" s="62">
        <v>48.91304347826086</v>
      </c>
      <c r="BU103" s="62">
        <v>55.782608695652186</v>
      </c>
    </row>
    <row r="104" spans="1:73" s="63" customFormat="1" x14ac:dyDescent="0.3">
      <c r="A104" s="1"/>
      <c r="B104" s="1"/>
      <c r="C104" s="1"/>
      <c r="D104" s="92"/>
      <c r="E104" s="3"/>
      <c r="F104" s="3"/>
      <c r="G104" s="1"/>
      <c r="H104" s="69">
        <v>4.5</v>
      </c>
      <c r="I104" s="47">
        <v>9.3913043478260905E-2</v>
      </c>
      <c r="J104" s="48">
        <v>0.53695652173913011</v>
      </c>
      <c r="K104" s="48">
        <v>0.53695652173913011</v>
      </c>
      <c r="L104" s="49">
        <v>13.6</v>
      </c>
      <c r="M104" s="49">
        <v>0</v>
      </c>
      <c r="N104" s="49">
        <v>0</v>
      </c>
      <c r="O104" s="49">
        <v>0</v>
      </c>
      <c r="P104" s="49">
        <v>27.58695652173914</v>
      </c>
      <c r="Q104" s="49">
        <v>47.682608695652185</v>
      </c>
      <c r="R104" s="49">
        <v>62.260869565217376</v>
      </c>
      <c r="S104" s="49">
        <v>89.956521739130451</v>
      </c>
      <c r="T104" s="49">
        <v>102.08695652173917</v>
      </c>
      <c r="U104" s="50">
        <v>3.64</v>
      </c>
      <c r="V104" s="50">
        <v>20.7</v>
      </c>
      <c r="W104" s="51">
        <v>47.360869565217392</v>
      </c>
      <c r="X104" s="51">
        <v>55.826086956521706</v>
      </c>
      <c r="Y104" s="51">
        <v>106.91304347826082</v>
      </c>
      <c r="Z104" s="51">
        <v>119.68260869565209</v>
      </c>
      <c r="AA104" s="52">
        <v>36.826086956521721</v>
      </c>
      <c r="AB104" s="53">
        <v>66</v>
      </c>
      <c r="AC104" s="53">
        <v>83</v>
      </c>
      <c r="AD104" s="55">
        <v>0.83</v>
      </c>
      <c r="AE104" s="56">
        <v>54.813043478260887</v>
      </c>
      <c r="AF104" s="56">
        <v>58.434782608695691</v>
      </c>
      <c r="AG104" s="56">
        <v>68.756521739130434</v>
      </c>
      <c r="AH104" s="57">
        <v>0</v>
      </c>
      <c r="AI104" s="57">
        <v>37.030434782608694</v>
      </c>
      <c r="AJ104" s="57">
        <v>48.391304347826065</v>
      </c>
      <c r="AK104" s="57">
        <v>48</v>
      </c>
      <c r="AL104" s="57">
        <v>57.5</v>
      </c>
      <c r="AM104" s="57">
        <v>0</v>
      </c>
      <c r="AN104" s="57">
        <v>0</v>
      </c>
      <c r="AO104" s="57">
        <v>125.5</v>
      </c>
      <c r="AP104" s="57">
        <v>88.521739130434753</v>
      </c>
      <c r="AQ104" s="58">
        <v>40.739130434782624</v>
      </c>
      <c r="AR104" s="58">
        <v>51.956521739130416</v>
      </c>
      <c r="AS104" s="58">
        <v>51.826086956521721</v>
      </c>
      <c r="AT104" s="58">
        <v>56.347826086956552</v>
      </c>
      <c r="AU104" s="58">
        <v>57.347826086956552</v>
      </c>
      <c r="AV104" s="58">
        <v>69.782608695652144</v>
      </c>
      <c r="AW104" s="58">
        <v>128.95652173913049</v>
      </c>
      <c r="AX104" s="59">
        <v>4.6521739130434785</v>
      </c>
      <c r="AY104" s="59">
        <v>0</v>
      </c>
      <c r="AZ104" s="59">
        <v>38.608695652173935</v>
      </c>
      <c r="BA104" s="64">
        <v>12.347826086956516</v>
      </c>
      <c r="BB104" s="64">
        <v>69.869565217391312</v>
      </c>
      <c r="BC104" s="64">
        <v>53.130434782608688</v>
      </c>
      <c r="BD104" s="64">
        <v>55.739130434782624</v>
      </c>
      <c r="BE104" s="64">
        <v>69.869565217391312</v>
      </c>
      <c r="BF104" s="64">
        <v>63.173913043478279</v>
      </c>
      <c r="BG104" s="64">
        <v>65.260869565217376</v>
      </c>
      <c r="BH104" s="64">
        <v>72.608695652173921</v>
      </c>
      <c r="BI104" s="61">
        <v>43.260869565217376</v>
      </c>
      <c r="BJ104" s="62">
        <v>9.2608695652173907</v>
      </c>
      <c r="BK104" s="62">
        <v>14.091304347826092</v>
      </c>
      <c r="BL104" s="62">
        <v>0</v>
      </c>
      <c r="BM104" s="62">
        <v>0</v>
      </c>
      <c r="BN104" s="62">
        <v>0</v>
      </c>
      <c r="BO104" s="62">
        <v>0</v>
      </c>
      <c r="BP104" s="62">
        <v>24.239130434782602</v>
      </c>
      <c r="BQ104" s="62">
        <v>54.1</v>
      </c>
      <c r="BR104" s="62">
        <v>47.5</v>
      </c>
      <c r="BS104" s="62">
        <v>105.45</v>
      </c>
      <c r="BT104" s="62">
        <v>53.086956521739118</v>
      </c>
      <c r="BU104" s="62">
        <v>60.217391304347842</v>
      </c>
    </row>
    <row r="105" spans="1:73" s="63" customFormat="1" x14ac:dyDescent="0.3">
      <c r="A105" s="1"/>
      <c r="B105" s="1"/>
      <c r="C105" s="1"/>
      <c r="D105" s="92"/>
      <c r="E105" s="3"/>
      <c r="F105" s="3"/>
      <c r="G105" s="1"/>
      <c r="H105" s="69">
        <v>4.5598080000089727</v>
      </c>
      <c r="I105" s="47">
        <v>9.6739130434782647E-2</v>
      </c>
      <c r="J105" s="48">
        <v>0.56086956521739095</v>
      </c>
      <c r="K105" s="48">
        <v>0.56086956521739095</v>
      </c>
      <c r="L105" s="49">
        <v>14.4</v>
      </c>
      <c r="M105" s="49">
        <v>0</v>
      </c>
      <c r="N105" s="49">
        <v>0</v>
      </c>
      <c r="O105" s="49">
        <v>0</v>
      </c>
      <c r="P105" s="49">
        <v>28.760869565217401</v>
      </c>
      <c r="Q105" s="49">
        <v>49.647826086956535</v>
      </c>
      <c r="R105" s="49">
        <v>64.782608695652158</v>
      </c>
      <c r="S105" s="49">
        <v>93.869565217391326</v>
      </c>
      <c r="T105" s="49">
        <v>106.26086956521743</v>
      </c>
      <c r="U105" s="50">
        <v>4.28</v>
      </c>
      <c r="V105" s="50">
        <v>21.4</v>
      </c>
      <c r="W105" s="51">
        <v>48.982608695652175</v>
      </c>
      <c r="X105" s="51">
        <v>57.878260869565182</v>
      </c>
      <c r="Y105" s="51">
        <v>110.73913043478255</v>
      </c>
      <c r="Z105" s="51">
        <v>123.54782608695643</v>
      </c>
      <c r="AA105" s="52">
        <v>38.478260869565197</v>
      </c>
      <c r="AB105" s="53">
        <v>69.454545454545453</v>
      </c>
      <c r="AC105" s="53">
        <v>87.36363636363636</v>
      </c>
      <c r="AD105" s="55">
        <v>0.86</v>
      </c>
      <c r="AE105" s="56">
        <v>56.539130434782628</v>
      </c>
      <c r="AF105" s="56">
        <v>60.504347826086999</v>
      </c>
      <c r="AG105" s="56">
        <v>71.869565217391298</v>
      </c>
      <c r="AH105" s="57">
        <v>0</v>
      </c>
      <c r="AI105" s="57">
        <v>38.491304347826087</v>
      </c>
      <c r="AJ105" s="57">
        <v>50.173913043478237</v>
      </c>
      <c r="AK105" s="57">
        <v>50</v>
      </c>
      <c r="AL105" s="57">
        <v>60</v>
      </c>
      <c r="AM105" s="57">
        <v>0</v>
      </c>
      <c r="AN105" s="57">
        <v>0</v>
      </c>
      <c r="AO105" s="57">
        <v>131</v>
      </c>
      <c r="AP105" s="57">
        <v>93.565217391304316</v>
      </c>
      <c r="AQ105" s="58">
        <v>42.217391304347842</v>
      </c>
      <c r="AR105" s="58">
        <v>53.869565217391283</v>
      </c>
      <c r="AS105" s="58">
        <v>54.478260869565197</v>
      </c>
      <c r="AT105" s="58">
        <v>59.043478260869598</v>
      </c>
      <c r="AU105" s="58">
        <v>60.043478260869598</v>
      </c>
      <c r="AV105" s="58">
        <v>74.347826086956488</v>
      </c>
      <c r="AW105" s="58">
        <v>133.86956521739137</v>
      </c>
      <c r="AX105" s="59">
        <v>4.9565217391304355</v>
      </c>
      <c r="AY105" s="59">
        <v>0</v>
      </c>
      <c r="AZ105" s="59">
        <v>39.826086956521763</v>
      </c>
      <c r="BA105" s="64">
        <v>13.043478260869559</v>
      </c>
      <c r="BB105" s="64">
        <v>72.608695652173921</v>
      </c>
      <c r="BC105" s="64">
        <v>55.391304347826079</v>
      </c>
      <c r="BD105" s="64">
        <v>58.217391304347842</v>
      </c>
      <c r="BE105" s="64">
        <v>72.608695652173921</v>
      </c>
      <c r="BF105" s="64">
        <v>65.521739130434796</v>
      </c>
      <c r="BG105" s="64">
        <v>67.782608695652158</v>
      </c>
      <c r="BH105" s="64">
        <v>77.826086956521749</v>
      </c>
      <c r="BI105" s="61">
        <v>44.782608695652158</v>
      </c>
      <c r="BJ105" s="62">
        <v>9.7826086956521738</v>
      </c>
      <c r="BK105" s="62">
        <v>14.673913043478267</v>
      </c>
      <c r="BL105" s="62">
        <v>0</v>
      </c>
      <c r="BM105" s="62">
        <v>0</v>
      </c>
      <c r="BN105" s="62">
        <v>0</v>
      </c>
      <c r="BO105" s="62">
        <v>0</v>
      </c>
      <c r="BP105" s="62">
        <v>26.017391304347818</v>
      </c>
      <c r="BQ105" s="62">
        <v>56.2</v>
      </c>
      <c r="BR105" s="62">
        <v>50</v>
      </c>
      <c r="BS105" s="62">
        <v>108.4</v>
      </c>
      <c r="BT105" s="62">
        <v>57.260869565217376</v>
      </c>
      <c r="BU105" s="62">
        <v>64.652173913043498</v>
      </c>
    </row>
    <row r="106" spans="1:73" s="63" customFormat="1" x14ac:dyDescent="0.3">
      <c r="A106" s="1"/>
      <c r="B106" s="1"/>
      <c r="C106" s="1"/>
      <c r="D106" s="92"/>
      <c r="E106" s="3"/>
      <c r="F106" s="3"/>
      <c r="G106" s="1"/>
      <c r="H106" s="69">
        <v>4.6045120000090618</v>
      </c>
      <c r="I106" s="47">
        <v>9.9565217391304389E-2</v>
      </c>
      <c r="J106" s="48">
        <v>0.5847826086956518</v>
      </c>
      <c r="K106" s="48">
        <v>0.5847826086956518</v>
      </c>
      <c r="L106" s="49">
        <v>15.2</v>
      </c>
      <c r="M106" s="49">
        <v>0</v>
      </c>
      <c r="N106" s="49">
        <v>0</v>
      </c>
      <c r="O106" s="49">
        <v>0</v>
      </c>
      <c r="P106" s="49">
        <v>29.934782608695663</v>
      </c>
      <c r="Q106" s="49">
        <v>51.613043478260884</v>
      </c>
      <c r="R106" s="49">
        <v>67.304347826086939</v>
      </c>
      <c r="S106" s="49">
        <v>97.7826086956522</v>
      </c>
      <c r="T106" s="49">
        <v>110.4347826086957</v>
      </c>
      <c r="U106" s="50">
        <v>4.92</v>
      </c>
      <c r="V106" s="50">
        <v>22.1</v>
      </c>
      <c r="W106" s="51">
        <v>50.604347826086958</v>
      </c>
      <c r="X106" s="51">
        <v>59.930434782608657</v>
      </c>
      <c r="Y106" s="51">
        <v>114.56521739130429</v>
      </c>
      <c r="Z106" s="51">
        <v>127.41304347826078</v>
      </c>
      <c r="AA106" s="52">
        <v>40.130434782608674</v>
      </c>
      <c r="AB106" s="53">
        <v>72.909090909090907</v>
      </c>
      <c r="AC106" s="53">
        <v>91.72727272727272</v>
      </c>
      <c r="AD106" s="55">
        <v>0.89</v>
      </c>
      <c r="AE106" s="56">
        <v>58.265217391304368</v>
      </c>
      <c r="AF106" s="56">
        <v>62.573913043478306</v>
      </c>
      <c r="AG106" s="56">
        <v>74.982608695652161</v>
      </c>
      <c r="AH106" s="57">
        <v>0</v>
      </c>
      <c r="AI106" s="57">
        <v>39.952173913043481</v>
      </c>
      <c r="AJ106" s="57">
        <v>51.956521739130409</v>
      </c>
      <c r="AK106" s="57">
        <v>52</v>
      </c>
      <c r="AL106" s="57">
        <v>62.5</v>
      </c>
      <c r="AM106" s="57">
        <v>0</v>
      </c>
      <c r="AN106" s="57">
        <v>0</v>
      </c>
      <c r="AO106" s="57">
        <v>136.5</v>
      </c>
      <c r="AP106" s="57">
        <v>98.608695652173878</v>
      </c>
      <c r="AQ106" s="58">
        <v>43.695652173913061</v>
      </c>
      <c r="AR106" s="58">
        <v>55.782608695652151</v>
      </c>
      <c r="AS106" s="58">
        <v>57.130434782608674</v>
      </c>
      <c r="AT106" s="58">
        <v>61.739130434782645</v>
      </c>
      <c r="AU106" s="58">
        <v>62.739130434782645</v>
      </c>
      <c r="AV106" s="58">
        <v>78.913043478260832</v>
      </c>
      <c r="AW106" s="58">
        <v>138.78260869565224</v>
      </c>
      <c r="AX106" s="59">
        <v>5.2608695652173925</v>
      </c>
      <c r="AY106" s="59">
        <v>0</v>
      </c>
      <c r="AZ106" s="59">
        <v>41.043478260869591</v>
      </c>
      <c r="BA106" s="64">
        <v>13.739130434782602</v>
      </c>
      <c r="BB106" s="64">
        <v>75.34782608695653</v>
      </c>
      <c r="BC106" s="64">
        <v>57.65217391304347</v>
      </c>
      <c r="BD106" s="64">
        <v>60.695652173913061</v>
      </c>
      <c r="BE106" s="64">
        <v>75.34782608695653</v>
      </c>
      <c r="BF106" s="64">
        <v>67.869565217391312</v>
      </c>
      <c r="BG106" s="64">
        <v>70.304347826086939</v>
      </c>
      <c r="BH106" s="64">
        <v>83.043478260869577</v>
      </c>
      <c r="BI106" s="61">
        <v>46.304347826086939</v>
      </c>
      <c r="BJ106" s="62">
        <v>10.304347826086957</v>
      </c>
      <c r="BK106" s="62">
        <v>15.256521739130442</v>
      </c>
      <c r="BL106" s="62">
        <v>0</v>
      </c>
      <c r="BM106" s="62">
        <v>0</v>
      </c>
      <c r="BN106" s="62">
        <v>0</v>
      </c>
      <c r="BO106" s="62">
        <v>0</v>
      </c>
      <c r="BP106" s="62">
        <v>27.795652173913034</v>
      </c>
      <c r="BQ106" s="62">
        <v>58.3</v>
      </c>
      <c r="BR106" s="62">
        <v>52.5</v>
      </c>
      <c r="BS106" s="62">
        <v>111.35</v>
      </c>
      <c r="BT106" s="62">
        <v>61.434782608695635</v>
      </c>
      <c r="BU106" s="62">
        <v>69.086956521739154</v>
      </c>
    </row>
    <row r="107" spans="1:73" s="63" customFormat="1" x14ac:dyDescent="0.3">
      <c r="A107" s="1"/>
      <c r="B107" s="1"/>
      <c r="C107" s="1"/>
      <c r="D107" s="92"/>
      <c r="E107" s="3"/>
      <c r="F107" s="3"/>
      <c r="G107" s="1"/>
      <c r="H107" s="69">
        <v>4.6492160000091491</v>
      </c>
      <c r="I107" s="47">
        <v>0.10239130434782613</v>
      </c>
      <c r="J107" s="48">
        <v>0.60869565217391264</v>
      </c>
      <c r="K107" s="48">
        <v>0.60869565217391264</v>
      </c>
      <c r="L107" s="49">
        <v>16</v>
      </c>
      <c r="M107" s="49">
        <v>0</v>
      </c>
      <c r="N107" s="49">
        <v>0</v>
      </c>
      <c r="O107" s="49">
        <v>0</v>
      </c>
      <c r="P107" s="49">
        <v>31.108695652173925</v>
      </c>
      <c r="Q107" s="49">
        <v>53.578260869565234</v>
      </c>
      <c r="R107" s="49">
        <v>69.826086956521721</v>
      </c>
      <c r="S107" s="49">
        <v>101.69565217391307</v>
      </c>
      <c r="T107" s="49">
        <v>114.60869565217396</v>
      </c>
      <c r="U107" s="50">
        <v>5.56</v>
      </c>
      <c r="V107" s="50">
        <v>22.8</v>
      </c>
      <c r="W107" s="51">
        <v>52.22608695652174</v>
      </c>
      <c r="X107" s="51">
        <v>61.982608695652132</v>
      </c>
      <c r="Y107" s="51">
        <v>118.39130434782602</v>
      </c>
      <c r="Z107" s="51">
        <v>131.27826086956512</v>
      </c>
      <c r="AA107" s="52">
        <v>41.782608695652151</v>
      </c>
      <c r="AB107" s="53">
        <v>76.36363636363636</v>
      </c>
      <c r="AC107" s="53">
        <v>96.090909090909079</v>
      </c>
      <c r="AD107" s="55">
        <v>0.92</v>
      </c>
      <c r="AE107" s="56">
        <v>59.991304347826109</v>
      </c>
      <c r="AF107" s="56">
        <v>64.643478260869614</v>
      </c>
      <c r="AG107" s="56">
        <v>78.095652173913024</v>
      </c>
      <c r="AH107" s="57">
        <v>0</v>
      </c>
      <c r="AI107" s="57">
        <v>41.413043478260875</v>
      </c>
      <c r="AJ107" s="57">
        <v>53.739130434782581</v>
      </c>
      <c r="AK107" s="57">
        <v>54</v>
      </c>
      <c r="AL107" s="57">
        <v>65</v>
      </c>
      <c r="AM107" s="57">
        <v>0</v>
      </c>
      <c r="AN107" s="57">
        <v>0</v>
      </c>
      <c r="AO107" s="57">
        <v>142</v>
      </c>
      <c r="AP107" s="57">
        <v>103.65217391304344</v>
      </c>
      <c r="AQ107" s="58">
        <v>45.173913043478279</v>
      </c>
      <c r="AR107" s="58">
        <v>57.695652173913018</v>
      </c>
      <c r="AS107" s="58">
        <v>59.782608695652151</v>
      </c>
      <c r="AT107" s="58">
        <v>64.434782608695684</v>
      </c>
      <c r="AU107" s="58">
        <v>65.434782608695684</v>
      </c>
      <c r="AV107" s="58">
        <v>83.478260869565176</v>
      </c>
      <c r="AW107" s="58">
        <v>143.69565217391312</v>
      </c>
      <c r="AX107" s="59">
        <v>5.5652173913043494</v>
      </c>
      <c r="AY107" s="59">
        <v>0</v>
      </c>
      <c r="AZ107" s="59">
        <v>42.260869565217419</v>
      </c>
      <c r="BA107" s="64">
        <v>14.434782608695645</v>
      </c>
      <c r="BB107" s="64">
        <v>78.08695652173914</v>
      </c>
      <c r="BC107" s="64">
        <v>59.91304347826086</v>
      </c>
      <c r="BD107" s="64">
        <v>63.173913043478279</v>
      </c>
      <c r="BE107" s="64">
        <v>78.08695652173914</v>
      </c>
      <c r="BF107" s="64">
        <v>70.217391304347828</v>
      </c>
      <c r="BG107" s="64">
        <v>72.826086956521721</v>
      </c>
      <c r="BH107" s="64">
        <v>88.260869565217405</v>
      </c>
      <c r="BI107" s="61">
        <v>47.826086956521721</v>
      </c>
      <c r="BJ107" s="62">
        <v>10.82608695652174</v>
      </c>
      <c r="BK107" s="62">
        <v>15.839130434782616</v>
      </c>
      <c r="BL107" s="62">
        <v>0</v>
      </c>
      <c r="BM107" s="62">
        <v>0</v>
      </c>
      <c r="BN107" s="62">
        <v>0</v>
      </c>
      <c r="BO107" s="62">
        <v>0</v>
      </c>
      <c r="BP107" s="62">
        <v>29.57391304347825</v>
      </c>
      <c r="BQ107" s="62">
        <v>60.4</v>
      </c>
      <c r="BR107" s="62">
        <v>55</v>
      </c>
      <c r="BS107" s="62">
        <v>114.3</v>
      </c>
      <c r="BT107" s="62">
        <v>65.608695652173893</v>
      </c>
      <c r="BU107" s="62">
        <v>73.52173913043481</v>
      </c>
    </row>
    <row r="108" spans="1:73" s="63" customFormat="1" x14ac:dyDescent="0.3">
      <c r="A108" s="1"/>
      <c r="B108" s="1"/>
      <c r="C108" s="1"/>
      <c r="D108" s="92"/>
      <c r="E108" s="3"/>
      <c r="F108" s="3"/>
      <c r="G108" s="1"/>
      <c r="H108" s="69">
        <v>4.6939200000092374</v>
      </c>
      <c r="I108" s="47">
        <v>0.10521739130434787</v>
      </c>
      <c r="J108" s="48">
        <v>0.63260869565217348</v>
      </c>
      <c r="K108" s="48">
        <v>0.63260869565217348</v>
      </c>
      <c r="L108" s="49">
        <v>16.8</v>
      </c>
      <c r="M108" s="49">
        <v>0</v>
      </c>
      <c r="N108" s="49">
        <v>0</v>
      </c>
      <c r="O108" s="49">
        <v>0</v>
      </c>
      <c r="P108" s="49">
        <v>32.282608695652186</v>
      </c>
      <c r="Q108" s="49">
        <v>55.543478260869584</v>
      </c>
      <c r="R108" s="49">
        <v>72.347826086956502</v>
      </c>
      <c r="S108" s="49">
        <v>105.60869565217395</v>
      </c>
      <c r="T108" s="49">
        <v>118.78260869565223</v>
      </c>
      <c r="U108" s="50">
        <v>6.2</v>
      </c>
      <c r="V108" s="50">
        <v>23.5</v>
      </c>
      <c r="W108" s="51">
        <v>53.847826086956523</v>
      </c>
      <c r="X108" s="51">
        <v>64.034782608695608</v>
      </c>
      <c r="Y108" s="51">
        <v>122.21739130434776</v>
      </c>
      <c r="Z108" s="51">
        <v>135.14347826086947</v>
      </c>
      <c r="AA108" s="52">
        <v>43.434782608695627</v>
      </c>
      <c r="AB108" s="53">
        <v>79.818181818181813</v>
      </c>
      <c r="AC108" s="53">
        <v>100.45454545454544</v>
      </c>
      <c r="AD108" s="55">
        <v>0.95</v>
      </c>
      <c r="AE108" s="56">
        <v>61.717391304347849</v>
      </c>
      <c r="AF108" s="56">
        <v>66.713043478260914</v>
      </c>
      <c r="AG108" s="56">
        <v>81.208695652173887</v>
      </c>
      <c r="AH108" s="57">
        <v>0</v>
      </c>
      <c r="AI108" s="57">
        <v>42.873913043478268</v>
      </c>
      <c r="AJ108" s="57">
        <v>55.521739130434753</v>
      </c>
      <c r="AK108" s="57">
        <v>56</v>
      </c>
      <c r="AL108" s="57">
        <v>67.5</v>
      </c>
      <c r="AM108" s="57">
        <v>0</v>
      </c>
      <c r="AN108" s="57">
        <v>0</v>
      </c>
      <c r="AO108" s="57">
        <v>147.5</v>
      </c>
      <c r="AP108" s="57">
        <v>108.695652173913</v>
      </c>
      <c r="AQ108" s="58">
        <v>46.652173913043498</v>
      </c>
      <c r="AR108" s="58">
        <v>59.608695652173886</v>
      </c>
      <c r="AS108" s="58">
        <v>62.434782608695627</v>
      </c>
      <c r="AT108" s="58">
        <v>67.130434782608731</v>
      </c>
      <c r="AU108" s="58">
        <v>68.130434782608731</v>
      </c>
      <c r="AV108" s="58">
        <v>88.04347826086952</v>
      </c>
      <c r="AW108" s="58">
        <v>148.60869565217399</v>
      </c>
      <c r="AX108" s="59">
        <v>5.8695652173913064</v>
      </c>
      <c r="AY108" s="59">
        <v>0</v>
      </c>
      <c r="AZ108" s="59">
        <v>43.478260869565247</v>
      </c>
      <c r="BA108" s="64">
        <v>15.130434782608688</v>
      </c>
      <c r="BB108" s="64">
        <v>80.826086956521749</v>
      </c>
      <c r="BC108" s="64">
        <v>62.173913043478251</v>
      </c>
      <c r="BD108" s="64">
        <v>65.652173913043498</v>
      </c>
      <c r="BE108" s="64">
        <v>80.826086956521749</v>
      </c>
      <c r="BF108" s="64">
        <v>72.565217391304344</v>
      </c>
      <c r="BG108" s="64">
        <v>75.347826086956502</v>
      </c>
      <c r="BH108" s="64">
        <v>93.478260869565233</v>
      </c>
      <c r="BI108" s="61">
        <v>49.347826086956502</v>
      </c>
      <c r="BJ108" s="62">
        <v>11.347826086956523</v>
      </c>
      <c r="BK108" s="62">
        <v>16.421739130434791</v>
      </c>
      <c r="BL108" s="62">
        <v>0</v>
      </c>
      <c r="BM108" s="62">
        <v>0</v>
      </c>
      <c r="BN108" s="62">
        <v>0</v>
      </c>
      <c r="BO108" s="62">
        <v>0</v>
      </c>
      <c r="BP108" s="62">
        <v>31.352173913043465</v>
      </c>
      <c r="BQ108" s="62">
        <v>62.5</v>
      </c>
      <c r="BR108" s="62">
        <v>57.5</v>
      </c>
      <c r="BS108" s="62">
        <v>117.25</v>
      </c>
      <c r="BT108" s="62">
        <v>69.782608695652158</v>
      </c>
      <c r="BU108" s="62">
        <v>77.956521739130466</v>
      </c>
    </row>
    <row r="109" spans="1:73" s="63" customFormat="1" x14ac:dyDescent="0.3">
      <c r="A109" s="1"/>
      <c r="B109" s="1"/>
      <c r="C109" s="1"/>
      <c r="D109" s="92"/>
      <c r="E109" s="3"/>
      <c r="F109" s="3"/>
      <c r="G109" s="1"/>
      <c r="H109" s="69">
        <v>4.7386240000093247</v>
      </c>
      <c r="I109" s="47">
        <v>0.10804347826086962</v>
      </c>
      <c r="J109" s="48">
        <v>0.65652173913043432</v>
      </c>
      <c r="K109" s="48">
        <v>0.65652173913043432</v>
      </c>
      <c r="L109" s="49">
        <v>17.600000000000001</v>
      </c>
      <c r="M109" s="49">
        <v>0</v>
      </c>
      <c r="N109" s="49">
        <v>0</v>
      </c>
      <c r="O109" s="49">
        <v>0</v>
      </c>
      <c r="P109" s="49">
        <v>33.456521739130444</v>
      </c>
      <c r="Q109" s="49">
        <v>57.508695652173934</v>
      </c>
      <c r="R109" s="49">
        <v>74.869565217391283</v>
      </c>
      <c r="S109" s="49">
        <v>109.52173913043482</v>
      </c>
      <c r="T109" s="49">
        <v>122.95652173913049</v>
      </c>
      <c r="U109" s="50">
        <v>6.84</v>
      </c>
      <c r="V109" s="50">
        <v>24.2</v>
      </c>
      <c r="W109" s="51">
        <v>55.469565217391306</v>
      </c>
      <c r="X109" s="51">
        <v>66.086956521739083</v>
      </c>
      <c r="Y109" s="51">
        <v>126.04347826086949</v>
      </c>
      <c r="Z109" s="51">
        <v>139.00869565217383</v>
      </c>
      <c r="AA109" s="52">
        <v>45.086956521739104</v>
      </c>
      <c r="AB109" s="53">
        <v>83.272727272727266</v>
      </c>
      <c r="AC109" s="53">
        <v>104.8181818181818</v>
      </c>
      <c r="AD109" s="55">
        <v>0.98</v>
      </c>
      <c r="AE109" s="56">
        <v>63.44347826086959</v>
      </c>
      <c r="AF109" s="56">
        <v>68.782608695652215</v>
      </c>
      <c r="AG109" s="56">
        <v>84.32173913043475</v>
      </c>
      <c r="AH109" s="57">
        <v>0</v>
      </c>
      <c r="AI109" s="57">
        <v>44.334782608695662</v>
      </c>
      <c r="AJ109" s="57">
        <v>57.304347826086925</v>
      </c>
      <c r="AK109" s="57">
        <v>58</v>
      </c>
      <c r="AL109" s="57">
        <v>70</v>
      </c>
      <c r="AM109" s="57">
        <v>0</v>
      </c>
      <c r="AN109" s="57">
        <v>0</v>
      </c>
      <c r="AO109" s="57">
        <v>153</v>
      </c>
      <c r="AP109" s="57">
        <v>113.73913043478257</v>
      </c>
      <c r="AQ109" s="58">
        <v>48.130434782608717</v>
      </c>
      <c r="AR109" s="58">
        <v>61.521739130434753</v>
      </c>
      <c r="AS109" s="58">
        <v>65.086956521739111</v>
      </c>
      <c r="AT109" s="58">
        <v>69.826086956521777</v>
      </c>
      <c r="AU109" s="58">
        <v>70.826086956521777</v>
      </c>
      <c r="AV109" s="58">
        <v>92.608695652173864</v>
      </c>
      <c r="AW109" s="58">
        <v>153.52173913043487</v>
      </c>
      <c r="AX109" s="59">
        <v>6.1739130434782634</v>
      </c>
      <c r="AY109" s="59">
        <v>0</v>
      </c>
      <c r="AZ109" s="59">
        <v>44.695652173913075</v>
      </c>
      <c r="BA109" s="64">
        <v>15.826086956521731</v>
      </c>
      <c r="BB109" s="64">
        <v>83.565217391304358</v>
      </c>
      <c r="BC109" s="64">
        <v>64.434782608695642</v>
      </c>
      <c r="BD109" s="64">
        <v>68.130434782608717</v>
      </c>
      <c r="BE109" s="64">
        <v>83.565217391304358</v>
      </c>
      <c r="BF109" s="64">
        <v>74.91304347826086</v>
      </c>
      <c r="BG109" s="64">
        <v>77.869565217391283</v>
      </c>
      <c r="BH109" s="64">
        <v>98.695652173913061</v>
      </c>
      <c r="BI109" s="61">
        <v>50.869565217391283</v>
      </c>
      <c r="BJ109" s="62">
        <v>11.869565217391306</v>
      </c>
      <c r="BK109" s="62">
        <v>17.004347826086963</v>
      </c>
      <c r="BL109" s="62">
        <v>0</v>
      </c>
      <c r="BM109" s="62">
        <v>0</v>
      </c>
      <c r="BN109" s="62">
        <v>0</v>
      </c>
      <c r="BO109" s="62">
        <v>0</v>
      </c>
      <c r="BP109" s="62">
        <v>33.130434782608681</v>
      </c>
      <c r="BQ109" s="62">
        <v>64.599999999999994</v>
      </c>
      <c r="BR109" s="62">
        <v>60</v>
      </c>
      <c r="BS109" s="62">
        <v>120.2</v>
      </c>
      <c r="BT109" s="62">
        <v>73.956521739130423</v>
      </c>
      <c r="BU109" s="62">
        <v>82.391304347826122</v>
      </c>
    </row>
    <row r="110" spans="1:73" s="63" customFormat="1" x14ac:dyDescent="0.3">
      <c r="A110" s="1"/>
      <c r="B110" s="1"/>
      <c r="C110" s="1"/>
      <c r="D110" s="92"/>
      <c r="E110" s="3"/>
      <c r="F110" s="3"/>
      <c r="G110" s="1"/>
      <c r="H110" s="69">
        <v>4.7833280000094129</v>
      </c>
      <c r="I110" s="47">
        <v>0.11086956521739136</v>
      </c>
      <c r="J110" s="48">
        <v>0.68043478260869517</v>
      </c>
      <c r="K110" s="48">
        <v>0.68043478260869517</v>
      </c>
      <c r="L110" s="49">
        <v>18.399999999999999</v>
      </c>
      <c r="M110" s="49">
        <v>0</v>
      </c>
      <c r="N110" s="49">
        <v>0</v>
      </c>
      <c r="O110" s="49">
        <v>0</v>
      </c>
      <c r="P110" s="49">
        <v>34.630434782608702</v>
      </c>
      <c r="Q110" s="49">
        <v>59.473913043478284</v>
      </c>
      <c r="R110" s="49">
        <v>77.391304347826065</v>
      </c>
      <c r="S110" s="49">
        <v>113.4347826086957</v>
      </c>
      <c r="T110" s="49">
        <v>127.13043478260876</v>
      </c>
      <c r="U110" s="50">
        <v>7.48</v>
      </c>
      <c r="V110" s="50">
        <v>24.9</v>
      </c>
      <c r="W110" s="51">
        <v>57.091304347826089</v>
      </c>
      <c r="X110" s="51">
        <v>68.139130434782558</v>
      </c>
      <c r="Y110" s="51">
        <v>129.86956521739123</v>
      </c>
      <c r="Z110" s="51">
        <v>142.87391304347818</v>
      </c>
      <c r="AA110" s="52">
        <v>46.739130434782581</v>
      </c>
      <c r="AB110" s="53">
        <v>86.72727272727272</v>
      </c>
      <c r="AC110" s="53">
        <v>109.18181818181816</v>
      </c>
      <c r="AD110" s="55">
        <v>1.01</v>
      </c>
      <c r="AE110" s="56">
        <v>65.169565217391323</v>
      </c>
      <c r="AF110" s="56">
        <v>70.852173913043515</v>
      </c>
      <c r="AG110" s="56">
        <v>87.434782608695613</v>
      </c>
      <c r="AH110" s="57">
        <v>0</v>
      </c>
      <c r="AI110" s="57">
        <v>45.795652173913055</v>
      </c>
      <c r="AJ110" s="57">
        <v>59.086956521739097</v>
      </c>
      <c r="AK110" s="57">
        <v>60</v>
      </c>
      <c r="AL110" s="57">
        <v>72.5</v>
      </c>
      <c r="AM110" s="57">
        <v>0</v>
      </c>
      <c r="AN110" s="57">
        <v>0</v>
      </c>
      <c r="AO110" s="57">
        <v>158.5</v>
      </c>
      <c r="AP110" s="57">
        <v>118.78260869565213</v>
      </c>
      <c r="AQ110" s="58">
        <v>49.608695652173935</v>
      </c>
      <c r="AR110" s="58">
        <v>63.43478260869562</v>
      </c>
      <c r="AS110" s="58">
        <v>67.739130434782595</v>
      </c>
      <c r="AT110" s="58">
        <v>72.521739130434824</v>
      </c>
      <c r="AU110" s="58">
        <v>73.521739130434824</v>
      </c>
      <c r="AV110" s="58">
        <v>97.173913043478208</v>
      </c>
      <c r="AW110" s="58">
        <v>158.43478260869574</v>
      </c>
      <c r="AX110" s="59">
        <v>6.4782608695652204</v>
      </c>
      <c r="AY110" s="59">
        <v>0</v>
      </c>
      <c r="AZ110" s="59">
        <v>45.913043478260903</v>
      </c>
      <c r="BA110" s="64">
        <v>16.521739130434774</v>
      </c>
      <c r="BB110" s="64">
        <v>86.304347826086968</v>
      </c>
      <c r="BC110" s="64">
        <v>66.695652173913032</v>
      </c>
      <c r="BD110" s="64">
        <v>70.608695652173935</v>
      </c>
      <c r="BE110" s="64">
        <v>86.304347826086968</v>
      </c>
      <c r="BF110" s="64">
        <v>77.260869565217376</v>
      </c>
      <c r="BG110" s="64">
        <v>80.391304347826065</v>
      </c>
      <c r="BH110" s="64">
        <v>103.91304347826089</v>
      </c>
      <c r="BI110" s="61">
        <v>52.391304347826065</v>
      </c>
      <c r="BJ110" s="62">
        <v>12.39130434782609</v>
      </c>
      <c r="BK110" s="62">
        <v>17.586956521739136</v>
      </c>
      <c r="BL110" s="62">
        <v>0</v>
      </c>
      <c r="BM110" s="62">
        <v>0</v>
      </c>
      <c r="BN110" s="62">
        <v>0</v>
      </c>
      <c r="BO110" s="62">
        <v>0</v>
      </c>
      <c r="BP110" s="62">
        <v>34.908695652173897</v>
      </c>
      <c r="BQ110" s="62">
        <v>66.7</v>
      </c>
      <c r="BR110" s="62">
        <v>62.5</v>
      </c>
      <c r="BS110" s="62">
        <v>123.15</v>
      </c>
      <c r="BT110" s="62">
        <v>78.130434782608688</v>
      </c>
      <c r="BU110" s="62">
        <v>86.826086956521777</v>
      </c>
    </row>
    <row r="111" spans="1:73" s="63" customFormat="1" x14ac:dyDescent="0.3">
      <c r="A111" s="1"/>
      <c r="B111" s="1"/>
      <c r="C111" s="1"/>
      <c r="D111" s="92"/>
      <c r="E111" s="3"/>
      <c r="F111" s="3"/>
      <c r="G111" s="1"/>
      <c r="H111" s="69">
        <v>4.8280320000095012</v>
      </c>
      <c r="I111" s="47">
        <v>0.1136956521739131</v>
      </c>
      <c r="J111" s="48">
        <v>0.70434782608695601</v>
      </c>
      <c r="K111" s="48">
        <v>0.70434782608695601</v>
      </c>
      <c r="L111" s="49">
        <v>19.2</v>
      </c>
      <c r="M111" s="49">
        <v>0</v>
      </c>
      <c r="N111" s="49">
        <v>0</v>
      </c>
      <c r="O111" s="49">
        <v>0</v>
      </c>
      <c r="P111" s="49">
        <v>35.804347826086961</v>
      </c>
      <c r="Q111" s="49">
        <v>61.439130434782633</v>
      </c>
      <c r="R111" s="49">
        <v>79.913043478260846</v>
      </c>
      <c r="S111" s="49">
        <v>117.34782608695657</v>
      </c>
      <c r="T111" s="49">
        <v>131.30434782608702</v>
      </c>
      <c r="U111" s="50">
        <v>8.1199999999999992</v>
      </c>
      <c r="V111" s="50">
        <v>25.6</v>
      </c>
      <c r="W111" s="51">
        <v>58.713043478260872</v>
      </c>
      <c r="X111" s="51">
        <v>70.191304347826033</v>
      </c>
      <c r="Y111" s="51">
        <v>133.69565217391298</v>
      </c>
      <c r="Z111" s="51">
        <v>146.73913043478254</v>
      </c>
      <c r="AA111" s="52">
        <v>48.391304347826058</v>
      </c>
      <c r="AB111" s="53">
        <v>90.181818181818173</v>
      </c>
      <c r="AC111" s="53">
        <v>113.54545454545452</v>
      </c>
      <c r="AD111" s="55">
        <v>1.04</v>
      </c>
      <c r="AE111" s="56">
        <v>66.895652173913064</v>
      </c>
      <c r="AF111" s="56">
        <v>72.921739130434815</v>
      </c>
      <c r="AG111" s="56">
        <v>90.547826086956476</v>
      </c>
      <c r="AH111" s="57">
        <v>0</v>
      </c>
      <c r="AI111" s="57">
        <v>47.256521739130449</v>
      </c>
      <c r="AJ111" s="57">
        <v>60.869565217391269</v>
      </c>
      <c r="AK111" s="57">
        <v>62</v>
      </c>
      <c r="AL111" s="57">
        <v>75</v>
      </c>
      <c r="AM111" s="57">
        <v>0</v>
      </c>
      <c r="AN111" s="57">
        <v>0</v>
      </c>
      <c r="AO111" s="57">
        <v>164</v>
      </c>
      <c r="AP111" s="57">
        <v>123.82608695652169</v>
      </c>
      <c r="AQ111" s="58">
        <v>51.086956521739154</v>
      </c>
      <c r="AR111" s="58">
        <v>65.347826086956488</v>
      </c>
      <c r="AS111" s="58">
        <v>70.391304347826079</v>
      </c>
      <c r="AT111" s="58">
        <v>75.217391304347871</v>
      </c>
      <c r="AU111" s="58">
        <v>76.217391304347871</v>
      </c>
      <c r="AV111" s="58">
        <v>101.73913043478255</v>
      </c>
      <c r="AW111" s="58">
        <v>163.34782608695662</v>
      </c>
      <c r="AX111" s="59">
        <v>6.7826086956521774</v>
      </c>
      <c r="AY111" s="59">
        <v>0</v>
      </c>
      <c r="AZ111" s="59">
        <v>47.130434782608731</v>
      </c>
      <c r="BA111" s="64">
        <v>17.217391304347817</v>
      </c>
      <c r="BB111" s="64">
        <v>89.043478260869577</v>
      </c>
      <c r="BC111" s="64">
        <v>68.956521739130423</v>
      </c>
      <c r="BD111" s="64">
        <v>73.086956521739154</v>
      </c>
      <c r="BE111" s="64">
        <v>89.043478260869577</v>
      </c>
      <c r="BF111" s="64">
        <v>79.608695652173893</v>
      </c>
      <c r="BG111" s="64">
        <v>82.913043478260846</v>
      </c>
      <c r="BH111" s="64">
        <v>109.13043478260872</v>
      </c>
      <c r="BI111" s="61">
        <v>53.913043478260846</v>
      </c>
      <c r="BJ111" s="62">
        <v>12.913043478260873</v>
      </c>
      <c r="BK111" s="62">
        <v>18.169565217391309</v>
      </c>
      <c r="BL111" s="62">
        <v>0</v>
      </c>
      <c r="BM111" s="62">
        <v>0</v>
      </c>
      <c r="BN111" s="62">
        <v>0</v>
      </c>
      <c r="BO111" s="62">
        <v>0</v>
      </c>
      <c r="BP111" s="62">
        <v>36.686956521739113</v>
      </c>
      <c r="BQ111" s="62">
        <v>68.8</v>
      </c>
      <c r="BR111" s="62">
        <v>65</v>
      </c>
      <c r="BS111" s="62">
        <v>126.1</v>
      </c>
      <c r="BT111" s="62">
        <v>82.304347826086953</v>
      </c>
      <c r="BU111" s="62">
        <v>91.260869565217433</v>
      </c>
    </row>
    <row r="112" spans="1:73" s="63" customFormat="1" x14ac:dyDescent="0.3">
      <c r="A112" s="1"/>
      <c r="B112" s="1"/>
      <c r="C112" s="1"/>
      <c r="D112" s="92"/>
      <c r="E112" s="3"/>
      <c r="F112" s="3"/>
      <c r="G112" s="1"/>
      <c r="H112" s="69">
        <v>4.8727360000095894</v>
      </c>
      <c r="I112" s="47">
        <v>0.11652173913043484</v>
      </c>
      <c r="J112" s="48">
        <v>0.72826086956521685</v>
      </c>
      <c r="K112" s="48">
        <v>0.72826086956521685</v>
      </c>
      <c r="L112" s="49">
        <v>20</v>
      </c>
      <c r="M112" s="49">
        <v>0</v>
      </c>
      <c r="N112" s="49">
        <v>0</v>
      </c>
      <c r="O112" s="49">
        <v>0</v>
      </c>
      <c r="P112" s="49">
        <v>36.978260869565219</v>
      </c>
      <c r="Q112" s="49">
        <v>63.404347826086983</v>
      </c>
      <c r="R112" s="49">
        <v>82.434782608695627</v>
      </c>
      <c r="S112" s="49">
        <v>121.26086956521745</v>
      </c>
      <c r="T112" s="49">
        <v>135.47826086956528</v>
      </c>
      <c r="U112" s="50">
        <v>8.76</v>
      </c>
      <c r="V112" s="50">
        <v>26.3</v>
      </c>
      <c r="W112" s="51">
        <v>60.334782608695654</v>
      </c>
      <c r="X112" s="51">
        <v>72.243478260869509</v>
      </c>
      <c r="Y112" s="51">
        <v>137.52173913043472</v>
      </c>
      <c r="Z112" s="51">
        <v>150.60434782608689</v>
      </c>
      <c r="AA112" s="52">
        <v>50.043478260869534</v>
      </c>
      <c r="AB112" s="53">
        <v>93.636363636363626</v>
      </c>
      <c r="AC112" s="53">
        <v>117.90909090909088</v>
      </c>
      <c r="AD112" s="55">
        <v>1.07</v>
      </c>
      <c r="AE112" s="56">
        <v>68.621739130434804</v>
      </c>
      <c r="AF112" s="56">
        <v>74.991304347826116</v>
      </c>
      <c r="AG112" s="56">
        <v>93.66086956521734</v>
      </c>
      <c r="AH112" s="57">
        <v>0</v>
      </c>
      <c r="AI112" s="57">
        <v>48.717391304347842</v>
      </c>
      <c r="AJ112" s="57">
        <v>62.652173913043441</v>
      </c>
      <c r="AK112" s="57">
        <v>64</v>
      </c>
      <c r="AL112" s="57">
        <v>77.5</v>
      </c>
      <c r="AM112" s="57">
        <v>0</v>
      </c>
      <c r="AN112" s="57">
        <v>0</v>
      </c>
      <c r="AO112" s="57">
        <v>169.5</v>
      </c>
      <c r="AP112" s="57">
        <v>128.86956521739125</v>
      </c>
      <c r="AQ112" s="58">
        <v>52.565217391304373</v>
      </c>
      <c r="AR112" s="58">
        <v>67.260869565217362</v>
      </c>
      <c r="AS112" s="58">
        <v>73.043478260869563</v>
      </c>
      <c r="AT112" s="58">
        <v>77.913043478260917</v>
      </c>
      <c r="AU112" s="58">
        <v>78.913043478260917</v>
      </c>
      <c r="AV112" s="58">
        <v>106.3043478260869</v>
      </c>
      <c r="AW112" s="58">
        <v>168.26086956521749</v>
      </c>
      <c r="AX112" s="59">
        <v>7.0869565217391344</v>
      </c>
      <c r="AY112" s="59">
        <v>0</v>
      </c>
      <c r="AZ112" s="59">
        <v>48.347826086956559</v>
      </c>
      <c r="BA112" s="64">
        <v>17.91304347826086</v>
      </c>
      <c r="BB112" s="64">
        <v>91.782608695652186</v>
      </c>
      <c r="BC112" s="64">
        <v>71.217391304347814</v>
      </c>
      <c r="BD112" s="64">
        <v>75.565217391304373</v>
      </c>
      <c r="BE112" s="64">
        <v>91.782608695652186</v>
      </c>
      <c r="BF112" s="64">
        <v>81.956521739130409</v>
      </c>
      <c r="BG112" s="64">
        <v>85.434782608695627</v>
      </c>
      <c r="BH112" s="64">
        <v>114.34782608695654</v>
      </c>
      <c r="BI112" s="61">
        <v>55.434782608695627</v>
      </c>
      <c r="BJ112" s="62">
        <v>13.434782608695656</v>
      </c>
      <c r="BK112" s="62">
        <v>18.752173913043482</v>
      </c>
      <c r="BL112" s="62">
        <v>0</v>
      </c>
      <c r="BM112" s="62">
        <v>0</v>
      </c>
      <c r="BN112" s="62">
        <v>0</v>
      </c>
      <c r="BO112" s="62">
        <v>0</v>
      </c>
      <c r="BP112" s="62">
        <v>38.465217391304328</v>
      </c>
      <c r="BQ112" s="62">
        <v>70.900000000000006</v>
      </c>
      <c r="BR112" s="62">
        <v>67.5</v>
      </c>
      <c r="BS112" s="62">
        <v>129.05000000000001</v>
      </c>
      <c r="BT112" s="62">
        <v>86.478260869565219</v>
      </c>
      <c r="BU112" s="62">
        <v>95.695652173913089</v>
      </c>
    </row>
    <row r="113" spans="1:73" s="63" customFormat="1" x14ac:dyDescent="0.3">
      <c r="A113" s="1"/>
      <c r="B113" s="1"/>
      <c r="C113" s="1"/>
      <c r="D113" s="92"/>
      <c r="E113" s="3"/>
      <c r="F113" s="3"/>
      <c r="G113" s="1"/>
      <c r="H113" s="69">
        <v>4.9174400000096767</v>
      </c>
      <c r="I113" s="47">
        <v>0.11934782608695658</v>
      </c>
      <c r="J113" s="48">
        <v>0.75217391304347769</v>
      </c>
      <c r="K113" s="48">
        <v>0.75217391304347769</v>
      </c>
      <c r="L113" s="49">
        <v>20.8</v>
      </c>
      <c r="M113" s="49">
        <v>0</v>
      </c>
      <c r="N113" s="49">
        <v>0</v>
      </c>
      <c r="O113" s="49">
        <v>0</v>
      </c>
      <c r="P113" s="49">
        <v>38.152173913043477</v>
      </c>
      <c r="Q113" s="49">
        <v>65.369565217391326</v>
      </c>
      <c r="R113" s="49">
        <v>84.956521739130409</v>
      </c>
      <c r="S113" s="49">
        <v>125.17391304347832</v>
      </c>
      <c r="T113" s="49">
        <v>139.65217391304353</v>
      </c>
      <c r="U113" s="50">
        <v>9.4</v>
      </c>
      <c r="V113" s="50">
        <v>27</v>
      </c>
      <c r="W113" s="51">
        <v>61.956521739130437</v>
      </c>
      <c r="X113" s="51">
        <v>74.295652173912984</v>
      </c>
      <c r="Y113" s="51">
        <v>141.34782608695647</v>
      </c>
      <c r="Z113" s="51">
        <v>154.46956521739125</v>
      </c>
      <c r="AA113" s="52">
        <v>51.695652173913011</v>
      </c>
      <c r="AB113" s="53">
        <v>97.090909090909079</v>
      </c>
      <c r="AC113" s="53">
        <v>122.27272727272724</v>
      </c>
      <c r="AD113" s="55">
        <v>1.1000000000000001</v>
      </c>
      <c r="AE113" s="56">
        <v>70.347826086956545</v>
      </c>
      <c r="AF113" s="56">
        <v>77.060869565217416</v>
      </c>
      <c r="AG113" s="56">
        <v>96.773913043478203</v>
      </c>
      <c r="AH113" s="57">
        <v>14</v>
      </c>
      <c r="AI113" s="57">
        <v>50.178260869565236</v>
      </c>
      <c r="AJ113" s="57">
        <v>64.434782608695613</v>
      </c>
      <c r="AK113" s="57">
        <v>66</v>
      </c>
      <c r="AL113" s="57">
        <v>80</v>
      </c>
      <c r="AM113" s="57">
        <v>0</v>
      </c>
      <c r="AN113" s="57">
        <v>0</v>
      </c>
      <c r="AO113" s="57">
        <v>175</v>
      </c>
      <c r="AP113" s="57">
        <v>133.91304347826082</v>
      </c>
      <c r="AQ113" s="58">
        <v>54.043478260869591</v>
      </c>
      <c r="AR113" s="58">
        <v>69.173913043478237</v>
      </c>
      <c r="AS113" s="58">
        <v>75.695652173913047</v>
      </c>
      <c r="AT113" s="58">
        <v>80.608695652173964</v>
      </c>
      <c r="AU113" s="58">
        <v>81.608695652173964</v>
      </c>
      <c r="AV113" s="58">
        <v>110.86956521739124</v>
      </c>
      <c r="AW113" s="58">
        <v>173.17391304347836</v>
      </c>
      <c r="AX113" s="59">
        <v>7.3913043478260914</v>
      </c>
      <c r="AY113" s="59">
        <v>0</v>
      </c>
      <c r="AZ113" s="59">
        <v>49.565217391304387</v>
      </c>
      <c r="BA113" s="64">
        <v>18.608695652173903</v>
      </c>
      <c r="BB113" s="64">
        <v>94.521739130434796</v>
      </c>
      <c r="BC113" s="64">
        <v>73.478260869565204</v>
      </c>
      <c r="BD113" s="64">
        <v>78.043478260869591</v>
      </c>
      <c r="BE113" s="64">
        <v>94.521739130434796</v>
      </c>
      <c r="BF113" s="64">
        <v>84.304347826086925</v>
      </c>
      <c r="BG113" s="64">
        <v>87.956521739130409</v>
      </c>
      <c r="BH113" s="64">
        <v>119.56521739130437</v>
      </c>
      <c r="BI113" s="61">
        <v>56.956521739130409</v>
      </c>
      <c r="BJ113" s="62">
        <v>13.956521739130439</v>
      </c>
      <c r="BK113" s="62">
        <v>19.334782608695654</v>
      </c>
      <c r="BL113" s="62">
        <v>0</v>
      </c>
      <c r="BM113" s="62">
        <v>0</v>
      </c>
      <c r="BN113" s="62">
        <v>0</v>
      </c>
      <c r="BO113" s="62">
        <v>0</v>
      </c>
      <c r="BP113" s="62">
        <v>40.243478260869544</v>
      </c>
      <c r="BQ113" s="62">
        <v>73</v>
      </c>
      <c r="BR113" s="62">
        <v>70</v>
      </c>
      <c r="BS113" s="62">
        <v>132</v>
      </c>
      <c r="BT113" s="62">
        <v>90.652173913043484</v>
      </c>
      <c r="BU113" s="62">
        <v>100.13043478260875</v>
      </c>
    </row>
    <row r="114" spans="1:73" s="63" customFormat="1" x14ac:dyDescent="0.3">
      <c r="A114" s="1"/>
      <c r="B114" s="1"/>
      <c r="C114" s="1"/>
      <c r="D114" s="92"/>
      <c r="E114" s="3"/>
      <c r="F114" s="3"/>
      <c r="G114" s="1"/>
      <c r="H114" s="69">
        <v>4.962144000009765</v>
      </c>
      <c r="I114" s="47">
        <v>0.12217391304347833</v>
      </c>
      <c r="J114" s="48">
        <v>0.77608695652173854</v>
      </c>
      <c r="K114" s="48">
        <v>0.77608695652173854</v>
      </c>
      <c r="L114" s="49">
        <v>21.6</v>
      </c>
      <c r="M114" s="49">
        <v>0</v>
      </c>
      <c r="N114" s="49">
        <v>0</v>
      </c>
      <c r="O114" s="49">
        <v>0</v>
      </c>
      <c r="P114" s="49">
        <v>39.326086956521735</v>
      </c>
      <c r="Q114" s="49">
        <v>67.334782608695676</v>
      </c>
      <c r="R114" s="49">
        <v>87.47826086956519</v>
      </c>
      <c r="S114" s="49">
        <v>129.08695652173918</v>
      </c>
      <c r="T114" s="49">
        <v>143.82608695652178</v>
      </c>
      <c r="U114" s="50">
        <v>10.039999999999999</v>
      </c>
      <c r="V114" s="50">
        <v>27.7</v>
      </c>
      <c r="W114" s="51">
        <v>63.57826086956522</v>
      </c>
      <c r="X114" s="51">
        <v>76.347826086956459</v>
      </c>
      <c r="Y114" s="51">
        <v>145.17391304347822</v>
      </c>
      <c r="Z114" s="51">
        <v>158.3347826086956</v>
      </c>
      <c r="AA114" s="52">
        <v>53.347826086956488</v>
      </c>
      <c r="AB114" s="53">
        <v>100.54545454545453</v>
      </c>
      <c r="AC114" s="53">
        <v>126.6363636363636</v>
      </c>
      <c r="AD114" s="55">
        <v>1.1599999999999999</v>
      </c>
      <c r="AE114" s="56">
        <v>72.073913043478285</v>
      </c>
      <c r="AF114" s="56">
        <v>79.130434782608717</v>
      </c>
      <c r="AG114" s="56">
        <v>99.886956521739066</v>
      </c>
      <c r="AH114" s="57">
        <v>16.100000000000001</v>
      </c>
      <c r="AI114" s="57">
        <v>51.639130434782629</v>
      </c>
      <c r="AJ114" s="57">
        <v>66.217391304347785</v>
      </c>
      <c r="AK114" s="57">
        <v>68</v>
      </c>
      <c r="AL114" s="57">
        <v>83.3</v>
      </c>
      <c r="AM114" s="57">
        <v>0</v>
      </c>
      <c r="AN114" s="57">
        <v>0</v>
      </c>
      <c r="AO114" s="57">
        <v>181.5</v>
      </c>
      <c r="AP114" s="57">
        <v>138.95652173913038</v>
      </c>
      <c r="AQ114" s="58">
        <v>55.52173913043481</v>
      </c>
      <c r="AR114" s="58">
        <v>71.086956521739111</v>
      </c>
      <c r="AS114" s="58">
        <v>78.34782608695653</v>
      </c>
      <c r="AT114" s="58">
        <v>83.30434782608701</v>
      </c>
      <c r="AU114" s="58">
        <v>84.30434782608701</v>
      </c>
      <c r="AV114" s="58">
        <v>115.43478260869558</v>
      </c>
      <c r="AW114" s="58">
        <v>178.08695652173924</v>
      </c>
      <c r="AX114" s="59">
        <v>7.6956521739130483</v>
      </c>
      <c r="AY114" s="59">
        <v>0</v>
      </c>
      <c r="AZ114" s="59">
        <v>50.782608695652215</v>
      </c>
      <c r="BA114" s="64">
        <v>19.304347826086946</v>
      </c>
      <c r="BB114" s="64">
        <v>97.260869565217405</v>
      </c>
      <c r="BC114" s="64">
        <v>75.739130434782595</v>
      </c>
      <c r="BD114" s="64">
        <v>80.52173913043481</v>
      </c>
      <c r="BE114" s="64">
        <v>97.260869565217405</v>
      </c>
      <c r="BF114" s="64">
        <v>86.652173913043441</v>
      </c>
      <c r="BG114" s="64">
        <v>90.47826086956519</v>
      </c>
      <c r="BH114" s="64">
        <v>124.7826086956522</v>
      </c>
      <c r="BI114" s="61">
        <v>58.47826086956519</v>
      </c>
      <c r="BJ114" s="62">
        <v>14.478260869565222</v>
      </c>
      <c r="BK114" s="62">
        <v>19.917391304347827</v>
      </c>
      <c r="BL114" s="62">
        <v>0</v>
      </c>
      <c r="BM114" s="62">
        <v>0</v>
      </c>
      <c r="BN114" s="62">
        <v>0</v>
      </c>
      <c r="BO114" s="62">
        <v>0</v>
      </c>
      <c r="BP114" s="62">
        <v>42.02173913043476</v>
      </c>
      <c r="BQ114" s="62">
        <v>75.599999999999994</v>
      </c>
      <c r="BR114" s="62">
        <v>74.099999999999994</v>
      </c>
      <c r="BS114" s="62">
        <v>136.65</v>
      </c>
      <c r="BT114" s="62">
        <v>94.826086956521749</v>
      </c>
      <c r="BU114" s="62">
        <v>104.5652173913044</v>
      </c>
    </row>
    <row r="115" spans="1:73" s="63" customFormat="1" x14ac:dyDescent="0.3">
      <c r="A115" s="1"/>
      <c r="B115" s="1"/>
      <c r="C115" s="1"/>
      <c r="D115" s="92"/>
      <c r="E115" s="3"/>
      <c r="F115" s="3"/>
      <c r="G115" s="1"/>
      <c r="H115" s="69">
        <v>5</v>
      </c>
      <c r="I115" s="47">
        <v>0.125</v>
      </c>
      <c r="J115" s="48">
        <v>0.8</v>
      </c>
      <c r="K115" s="48">
        <v>0.8</v>
      </c>
      <c r="L115" s="49">
        <v>22.4</v>
      </c>
      <c r="M115" s="49">
        <v>25.2</v>
      </c>
      <c r="N115" s="49">
        <v>14.3</v>
      </c>
      <c r="O115" s="49">
        <v>26.2</v>
      </c>
      <c r="P115" s="49">
        <v>40.5</v>
      </c>
      <c r="Q115" s="49">
        <v>69.3</v>
      </c>
      <c r="R115" s="49">
        <v>90</v>
      </c>
      <c r="S115" s="49">
        <v>133</v>
      </c>
      <c r="T115" s="49">
        <v>148</v>
      </c>
      <c r="U115" s="50">
        <v>10.68</v>
      </c>
      <c r="V115" s="50">
        <v>28.4</v>
      </c>
      <c r="W115" s="51">
        <v>65.2</v>
      </c>
      <c r="X115" s="51">
        <v>78.400000000000006</v>
      </c>
      <c r="Y115" s="51">
        <v>149</v>
      </c>
      <c r="Z115" s="51">
        <v>162.19999999999999</v>
      </c>
      <c r="AA115" s="52">
        <v>55</v>
      </c>
      <c r="AB115" s="53">
        <v>104</v>
      </c>
      <c r="AC115" s="53">
        <v>131</v>
      </c>
      <c r="AD115" s="55">
        <v>1.22</v>
      </c>
      <c r="AE115" s="56">
        <v>73.8</v>
      </c>
      <c r="AF115" s="56">
        <v>81.2</v>
      </c>
      <c r="AG115" s="56">
        <v>103</v>
      </c>
      <c r="AH115" s="57">
        <v>18.2</v>
      </c>
      <c r="AI115" s="57">
        <v>53.1</v>
      </c>
      <c r="AJ115" s="57">
        <v>68</v>
      </c>
      <c r="AK115" s="57">
        <v>70</v>
      </c>
      <c r="AL115" s="57">
        <v>86.6</v>
      </c>
      <c r="AM115" s="57">
        <v>74</v>
      </c>
      <c r="AN115" s="57">
        <v>79</v>
      </c>
      <c r="AO115" s="57">
        <v>188</v>
      </c>
      <c r="AP115" s="57">
        <v>144</v>
      </c>
      <c r="AQ115" s="58">
        <v>57</v>
      </c>
      <c r="AR115" s="58">
        <v>73</v>
      </c>
      <c r="AS115" s="58">
        <v>81</v>
      </c>
      <c r="AT115" s="58">
        <v>86</v>
      </c>
      <c r="AU115" s="58">
        <v>87</v>
      </c>
      <c r="AV115" s="58">
        <v>120</v>
      </c>
      <c r="AW115" s="58">
        <v>183</v>
      </c>
      <c r="AX115" s="59">
        <v>8</v>
      </c>
      <c r="AY115" s="59">
        <v>4</v>
      </c>
      <c r="AZ115" s="59">
        <v>52</v>
      </c>
      <c r="BA115" s="64">
        <v>20</v>
      </c>
      <c r="BB115" s="64">
        <v>100</v>
      </c>
      <c r="BC115" s="64">
        <v>78</v>
      </c>
      <c r="BD115" s="64">
        <v>83</v>
      </c>
      <c r="BE115" s="64">
        <v>100</v>
      </c>
      <c r="BF115" s="64">
        <v>89</v>
      </c>
      <c r="BG115" s="64">
        <v>93</v>
      </c>
      <c r="BH115" s="64">
        <v>130</v>
      </c>
      <c r="BI115" s="61">
        <v>60</v>
      </c>
      <c r="BJ115" s="62">
        <v>15</v>
      </c>
      <c r="BK115" s="62">
        <v>20.5</v>
      </c>
      <c r="BL115" s="62">
        <v>18</v>
      </c>
      <c r="BM115" s="62">
        <v>18.899999999999999</v>
      </c>
      <c r="BN115" s="62">
        <v>21.5</v>
      </c>
      <c r="BO115" s="62">
        <v>30.4</v>
      </c>
      <c r="BP115" s="62">
        <v>43.8</v>
      </c>
      <c r="BQ115" s="62">
        <v>78.2</v>
      </c>
      <c r="BR115" s="62">
        <v>78.2</v>
      </c>
      <c r="BS115" s="62">
        <v>141.30000000000001</v>
      </c>
      <c r="BT115" s="62">
        <v>99</v>
      </c>
      <c r="BU115" s="62">
        <v>109</v>
      </c>
    </row>
    <row r="116" spans="1:73" s="63" customFormat="1" x14ac:dyDescent="0.3">
      <c r="A116" s="1"/>
      <c r="B116" s="1"/>
      <c r="C116" s="1"/>
      <c r="D116" s="92"/>
      <c r="E116" s="3"/>
      <c r="F116" s="3"/>
      <c r="G116" s="1"/>
      <c r="H116" s="69">
        <v>5.0515520000099414</v>
      </c>
      <c r="I116" s="47">
        <v>0.12977272727272726</v>
      </c>
      <c r="J116" s="48">
        <v>0.83863636363636362</v>
      </c>
      <c r="K116" s="48">
        <v>0.83863636363636362</v>
      </c>
      <c r="L116" s="49">
        <v>23.745454545454542</v>
      </c>
      <c r="M116" s="49">
        <v>26.977272727272727</v>
      </c>
      <c r="N116" s="49">
        <v>16.3</v>
      </c>
      <c r="O116" s="49">
        <v>28.259090909090908</v>
      </c>
      <c r="P116" s="49">
        <v>42.036363636363639</v>
      </c>
      <c r="Q116" s="49">
        <v>72.059090909090912</v>
      </c>
      <c r="R116" s="49">
        <v>93.727272727272734</v>
      </c>
      <c r="S116" s="49">
        <v>137.72727272727272</v>
      </c>
      <c r="T116" s="49">
        <v>154.36363636363637</v>
      </c>
      <c r="U116" s="50">
        <v>11.32</v>
      </c>
      <c r="V116" s="50">
        <v>29.1</v>
      </c>
      <c r="W116" s="51">
        <v>67.831818181818178</v>
      </c>
      <c r="X116" s="51">
        <v>81.572727272727278</v>
      </c>
      <c r="Y116" s="51">
        <v>155.22727272727272</v>
      </c>
      <c r="Z116" s="51">
        <v>168.31818181818181</v>
      </c>
      <c r="AA116" s="52">
        <v>57.5</v>
      </c>
      <c r="AB116" s="53">
        <v>108.18181818181819</v>
      </c>
      <c r="AC116" s="53">
        <v>135.90909090909091</v>
      </c>
      <c r="AD116" s="55">
        <v>1.28</v>
      </c>
      <c r="AE116" s="56">
        <v>76.263636363636365</v>
      </c>
      <c r="AF116" s="56">
        <v>84.327272727272728</v>
      </c>
      <c r="AG116" s="56">
        <v>108.18181818181819</v>
      </c>
      <c r="AH116" s="57">
        <v>20.3</v>
      </c>
      <c r="AI116" s="57">
        <v>55.113636363636367</v>
      </c>
      <c r="AJ116" s="57">
        <v>70.272727272727266</v>
      </c>
      <c r="AK116" s="57">
        <v>72.545454545454547</v>
      </c>
      <c r="AL116" s="57">
        <v>89.9</v>
      </c>
      <c r="AM116" s="57">
        <v>79.818181818181813</v>
      </c>
      <c r="AN116" s="57">
        <v>84.681818181818187</v>
      </c>
      <c r="AO116" s="57">
        <v>194.5</v>
      </c>
      <c r="AP116" s="57">
        <v>151.5</v>
      </c>
      <c r="AQ116" s="58">
        <v>58.5</v>
      </c>
      <c r="AR116" s="58">
        <v>75.63636363636364</v>
      </c>
      <c r="AS116" s="58">
        <v>84.545454545454547</v>
      </c>
      <c r="AT116" s="58">
        <v>90.63636363636364</v>
      </c>
      <c r="AU116" s="58">
        <v>92.772727272727266</v>
      </c>
      <c r="AV116" s="58">
        <v>125.81818181818181</v>
      </c>
      <c r="AW116" s="58">
        <v>190.13636363636363</v>
      </c>
      <c r="AX116" s="59">
        <v>8.6363636363636367</v>
      </c>
      <c r="AY116" s="59">
        <v>4.7272727272727275</v>
      </c>
      <c r="AZ116" s="59">
        <v>53.772727272727273</v>
      </c>
      <c r="BA116" s="64">
        <v>21</v>
      </c>
      <c r="BB116" s="64">
        <v>103.68181818181819</v>
      </c>
      <c r="BC116" s="64">
        <v>81.045454545454547</v>
      </c>
      <c r="BD116" s="64">
        <v>86.227272727272734</v>
      </c>
      <c r="BE116" s="64">
        <v>103.68181818181819</v>
      </c>
      <c r="BF116" s="64">
        <v>91.681818181818187</v>
      </c>
      <c r="BG116" s="64">
        <v>95.63636363636364</v>
      </c>
      <c r="BH116" s="64">
        <v>138.18181818181819</v>
      </c>
      <c r="BI116" s="61">
        <v>62.636363636363633</v>
      </c>
      <c r="BJ116" s="62">
        <v>15.818181818181818</v>
      </c>
      <c r="BK116" s="62">
        <v>21.309090909090909</v>
      </c>
      <c r="BL116" s="62">
        <v>19.90909090909091</v>
      </c>
      <c r="BM116" s="62">
        <v>20.65</v>
      </c>
      <c r="BN116" s="62">
        <v>23.486363636363638</v>
      </c>
      <c r="BO116" s="62">
        <v>32.531818181818181</v>
      </c>
      <c r="BP116" s="62">
        <v>46.204545454545453</v>
      </c>
      <c r="BQ116" s="62">
        <v>80.8</v>
      </c>
      <c r="BR116" s="62">
        <v>82.3</v>
      </c>
      <c r="BS116" s="62">
        <v>145.94999999999999</v>
      </c>
      <c r="BT116" s="62">
        <v>106.31818181818181</v>
      </c>
      <c r="BU116" s="62">
        <v>115.54545454545455</v>
      </c>
    </row>
    <row r="117" spans="1:73" s="63" customFormat="1" x14ac:dyDescent="0.3">
      <c r="A117" s="1"/>
      <c r="B117" s="1"/>
      <c r="C117" s="1"/>
      <c r="D117" s="92"/>
      <c r="E117" s="3"/>
      <c r="F117" s="3"/>
      <c r="G117" s="1"/>
      <c r="H117" s="69">
        <v>5.0962560000100288</v>
      </c>
      <c r="I117" s="47">
        <v>0.13454545454545452</v>
      </c>
      <c r="J117" s="48">
        <v>0.8772727272727272</v>
      </c>
      <c r="K117" s="48">
        <v>0.8772727272727272</v>
      </c>
      <c r="L117" s="49">
        <v>25.090909090909086</v>
      </c>
      <c r="M117" s="49">
        <v>28.754545454545454</v>
      </c>
      <c r="N117" s="49">
        <v>18.3</v>
      </c>
      <c r="O117" s="49">
        <v>30.318181818181817</v>
      </c>
      <c r="P117" s="49">
        <v>43.572727272727278</v>
      </c>
      <c r="Q117" s="49">
        <v>74.818181818181827</v>
      </c>
      <c r="R117" s="49">
        <v>97.454545454545467</v>
      </c>
      <c r="S117" s="49">
        <v>142.45454545454544</v>
      </c>
      <c r="T117" s="49">
        <v>160.72727272727275</v>
      </c>
      <c r="U117" s="50">
        <v>11.96</v>
      </c>
      <c r="V117" s="50">
        <v>29.8</v>
      </c>
      <c r="W117" s="51">
        <v>70.463636363636354</v>
      </c>
      <c r="X117" s="51">
        <v>84.74545454545455</v>
      </c>
      <c r="Y117" s="51">
        <v>161.45454545454544</v>
      </c>
      <c r="Z117" s="51">
        <v>174.43636363636364</v>
      </c>
      <c r="AA117" s="52">
        <v>60</v>
      </c>
      <c r="AB117" s="53">
        <v>112.36363636363637</v>
      </c>
      <c r="AC117" s="53">
        <v>140.81818181818181</v>
      </c>
      <c r="AD117" s="55">
        <v>1.34</v>
      </c>
      <c r="AE117" s="56">
        <v>78.727272727272734</v>
      </c>
      <c r="AF117" s="56">
        <v>87.454545454545453</v>
      </c>
      <c r="AG117" s="56">
        <v>113.36363636363637</v>
      </c>
      <c r="AH117" s="57">
        <v>22.4</v>
      </c>
      <c r="AI117" s="57">
        <v>57.127272727272732</v>
      </c>
      <c r="AJ117" s="57">
        <v>72.545454545454533</v>
      </c>
      <c r="AK117" s="57">
        <v>75.090909090909093</v>
      </c>
      <c r="AL117" s="57">
        <v>93.2</v>
      </c>
      <c r="AM117" s="57">
        <v>85.636363636363626</v>
      </c>
      <c r="AN117" s="57">
        <v>90.363636363636374</v>
      </c>
      <c r="AO117" s="57">
        <v>201</v>
      </c>
      <c r="AP117" s="57">
        <v>159</v>
      </c>
      <c r="AQ117" s="58">
        <v>60</v>
      </c>
      <c r="AR117" s="58">
        <v>78.27272727272728</v>
      </c>
      <c r="AS117" s="58">
        <v>88.090909090909093</v>
      </c>
      <c r="AT117" s="58">
        <v>95.27272727272728</v>
      </c>
      <c r="AU117" s="58">
        <v>98.545454545454533</v>
      </c>
      <c r="AV117" s="58">
        <v>131.63636363636363</v>
      </c>
      <c r="AW117" s="58">
        <v>197.27272727272725</v>
      </c>
      <c r="AX117" s="59">
        <v>9.2727272727272734</v>
      </c>
      <c r="AY117" s="59">
        <v>5.454545454545455</v>
      </c>
      <c r="AZ117" s="59">
        <v>55.545454545454547</v>
      </c>
      <c r="BA117" s="64">
        <v>22</v>
      </c>
      <c r="BB117" s="64">
        <v>107.36363636363637</v>
      </c>
      <c r="BC117" s="64">
        <v>84.090909090909093</v>
      </c>
      <c r="BD117" s="64">
        <v>89.454545454545467</v>
      </c>
      <c r="BE117" s="64">
        <v>107.36363636363637</v>
      </c>
      <c r="BF117" s="64">
        <v>94.363636363636374</v>
      </c>
      <c r="BG117" s="64">
        <v>98.27272727272728</v>
      </c>
      <c r="BH117" s="64">
        <v>146.36363636363637</v>
      </c>
      <c r="BI117" s="61">
        <v>65.272727272727266</v>
      </c>
      <c r="BJ117" s="62">
        <v>16.636363636363637</v>
      </c>
      <c r="BK117" s="62">
        <v>22.118181818181817</v>
      </c>
      <c r="BL117" s="62">
        <v>21.81818181818182</v>
      </c>
      <c r="BM117" s="62">
        <v>22.4</v>
      </c>
      <c r="BN117" s="62">
        <v>25.472727272727276</v>
      </c>
      <c r="BO117" s="62">
        <v>34.663636363636364</v>
      </c>
      <c r="BP117" s="62">
        <v>48.609090909090909</v>
      </c>
      <c r="BQ117" s="62">
        <v>83.4</v>
      </c>
      <c r="BR117" s="62">
        <v>86.4</v>
      </c>
      <c r="BS117" s="62">
        <v>150.6</v>
      </c>
      <c r="BT117" s="62">
        <v>113.63636363636363</v>
      </c>
      <c r="BU117" s="62">
        <v>122.09090909090909</v>
      </c>
    </row>
    <row r="118" spans="1:73" s="63" customFormat="1" x14ac:dyDescent="0.3">
      <c r="A118" s="1"/>
      <c r="B118" s="1"/>
      <c r="C118" s="1"/>
      <c r="D118" s="92"/>
      <c r="E118" s="3"/>
      <c r="F118" s="3"/>
      <c r="G118" s="1"/>
      <c r="H118" s="69">
        <v>5.140960000010117</v>
      </c>
      <c r="I118" s="47">
        <v>0.13931818181818179</v>
      </c>
      <c r="J118" s="48">
        <v>0.91590909090909078</v>
      </c>
      <c r="K118" s="48">
        <v>0.91590909090909078</v>
      </c>
      <c r="L118" s="49">
        <v>26.43636363636363</v>
      </c>
      <c r="M118" s="49">
        <v>30.531818181818181</v>
      </c>
      <c r="N118" s="49">
        <v>20.3</v>
      </c>
      <c r="O118" s="49">
        <v>32.377272727272725</v>
      </c>
      <c r="P118" s="49">
        <v>45.109090909090916</v>
      </c>
      <c r="Q118" s="49">
        <v>77.577272727272742</v>
      </c>
      <c r="R118" s="49">
        <v>101.1818181818182</v>
      </c>
      <c r="S118" s="49">
        <v>147.18181818181816</v>
      </c>
      <c r="T118" s="49">
        <v>167.09090909090912</v>
      </c>
      <c r="U118" s="50">
        <v>12.6</v>
      </c>
      <c r="V118" s="50">
        <v>30.5</v>
      </c>
      <c r="W118" s="51">
        <v>73.09545454545453</v>
      </c>
      <c r="X118" s="51">
        <v>87.918181818181822</v>
      </c>
      <c r="Y118" s="51">
        <v>167.68181818181816</v>
      </c>
      <c r="Z118" s="51">
        <v>180.55454545454546</v>
      </c>
      <c r="AA118" s="52">
        <v>62.5</v>
      </c>
      <c r="AB118" s="53">
        <v>116.54545454545456</v>
      </c>
      <c r="AC118" s="53">
        <v>145.72727272727272</v>
      </c>
      <c r="AD118" s="55">
        <v>1.4</v>
      </c>
      <c r="AE118" s="56">
        <v>81.190909090909102</v>
      </c>
      <c r="AF118" s="56">
        <v>90.581818181818178</v>
      </c>
      <c r="AG118" s="56">
        <v>118.54545454545456</v>
      </c>
      <c r="AH118" s="57">
        <v>24.5</v>
      </c>
      <c r="AI118" s="57">
        <v>59.140909090909098</v>
      </c>
      <c r="AJ118" s="57">
        <v>74.818181818181799</v>
      </c>
      <c r="AK118" s="57">
        <v>77.63636363636364</v>
      </c>
      <c r="AL118" s="57">
        <v>96.5</v>
      </c>
      <c r="AM118" s="57">
        <v>91.454545454545439</v>
      </c>
      <c r="AN118" s="57">
        <v>96.045454545454561</v>
      </c>
      <c r="AO118" s="57">
        <v>207.5</v>
      </c>
      <c r="AP118" s="57">
        <v>166.5</v>
      </c>
      <c r="AQ118" s="58">
        <v>61.5</v>
      </c>
      <c r="AR118" s="58">
        <v>80.909090909090921</v>
      </c>
      <c r="AS118" s="58">
        <v>91.63636363636364</v>
      </c>
      <c r="AT118" s="58">
        <v>99.909090909090921</v>
      </c>
      <c r="AU118" s="58">
        <v>104.3181818181818</v>
      </c>
      <c r="AV118" s="58">
        <v>137.45454545454544</v>
      </c>
      <c r="AW118" s="58">
        <v>204.40909090909088</v>
      </c>
      <c r="AX118" s="59">
        <v>9.9090909090909101</v>
      </c>
      <c r="AY118" s="59">
        <v>6.1818181818181825</v>
      </c>
      <c r="AZ118" s="59">
        <v>57.31818181818182</v>
      </c>
      <c r="BA118" s="64">
        <v>23</v>
      </c>
      <c r="BB118" s="64">
        <v>111.04545454545456</v>
      </c>
      <c r="BC118" s="64">
        <v>87.13636363636364</v>
      </c>
      <c r="BD118" s="64">
        <v>92.681818181818201</v>
      </c>
      <c r="BE118" s="64">
        <v>111.04545454545456</v>
      </c>
      <c r="BF118" s="64">
        <v>97.045454545454561</v>
      </c>
      <c r="BG118" s="64">
        <v>100.90909090909092</v>
      </c>
      <c r="BH118" s="64">
        <v>154.54545454545456</v>
      </c>
      <c r="BI118" s="61">
        <v>67.909090909090907</v>
      </c>
      <c r="BJ118" s="62">
        <v>17.454545454545453</v>
      </c>
      <c r="BK118" s="62">
        <v>22.927272727272726</v>
      </c>
      <c r="BL118" s="62">
        <v>23.72727272727273</v>
      </c>
      <c r="BM118" s="62">
        <v>24.15</v>
      </c>
      <c r="BN118" s="62">
        <v>27.459090909090914</v>
      </c>
      <c r="BO118" s="62">
        <v>36.795454545454547</v>
      </c>
      <c r="BP118" s="62">
        <v>51.013636363636365</v>
      </c>
      <c r="BQ118" s="62">
        <v>86</v>
      </c>
      <c r="BR118" s="62">
        <v>90.5</v>
      </c>
      <c r="BS118" s="62">
        <v>155.25</v>
      </c>
      <c r="BT118" s="62">
        <v>120.95454545454544</v>
      </c>
      <c r="BU118" s="62">
        <v>128.63636363636363</v>
      </c>
    </row>
    <row r="119" spans="1:73" s="63" customFormat="1" x14ac:dyDescent="0.3">
      <c r="A119" s="1"/>
      <c r="B119" s="1"/>
      <c r="C119" s="1"/>
      <c r="D119" s="92"/>
      <c r="E119" s="3"/>
      <c r="F119" s="3"/>
      <c r="G119" s="1"/>
      <c r="H119" s="69">
        <v>5.1856640000102043</v>
      </c>
      <c r="I119" s="47">
        <v>0.14409090909090905</v>
      </c>
      <c r="J119" s="48">
        <v>0.95454545454545436</v>
      </c>
      <c r="K119" s="48">
        <v>0.95454545454545436</v>
      </c>
      <c r="L119" s="49">
        <v>27.781818181818174</v>
      </c>
      <c r="M119" s="49">
        <v>32.309090909090905</v>
      </c>
      <c r="N119" s="49">
        <v>22.3</v>
      </c>
      <c r="O119" s="49">
        <v>34.436363636363637</v>
      </c>
      <c r="P119" s="49">
        <v>46.645454545454555</v>
      </c>
      <c r="Q119" s="49">
        <v>80.336363636363657</v>
      </c>
      <c r="R119" s="49">
        <v>104.90909090909093</v>
      </c>
      <c r="S119" s="49">
        <v>151.90909090909088</v>
      </c>
      <c r="T119" s="49">
        <v>173.4545454545455</v>
      </c>
      <c r="U119" s="50">
        <v>13.24</v>
      </c>
      <c r="V119" s="50">
        <v>31.2</v>
      </c>
      <c r="W119" s="51">
        <v>75.727272727272705</v>
      </c>
      <c r="X119" s="51">
        <v>91.090909090909093</v>
      </c>
      <c r="Y119" s="51">
        <v>173.90909090909088</v>
      </c>
      <c r="Z119" s="51">
        <v>186.67272727272729</v>
      </c>
      <c r="AA119" s="52">
        <v>65</v>
      </c>
      <c r="AB119" s="53">
        <v>120.72727272727275</v>
      </c>
      <c r="AC119" s="53">
        <v>150.63636363636363</v>
      </c>
      <c r="AD119" s="55">
        <v>1.46</v>
      </c>
      <c r="AE119" s="56">
        <v>83.65454545454547</v>
      </c>
      <c r="AF119" s="56">
        <v>93.709090909090904</v>
      </c>
      <c r="AG119" s="56">
        <v>123.72727272727275</v>
      </c>
      <c r="AH119" s="57">
        <v>26.6</v>
      </c>
      <c r="AI119" s="57">
        <v>61.154545454545463</v>
      </c>
      <c r="AJ119" s="57">
        <v>77.090909090909065</v>
      </c>
      <c r="AK119" s="57">
        <v>80.181818181818187</v>
      </c>
      <c r="AL119" s="57">
        <v>99.8</v>
      </c>
      <c r="AM119" s="57">
        <v>97.272727272727252</v>
      </c>
      <c r="AN119" s="57">
        <v>101.72727272727275</v>
      </c>
      <c r="AO119" s="57">
        <v>214</v>
      </c>
      <c r="AP119" s="57">
        <v>174</v>
      </c>
      <c r="AQ119" s="58">
        <v>63</v>
      </c>
      <c r="AR119" s="58">
        <v>83.545454545454561</v>
      </c>
      <c r="AS119" s="58">
        <v>95.181818181818187</v>
      </c>
      <c r="AT119" s="58">
        <v>104.54545454545456</v>
      </c>
      <c r="AU119" s="58">
        <v>110.09090909090907</v>
      </c>
      <c r="AV119" s="58">
        <v>143.27272727272725</v>
      </c>
      <c r="AW119" s="58">
        <v>211.5454545454545</v>
      </c>
      <c r="AX119" s="59">
        <v>10.545454545454547</v>
      </c>
      <c r="AY119" s="59">
        <v>6.9090909090909101</v>
      </c>
      <c r="AZ119" s="59">
        <v>59.090909090909093</v>
      </c>
      <c r="BA119" s="64">
        <v>24</v>
      </c>
      <c r="BB119" s="64">
        <v>114.72727272727275</v>
      </c>
      <c r="BC119" s="64">
        <v>90.181818181818187</v>
      </c>
      <c r="BD119" s="64">
        <v>95.909090909090935</v>
      </c>
      <c r="BE119" s="64">
        <v>114.72727272727275</v>
      </c>
      <c r="BF119" s="64">
        <v>99.727272727272748</v>
      </c>
      <c r="BG119" s="64">
        <v>103.54545454545456</v>
      </c>
      <c r="BH119" s="64">
        <v>162.72727272727275</v>
      </c>
      <c r="BI119" s="61">
        <v>70.545454545454547</v>
      </c>
      <c r="BJ119" s="62">
        <v>18.27272727272727</v>
      </c>
      <c r="BK119" s="62">
        <v>23.736363636363635</v>
      </c>
      <c r="BL119" s="62">
        <v>25.63636363636364</v>
      </c>
      <c r="BM119" s="62">
        <v>25.9</v>
      </c>
      <c r="BN119" s="62">
        <v>29.445454545454552</v>
      </c>
      <c r="BO119" s="62">
        <v>38.927272727272729</v>
      </c>
      <c r="BP119" s="62">
        <v>53.418181818181822</v>
      </c>
      <c r="BQ119" s="62">
        <v>88.6</v>
      </c>
      <c r="BR119" s="62">
        <v>94.6</v>
      </c>
      <c r="BS119" s="62">
        <v>159.9</v>
      </c>
      <c r="BT119" s="62">
        <v>128.27272727272725</v>
      </c>
      <c r="BU119" s="62">
        <v>135.18181818181816</v>
      </c>
    </row>
    <row r="120" spans="1:73" s="63" customFormat="1" x14ac:dyDescent="0.3">
      <c r="A120" s="1"/>
      <c r="B120" s="1"/>
      <c r="C120" s="1"/>
      <c r="D120" s="92"/>
      <c r="E120" s="3"/>
      <c r="F120" s="3"/>
      <c r="G120" s="1"/>
      <c r="H120" s="69">
        <v>5.2303680000102926</v>
      </c>
      <c r="I120" s="47">
        <v>0.14886363636363631</v>
      </c>
      <c r="J120" s="48">
        <v>0.99318181818181794</v>
      </c>
      <c r="K120" s="48">
        <v>0.99318181818181794</v>
      </c>
      <c r="L120" s="49">
        <v>29.127272727272718</v>
      </c>
      <c r="M120" s="49">
        <v>34.086363636363629</v>
      </c>
      <c r="N120" s="49">
        <v>24.3</v>
      </c>
      <c r="O120" s="49">
        <v>36.49545454545455</v>
      </c>
      <c r="P120" s="49">
        <v>48.181818181818194</v>
      </c>
      <c r="Q120" s="49">
        <v>83.095454545454572</v>
      </c>
      <c r="R120" s="49">
        <v>108.63636363636367</v>
      </c>
      <c r="S120" s="49">
        <v>156.6363636363636</v>
      </c>
      <c r="T120" s="49">
        <v>179.81818181818187</v>
      </c>
      <c r="U120" s="50">
        <v>13.88</v>
      </c>
      <c r="V120" s="50">
        <v>31.9</v>
      </c>
      <c r="W120" s="51">
        <v>78.359090909090881</v>
      </c>
      <c r="X120" s="51">
        <v>94.263636363636365</v>
      </c>
      <c r="Y120" s="51">
        <v>180.1363636363636</v>
      </c>
      <c r="Z120" s="51">
        <v>192.79090909090911</v>
      </c>
      <c r="AA120" s="52">
        <v>67.5</v>
      </c>
      <c r="AB120" s="53">
        <v>124.90909090909093</v>
      </c>
      <c r="AC120" s="53">
        <v>155.54545454545453</v>
      </c>
      <c r="AD120" s="55">
        <v>1.52</v>
      </c>
      <c r="AE120" s="56">
        <v>86.118181818181839</v>
      </c>
      <c r="AF120" s="56">
        <v>96.836363636363629</v>
      </c>
      <c r="AG120" s="56">
        <v>128.90909090909093</v>
      </c>
      <c r="AH120" s="57">
        <v>28.7</v>
      </c>
      <c r="AI120" s="57">
        <v>63.168181818181829</v>
      </c>
      <c r="AJ120" s="57">
        <v>79.363636363636331</v>
      </c>
      <c r="AK120" s="57">
        <v>82.727272727272734</v>
      </c>
      <c r="AL120" s="57">
        <v>103.1</v>
      </c>
      <c r="AM120" s="57">
        <v>103.09090909090907</v>
      </c>
      <c r="AN120" s="57">
        <v>107.40909090909093</v>
      </c>
      <c r="AO120" s="57">
        <v>220.5</v>
      </c>
      <c r="AP120" s="57">
        <v>181.5</v>
      </c>
      <c r="AQ120" s="58">
        <v>64.5</v>
      </c>
      <c r="AR120" s="58">
        <v>86.181818181818201</v>
      </c>
      <c r="AS120" s="58">
        <v>98.727272727272734</v>
      </c>
      <c r="AT120" s="58">
        <v>109.1818181818182</v>
      </c>
      <c r="AU120" s="58">
        <v>115.86363636363633</v>
      </c>
      <c r="AV120" s="58">
        <v>149.09090909090907</v>
      </c>
      <c r="AW120" s="58">
        <v>218.68181818181813</v>
      </c>
      <c r="AX120" s="59">
        <v>11.181818181818183</v>
      </c>
      <c r="AY120" s="59">
        <v>7.6363636363636376</v>
      </c>
      <c r="AZ120" s="59">
        <v>60.863636363636367</v>
      </c>
      <c r="BA120" s="64">
        <v>25</v>
      </c>
      <c r="BB120" s="64">
        <v>118.40909090909093</v>
      </c>
      <c r="BC120" s="64">
        <v>93.227272727272734</v>
      </c>
      <c r="BD120" s="64">
        <v>99.136363636363669</v>
      </c>
      <c r="BE120" s="64">
        <v>118.40909090909093</v>
      </c>
      <c r="BF120" s="64">
        <v>102.40909090909093</v>
      </c>
      <c r="BG120" s="64">
        <v>106.1818181818182</v>
      </c>
      <c r="BH120" s="64">
        <v>170.90909090909093</v>
      </c>
      <c r="BI120" s="61">
        <v>73.181818181818187</v>
      </c>
      <c r="BJ120" s="62">
        <v>19.090909090909086</v>
      </c>
      <c r="BK120" s="62">
        <v>24.545454545454543</v>
      </c>
      <c r="BL120" s="62">
        <v>27.54545454545455</v>
      </c>
      <c r="BM120" s="62">
        <v>27.65</v>
      </c>
      <c r="BN120" s="62">
        <v>31.431818181818191</v>
      </c>
      <c r="BO120" s="62">
        <v>41.059090909090912</v>
      </c>
      <c r="BP120" s="62">
        <v>55.822727272727278</v>
      </c>
      <c r="BQ120" s="62">
        <v>91.2</v>
      </c>
      <c r="BR120" s="62">
        <v>98.7</v>
      </c>
      <c r="BS120" s="62">
        <v>164.55</v>
      </c>
      <c r="BT120" s="62">
        <v>135.59090909090907</v>
      </c>
      <c r="BU120" s="62">
        <v>141.72727272727269</v>
      </c>
    </row>
    <row r="121" spans="1:73" s="63" customFormat="1" x14ac:dyDescent="0.3">
      <c r="A121" s="1"/>
      <c r="B121" s="1"/>
      <c r="C121" s="1"/>
      <c r="D121" s="92"/>
      <c r="E121" s="3"/>
      <c r="F121" s="3"/>
      <c r="G121" s="1"/>
      <c r="H121" s="69">
        <v>5.2750720000103808</v>
      </c>
      <c r="I121" s="47">
        <v>0.15363636363636357</v>
      </c>
      <c r="J121" s="48">
        <v>1.0318181818181815</v>
      </c>
      <c r="K121" s="48">
        <v>1.0318181818181815</v>
      </c>
      <c r="L121" s="49">
        <v>30.472727272727262</v>
      </c>
      <c r="M121" s="49">
        <v>35.863636363636353</v>
      </c>
      <c r="N121" s="49">
        <v>26.3</v>
      </c>
      <c r="O121" s="49">
        <v>38.554545454545462</v>
      </c>
      <c r="P121" s="49">
        <v>49.718181818181833</v>
      </c>
      <c r="Q121" s="49">
        <v>85.854545454545487</v>
      </c>
      <c r="R121" s="49">
        <v>112.3636363636364</v>
      </c>
      <c r="S121" s="49">
        <v>161.36363636363632</v>
      </c>
      <c r="T121" s="49">
        <v>186.18181818181824</v>
      </c>
      <c r="U121" s="50">
        <v>14.52</v>
      </c>
      <c r="V121" s="50">
        <v>32.6</v>
      </c>
      <c r="W121" s="51">
        <v>80.990909090909057</v>
      </c>
      <c r="X121" s="51">
        <v>97.436363636363637</v>
      </c>
      <c r="Y121" s="51">
        <v>186.36363636363632</v>
      </c>
      <c r="Z121" s="51">
        <v>198.90909090909093</v>
      </c>
      <c r="AA121" s="52">
        <v>70</v>
      </c>
      <c r="AB121" s="53">
        <v>129.09090909090912</v>
      </c>
      <c r="AC121" s="53">
        <v>160.45454545454544</v>
      </c>
      <c r="AD121" s="55">
        <v>1.58</v>
      </c>
      <c r="AE121" s="56">
        <v>88.581818181818207</v>
      </c>
      <c r="AF121" s="56">
        <v>99.963636363636354</v>
      </c>
      <c r="AG121" s="56">
        <v>134.09090909090912</v>
      </c>
      <c r="AH121" s="57">
        <v>30.8</v>
      </c>
      <c r="AI121" s="57">
        <v>65.181818181818187</v>
      </c>
      <c r="AJ121" s="57">
        <v>81.636363636363598</v>
      </c>
      <c r="AK121" s="57">
        <v>85.27272727272728</v>
      </c>
      <c r="AL121" s="57">
        <v>106.4</v>
      </c>
      <c r="AM121" s="57">
        <v>108.90909090909088</v>
      </c>
      <c r="AN121" s="57">
        <v>113.09090909090912</v>
      </c>
      <c r="AO121" s="57">
        <v>227</v>
      </c>
      <c r="AP121" s="57">
        <v>189</v>
      </c>
      <c r="AQ121" s="58">
        <v>66</v>
      </c>
      <c r="AR121" s="58">
        <v>88.818181818181841</v>
      </c>
      <c r="AS121" s="58">
        <v>102.27272727272728</v>
      </c>
      <c r="AT121" s="58">
        <v>113.81818181818184</v>
      </c>
      <c r="AU121" s="58">
        <v>121.6363636363636</v>
      </c>
      <c r="AV121" s="58">
        <v>154.90909090909088</v>
      </c>
      <c r="AW121" s="58">
        <v>225.81818181818176</v>
      </c>
      <c r="AX121" s="59">
        <v>11.81818181818182</v>
      </c>
      <c r="AY121" s="59">
        <v>8.3636363636363651</v>
      </c>
      <c r="AZ121" s="59">
        <v>62.63636363636364</v>
      </c>
      <c r="BA121" s="64">
        <v>26</v>
      </c>
      <c r="BB121" s="64">
        <v>122.09090909090912</v>
      </c>
      <c r="BC121" s="64">
        <v>96.27272727272728</v>
      </c>
      <c r="BD121" s="64">
        <v>102.3636363636364</v>
      </c>
      <c r="BE121" s="64">
        <v>122.09090909090912</v>
      </c>
      <c r="BF121" s="64">
        <v>105.09090909090912</v>
      </c>
      <c r="BG121" s="64">
        <v>108.81818181818184</v>
      </c>
      <c r="BH121" s="64">
        <v>179.09090909090912</v>
      </c>
      <c r="BI121" s="61">
        <v>75.818181818181827</v>
      </c>
      <c r="BJ121" s="62">
        <v>19.909090909090903</v>
      </c>
      <c r="BK121" s="62">
        <v>25.354545454545452</v>
      </c>
      <c r="BL121" s="62">
        <v>29.45454545454546</v>
      </c>
      <c r="BM121" s="62">
        <v>29.4</v>
      </c>
      <c r="BN121" s="62">
        <v>33.418181818181829</v>
      </c>
      <c r="BO121" s="62">
        <v>43.190909090909095</v>
      </c>
      <c r="BP121" s="62">
        <v>58.227272727272734</v>
      </c>
      <c r="BQ121" s="62">
        <v>93.8</v>
      </c>
      <c r="BR121" s="62">
        <v>102.8</v>
      </c>
      <c r="BS121" s="62">
        <v>169.2</v>
      </c>
      <c r="BT121" s="62">
        <v>142.90909090909088</v>
      </c>
      <c r="BU121" s="62">
        <v>148.27272727272722</v>
      </c>
    </row>
    <row r="122" spans="1:73" s="63" customFormat="1" x14ac:dyDescent="0.3">
      <c r="A122" s="1"/>
      <c r="B122" s="1"/>
      <c r="C122" s="1"/>
      <c r="D122" s="92"/>
      <c r="E122" s="3"/>
      <c r="F122" s="3"/>
      <c r="G122" s="1"/>
      <c r="H122" s="69">
        <v>5.319776000010469</v>
      </c>
      <c r="I122" s="47">
        <v>0.15840909090909083</v>
      </c>
      <c r="J122" s="48">
        <v>1.0704545454545451</v>
      </c>
      <c r="K122" s="48">
        <v>1.0704545454545451</v>
      </c>
      <c r="L122" s="49">
        <v>31.818181818181806</v>
      </c>
      <c r="M122" s="49">
        <v>37.640909090909076</v>
      </c>
      <c r="N122" s="49">
        <v>28.3</v>
      </c>
      <c r="O122" s="49">
        <v>40.613636363636374</v>
      </c>
      <c r="P122" s="49">
        <v>51.254545454545472</v>
      </c>
      <c r="Q122" s="49">
        <v>88.613636363636402</v>
      </c>
      <c r="R122" s="49">
        <v>116.09090909090914</v>
      </c>
      <c r="S122" s="49">
        <v>166.09090909090904</v>
      </c>
      <c r="T122" s="49">
        <v>192.54545454545462</v>
      </c>
      <c r="U122" s="50">
        <v>15.16</v>
      </c>
      <c r="V122" s="50">
        <v>33.299999999999997</v>
      </c>
      <c r="W122" s="51">
        <v>83.622727272727232</v>
      </c>
      <c r="X122" s="51">
        <v>100.60909090909091</v>
      </c>
      <c r="Y122" s="51">
        <v>192.59090909090904</v>
      </c>
      <c r="Z122" s="51">
        <v>205.02727272727276</v>
      </c>
      <c r="AA122" s="52">
        <v>72.5</v>
      </c>
      <c r="AB122" s="53">
        <v>133.27272727272731</v>
      </c>
      <c r="AC122" s="53">
        <v>165.36363636363635</v>
      </c>
      <c r="AD122" s="55">
        <v>1.64</v>
      </c>
      <c r="AE122" s="56">
        <v>91.045454545454575</v>
      </c>
      <c r="AF122" s="56">
        <v>103.09090909090908</v>
      </c>
      <c r="AG122" s="56">
        <v>139.27272727272731</v>
      </c>
      <c r="AH122" s="57">
        <v>32.9</v>
      </c>
      <c r="AI122" s="57">
        <v>67.195454545454552</v>
      </c>
      <c r="AJ122" s="57">
        <v>83.909090909090864</v>
      </c>
      <c r="AK122" s="57">
        <v>87.818181818181827</v>
      </c>
      <c r="AL122" s="57">
        <v>109.7</v>
      </c>
      <c r="AM122" s="57">
        <v>114.72727272727269</v>
      </c>
      <c r="AN122" s="57">
        <v>118.77272727272731</v>
      </c>
      <c r="AO122" s="57">
        <v>233.5</v>
      </c>
      <c r="AP122" s="57">
        <v>196.5</v>
      </c>
      <c r="AQ122" s="58">
        <v>67.5</v>
      </c>
      <c r="AR122" s="58">
        <v>91.454545454545482</v>
      </c>
      <c r="AS122" s="58">
        <v>105.81818181818183</v>
      </c>
      <c r="AT122" s="58">
        <v>118.45454545454548</v>
      </c>
      <c r="AU122" s="58">
        <v>127.40909090909086</v>
      </c>
      <c r="AV122" s="58">
        <v>160.72727272727269</v>
      </c>
      <c r="AW122" s="58">
        <v>232.95454545454538</v>
      </c>
      <c r="AX122" s="59">
        <v>12.454545454545457</v>
      </c>
      <c r="AY122" s="59">
        <v>9.0909090909090917</v>
      </c>
      <c r="AZ122" s="59">
        <v>64.409090909090907</v>
      </c>
      <c r="BA122" s="64">
        <v>27</v>
      </c>
      <c r="BB122" s="64">
        <v>125.77272727272731</v>
      </c>
      <c r="BC122" s="64">
        <v>99.318181818181827</v>
      </c>
      <c r="BD122" s="64">
        <v>105.59090909090914</v>
      </c>
      <c r="BE122" s="64">
        <v>125.77272727272731</v>
      </c>
      <c r="BF122" s="64">
        <v>107.77272727272731</v>
      </c>
      <c r="BG122" s="64">
        <v>111.45454545454548</v>
      </c>
      <c r="BH122" s="64">
        <v>187.27272727272731</v>
      </c>
      <c r="BI122" s="61">
        <v>78.454545454545467</v>
      </c>
      <c r="BJ122" s="62">
        <v>20.72727272727272</v>
      </c>
      <c r="BK122" s="62">
        <v>26.16363636363636</v>
      </c>
      <c r="BL122" s="62">
        <v>31.36363636363637</v>
      </c>
      <c r="BM122" s="62">
        <v>31.15</v>
      </c>
      <c r="BN122" s="62">
        <v>35.404545454545463</v>
      </c>
      <c r="BO122" s="62">
        <v>45.322727272727278</v>
      </c>
      <c r="BP122" s="62">
        <v>60.63181818181819</v>
      </c>
      <c r="BQ122" s="62">
        <v>96.399999999999949</v>
      </c>
      <c r="BR122" s="62">
        <v>106.9</v>
      </c>
      <c r="BS122" s="62">
        <v>173.85</v>
      </c>
      <c r="BT122" s="62">
        <v>150.22727272727269</v>
      </c>
      <c r="BU122" s="62">
        <v>154.81818181818176</v>
      </c>
    </row>
    <row r="123" spans="1:73" s="63" customFormat="1" x14ac:dyDescent="0.3">
      <c r="A123" s="1"/>
      <c r="B123" s="1"/>
      <c r="C123" s="1"/>
      <c r="D123" s="92"/>
      <c r="E123" s="3"/>
      <c r="F123" s="3"/>
      <c r="G123" s="1"/>
      <c r="H123" s="69">
        <v>5.3644800000105564</v>
      </c>
      <c r="I123" s="47">
        <v>0.16318181818181809</v>
      </c>
      <c r="J123" s="48">
        <v>1.1090909090909087</v>
      </c>
      <c r="K123" s="48">
        <v>1.1090909090909087</v>
      </c>
      <c r="L123" s="49">
        <v>33.16363636363635</v>
      </c>
      <c r="M123" s="49">
        <v>39.4181818181818</v>
      </c>
      <c r="N123" s="49">
        <v>30.3</v>
      </c>
      <c r="O123" s="49">
        <v>42.672727272727286</v>
      </c>
      <c r="P123" s="49">
        <v>52.790909090909111</v>
      </c>
      <c r="Q123" s="49">
        <v>91.372727272727317</v>
      </c>
      <c r="R123" s="49">
        <v>119.81818181818187</v>
      </c>
      <c r="S123" s="49">
        <v>170.81818181818176</v>
      </c>
      <c r="T123" s="49">
        <v>198.90909090909099</v>
      </c>
      <c r="U123" s="50">
        <v>15.8</v>
      </c>
      <c r="V123" s="50">
        <v>34</v>
      </c>
      <c r="W123" s="51">
        <v>86.254545454545408</v>
      </c>
      <c r="X123" s="51">
        <v>103.78181818181818</v>
      </c>
      <c r="Y123" s="51">
        <v>198.81818181818176</v>
      </c>
      <c r="Z123" s="51">
        <v>211.14545454545458</v>
      </c>
      <c r="AA123" s="52">
        <v>75</v>
      </c>
      <c r="AB123" s="53">
        <v>137.4545454545455</v>
      </c>
      <c r="AC123" s="53">
        <v>170.27272727272725</v>
      </c>
      <c r="AD123" s="55">
        <v>1.7</v>
      </c>
      <c r="AE123" s="56">
        <v>93.509090909090943</v>
      </c>
      <c r="AF123" s="56">
        <v>106.2181818181818</v>
      </c>
      <c r="AG123" s="56">
        <v>144.4545454545455</v>
      </c>
      <c r="AH123" s="57">
        <v>35</v>
      </c>
      <c r="AI123" s="57">
        <v>69.209090909090918</v>
      </c>
      <c r="AJ123" s="57">
        <v>86.18181818181813</v>
      </c>
      <c r="AK123" s="57">
        <v>90.363636363636374</v>
      </c>
      <c r="AL123" s="57">
        <v>113</v>
      </c>
      <c r="AM123" s="57">
        <v>120.5454545454545</v>
      </c>
      <c r="AN123" s="57">
        <v>124.4545454545455</v>
      </c>
      <c r="AO123" s="57">
        <v>240</v>
      </c>
      <c r="AP123" s="57">
        <v>204</v>
      </c>
      <c r="AQ123" s="58">
        <v>69</v>
      </c>
      <c r="AR123" s="58">
        <v>94.090909090909122</v>
      </c>
      <c r="AS123" s="58">
        <v>109.36363636363637</v>
      </c>
      <c r="AT123" s="58">
        <v>123.09090909090912</v>
      </c>
      <c r="AU123" s="58">
        <v>133.18181818181813</v>
      </c>
      <c r="AV123" s="58">
        <v>166.5454545454545</v>
      </c>
      <c r="AW123" s="58">
        <v>240.09090909090901</v>
      </c>
      <c r="AX123" s="59">
        <v>13.090909090909093</v>
      </c>
      <c r="AY123" s="59">
        <v>9.8181818181818183</v>
      </c>
      <c r="AZ123" s="59">
        <v>66.181818181818173</v>
      </c>
      <c r="BA123" s="64">
        <v>28</v>
      </c>
      <c r="BB123" s="64">
        <v>129.4545454545455</v>
      </c>
      <c r="BC123" s="64">
        <v>102.36363636363637</v>
      </c>
      <c r="BD123" s="64">
        <v>108.81818181818187</v>
      </c>
      <c r="BE123" s="64">
        <v>129.4545454545455</v>
      </c>
      <c r="BF123" s="64">
        <v>110.4545454545455</v>
      </c>
      <c r="BG123" s="64">
        <v>114.09090909090912</v>
      </c>
      <c r="BH123" s="64">
        <v>195.4545454545455</v>
      </c>
      <c r="BI123" s="61">
        <v>81.090909090909108</v>
      </c>
      <c r="BJ123" s="62">
        <v>21.545454545454536</v>
      </c>
      <c r="BK123" s="62">
        <v>26.972727272727269</v>
      </c>
      <c r="BL123" s="62">
        <v>33.27272727272728</v>
      </c>
      <c r="BM123" s="62">
        <v>32.9</v>
      </c>
      <c r="BN123" s="62">
        <v>37.390909090909098</v>
      </c>
      <c r="BO123" s="62">
        <v>47.45454545454546</v>
      </c>
      <c r="BP123" s="62">
        <v>63.036363636363646</v>
      </c>
      <c r="BQ123" s="62">
        <v>99</v>
      </c>
      <c r="BR123" s="62">
        <v>111</v>
      </c>
      <c r="BS123" s="62">
        <v>178.5</v>
      </c>
      <c r="BT123" s="62">
        <v>157.5454545454545</v>
      </c>
      <c r="BU123" s="62">
        <v>161.36363636363629</v>
      </c>
    </row>
    <row r="124" spans="1:73" s="63" customFormat="1" x14ac:dyDescent="0.3">
      <c r="A124" s="1"/>
      <c r="B124" s="1"/>
      <c r="C124" s="1"/>
      <c r="D124" s="92"/>
      <c r="E124" s="3"/>
      <c r="F124" s="3"/>
      <c r="G124" s="1"/>
      <c r="H124" s="69">
        <v>5.4091840000106446</v>
      </c>
      <c r="I124" s="47">
        <v>0.16795454545454536</v>
      </c>
      <c r="J124" s="48">
        <v>1.1477272727272723</v>
      </c>
      <c r="K124" s="48">
        <v>1.1477272727272723</v>
      </c>
      <c r="L124" s="49">
        <v>34.509090909090894</v>
      </c>
      <c r="M124" s="49">
        <v>41.195454545454524</v>
      </c>
      <c r="N124" s="49">
        <v>32.299999999999997</v>
      </c>
      <c r="O124" s="49">
        <v>44.731818181818198</v>
      </c>
      <c r="P124" s="49">
        <v>54.327272727272749</v>
      </c>
      <c r="Q124" s="49">
        <v>94.131818181818232</v>
      </c>
      <c r="R124" s="49">
        <v>123.5454545454546</v>
      </c>
      <c r="S124" s="49">
        <v>175.54545454545448</v>
      </c>
      <c r="T124" s="49">
        <v>205.27272727272737</v>
      </c>
      <c r="U124" s="50">
        <v>16.440000000000001</v>
      </c>
      <c r="V124" s="50">
        <v>34.700000000000003</v>
      </c>
      <c r="W124" s="51">
        <v>88.886363636363583</v>
      </c>
      <c r="X124" s="51">
        <v>106.95454545454545</v>
      </c>
      <c r="Y124" s="51">
        <v>205.04545454545448</v>
      </c>
      <c r="Z124" s="51">
        <v>217.26363636363641</v>
      </c>
      <c r="AA124" s="52">
        <v>77.5</v>
      </c>
      <c r="AB124" s="53">
        <v>141.63636363636368</v>
      </c>
      <c r="AC124" s="53">
        <v>175.18181818181816</v>
      </c>
      <c r="AD124" s="55">
        <v>1.76</v>
      </c>
      <c r="AE124" s="56">
        <v>95.972727272727312</v>
      </c>
      <c r="AF124" s="56">
        <v>109.34545454545453</v>
      </c>
      <c r="AG124" s="56">
        <v>149.63636363636368</v>
      </c>
      <c r="AH124" s="57">
        <v>37.1</v>
      </c>
      <c r="AI124" s="57">
        <v>71.222727272727283</v>
      </c>
      <c r="AJ124" s="57">
        <v>88.454545454545396</v>
      </c>
      <c r="AK124" s="57">
        <v>92.909090909090921</v>
      </c>
      <c r="AL124" s="57">
        <v>116.3</v>
      </c>
      <c r="AM124" s="57">
        <v>126.36363636363632</v>
      </c>
      <c r="AN124" s="57">
        <v>130.13636363636368</v>
      </c>
      <c r="AO124" s="57">
        <v>246.5</v>
      </c>
      <c r="AP124" s="57">
        <v>211.5</v>
      </c>
      <c r="AQ124" s="58">
        <v>70.5</v>
      </c>
      <c r="AR124" s="58">
        <v>96.727272727272762</v>
      </c>
      <c r="AS124" s="58">
        <v>112.90909090909092</v>
      </c>
      <c r="AT124" s="58">
        <v>127.72727272727276</v>
      </c>
      <c r="AU124" s="58">
        <v>138.95454545454541</v>
      </c>
      <c r="AV124" s="58">
        <v>172.36363636363632</v>
      </c>
      <c r="AW124" s="58">
        <v>247.22727272727263</v>
      </c>
      <c r="AX124" s="59">
        <v>13.72727272727273</v>
      </c>
      <c r="AY124" s="59">
        <v>10.545454545454545</v>
      </c>
      <c r="AZ124" s="59">
        <v>67.954545454545439</v>
      </c>
      <c r="BA124" s="64">
        <v>29</v>
      </c>
      <c r="BB124" s="64">
        <v>133.13636363636368</v>
      </c>
      <c r="BC124" s="64">
        <v>105.40909090909092</v>
      </c>
      <c r="BD124" s="64">
        <v>112.0454545454546</v>
      </c>
      <c r="BE124" s="64">
        <v>133.13636363636368</v>
      </c>
      <c r="BF124" s="64">
        <v>113.13636363636368</v>
      </c>
      <c r="BG124" s="64">
        <v>116.72727272727276</v>
      </c>
      <c r="BH124" s="64">
        <v>203.63636363636368</v>
      </c>
      <c r="BI124" s="61">
        <v>83.727272727272748</v>
      </c>
      <c r="BJ124" s="62">
        <v>22.363636363636353</v>
      </c>
      <c r="BK124" s="62">
        <v>27.781818181818178</v>
      </c>
      <c r="BL124" s="62">
        <v>35.181818181818187</v>
      </c>
      <c r="BM124" s="62">
        <v>34.65</v>
      </c>
      <c r="BN124" s="62">
        <v>39.377272727272732</v>
      </c>
      <c r="BO124" s="62">
        <v>49.586363636363643</v>
      </c>
      <c r="BP124" s="62">
        <v>65.440909090909102</v>
      </c>
      <c r="BQ124" s="62">
        <v>101.6</v>
      </c>
      <c r="BR124" s="62">
        <v>115.1</v>
      </c>
      <c r="BS124" s="62">
        <v>183.15</v>
      </c>
      <c r="BT124" s="62">
        <v>164.86363636363632</v>
      </c>
      <c r="BU124" s="62">
        <v>167.90909090909082</v>
      </c>
    </row>
    <row r="125" spans="1:73" s="63" customFormat="1" x14ac:dyDescent="0.3">
      <c r="A125" s="1"/>
      <c r="B125" s="1"/>
      <c r="C125" s="1"/>
      <c r="D125" s="92"/>
      <c r="E125" s="3"/>
      <c r="F125" s="3"/>
      <c r="G125" s="1"/>
      <c r="H125" s="69">
        <v>5.4538880000107328</v>
      </c>
      <c r="I125" s="47">
        <v>0.17272727272727262</v>
      </c>
      <c r="J125" s="48">
        <v>1.1863636363636358</v>
      </c>
      <c r="K125" s="48">
        <v>1.1863636363636358</v>
      </c>
      <c r="L125" s="49">
        <v>35.854545454545438</v>
      </c>
      <c r="M125" s="49">
        <v>42.972727272727248</v>
      </c>
      <c r="N125" s="49">
        <v>34.299999999999997</v>
      </c>
      <c r="O125" s="49">
        <v>46.790909090909111</v>
      </c>
      <c r="P125" s="49">
        <v>55.863636363636388</v>
      </c>
      <c r="Q125" s="49">
        <v>96.890909090909147</v>
      </c>
      <c r="R125" s="49">
        <v>127.27272727272734</v>
      </c>
      <c r="S125" s="49">
        <v>180.2727272727272</v>
      </c>
      <c r="T125" s="49">
        <v>211.63636363636374</v>
      </c>
      <c r="U125" s="50">
        <v>17.079999999999998</v>
      </c>
      <c r="V125" s="50">
        <v>35.4</v>
      </c>
      <c r="W125" s="51">
        <v>91.518181818181759</v>
      </c>
      <c r="X125" s="51">
        <v>110.12727272727273</v>
      </c>
      <c r="Y125" s="51">
        <v>211.2727272727272</v>
      </c>
      <c r="Z125" s="51">
        <v>223.38181818181823</v>
      </c>
      <c r="AA125" s="52">
        <v>80</v>
      </c>
      <c r="AB125" s="53">
        <v>145.81818181818187</v>
      </c>
      <c r="AC125" s="53">
        <v>180.09090909090907</v>
      </c>
      <c r="AD125" s="55">
        <v>1.82</v>
      </c>
      <c r="AE125" s="56">
        <v>98.43636363636368</v>
      </c>
      <c r="AF125" s="56">
        <v>112.47272727272725</v>
      </c>
      <c r="AG125" s="56">
        <v>154.81818181818187</v>
      </c>
      <c r="AH125" s="57">
        <v>39.200000000000003</v>
      </c>
      <c r="AI125" s="57">
        <v>73.236363636363649</v>
      </c>
      <c r="AJ125" s="57">
        <v>90.727272727272663</v>
      </c>
      <c r="AK125" s="57">
        <v>95.454545454545467</v>
      </c>
      <c r="AL125" s="57">
        <v>119.6</v>
      </c>
      <c r="AM125" s="57">
        <v>132.18181818181813</v>
      </c>
      <c r="AN125" s="57">
        <v>135.81818181818187</v>
      </c>
      <c r="AO125" s="57">
        <v>253</v>
      </c>
      <c r="AP125" s="57">
        <v>219</v>
      </c>
      <c r="AQ125" s="58">
        <v>72</v>
      </c>
      <c r="AR125" s="58">
        <v>99.363636363636402</v>
      </c>
      <c r="AS125" s="58">
        <v>116.45454545454547</v>
      </c>
      <c r="AT125" s="58">
        <v>132.3636363636364</v>
      </c>
      <c r="AU125" s="58">
        <v>144.72727272727269</v>
      </c>
      <c r="AV125" s="58">
        <v>178.18181818181813</v>
      </c>
      <c r="AW125" s="58">
        <v>254.36363636363626</v>
      </c>
      <c r="AX125" s="59">
        <v>14.363636363636367</v>
      </c>
      <c r="AY125" s="59">
        <v>11.272727272727272</v>
      </c>
      <c r="AZ125" s="59">
        <v>69.727272727272705</v>
      </c>
      <c r="BA125" s="64">
        <v>30</v>
      </c>
      <c r="BB125" s="64">
        <v>136.81818181818187</v>
      </c>
      <c r="BC125" s="64">
        <v>108.45454545454547</v>
      </c>
      <c r="BD125" s="64">
        <v>115.27272727272734</v>
      </c>
      <c r="BE125" s="64">
        <v>136.81818181818187</v>
      </c>
      <c r="BF125" s="64">
        <v>115.81818181818187</v>
      </c>
      <c r="BG125" s="64">
        <v>119.3636363636364</v>
      </c>
      <c r="BH125" s="64">
        <v>211.81818181818187</v>
      </c>
      <c r="BI125" s="61">
        <v>86.363636363636388</v>
      </c>
      <c r="BJ125" s="62">
        <v>23.181818181818169</v>
      </c>
      <c r="BK125" s="62">
        <v>28.590909090909086</v>
      </c>
      <c r="BL125" s="62">
        <v>37.090909090909093</v>
      </c>
      <c r="BM125" s="62">
        <v>36.4</v>
      </c>
      <c r="BN125" s="62">
        <v>41.363636363636367</v>
      </c>
      <c r="BO125" s="62">
        <v>51.718181818181826</v>
      </c>
      <c r="BP125" s="62">
        <v>67.845454545454558</v>
      </c>
      <c r="BQ125" s="62">
        <v>104.2</v>
      </c>
      <c r="BR125" s="62">
        <v>119.2</v>
      </c>
      <c r="BS125" s="62">
        <v>187.8</v>
      </c>
      <c r="BT125" s="62">
        <v>172.18181818181813</v>
      </c>
      <c r="BU125" s="62">
        <v>174.45454545454535</v>
      </c>
    </row>
    <row r="126" spans="1:73" s="63" customFormat="1" x14ac:dyDescent="0.3">
      <c r="A126" s="1"/>
      <c r="B126" s="1"/>
      <c r="C126" s="1"/>
      <c r="D126" s="92"/>
      <c r="E126" s="3"/>
      <c r="F126" s="3"/>
      <c r="G126" s="1"/>
      <c r="H126" s="69">
        <v>5.5</v>
      </c>
      <c r="I126" s="47">
        <v>0.17749999999999999</v>
      </c>
      <c r="J126" s="48">
        <v>1.2250000000000001</v>
      </c>
      <c r="K126" s="48">
        <v>1.2250000000000001</v>
      </c>
      <c r="L126" s="49">
        <v>37.200000000000003</v>
      </c>
      <c r="M126" s="49">
        <v>44.75</v>
      </c>
      <c r="N126" s="49">
        <v>36.299999999999997</v>
      </c>
      <c r="O126" s="49">
        <v>48.85</v>
      </c>
      <c r="P126" s="49">
        <v>57.4</v>
      </c>
      <c r="Q126" s="49">
        <v>99.650000000000063</v>
      </c>
      <c r="R126" s="49">
        <v>131</v>
      </c>
      <c r="S126" s="49">
        <v>185</v>
      </c>
      <c r="T126" s="49">
        <v>218</v>
      </c>
      <c r="U126" s="50">
        <v>17.72</v>
      </c>
      <c r="V126" s="50">
        <v>36.1</v>
      </c>
      <c r="W126" s="51">
        <v>94.149999999999935</v>
      </c>
      <c r="X126" s="51">
        <v>113.3</v>
      </c>
      <c r="Y126" s="51">
        <v>217.5</v>
      </c>
      <c r="Z126" s="51">
        <v>229.5</v>
      </c>
      <c r="AA126" s="52">
        <v>82.5</v>
      </c>
      <c r="AB126" s="53">
        <v>150</v>
      </c>
      <c r="AC126" s="53">
        <v>185</v>
      </c>
      <c r="AD126" s="55">
        <v>1.88</v>
      </c>
      <c r="AE126" s="56">
        <v>100.9</v>
      </c>
      <c r="AF126" s="56">
        <v>115.6</v>
      </c>
      <c r="AG126" s="56">
        <v>160</v>
      </c>
      <c r="AH126" s="57">
        <v>41.3</v>
      </c>
      <c r="AI126" s="57">
        <v>75.25</v>
      </c>
      <c r="AJ126" s="57">
        <v>92.999999999999929</v>
      </c>
      <c r="AK126" s="57">
        <v>98</v>
      </c>
      <c r="AL126" s="57">
        <v>122.9</v>
      </c>
      <c r="AM126" s="57">
        <v>138</v>
      </c>
      <c r="AN126" s="57">
        <v>141.5</v>
      </c>
      <c r="AO126" s="57">
        <v>259.5</v>
      </c>
      <c r="AP126" s="57">
        <v>226.5</v>
      </c>
      <c r="AQ126" s="58">
        <v>73.5</v>
      </c>
      <c r="AR126" s="58">
        <v>102</v>
      </c>
      <c r="AS126" s="58">
        <v>120</v>
      </c>
      <c r="AT126" s="58">
        <v>137</v>
      </c>
      <c r="AU126" s="58">
        <v>150.5</v>
      </c>
      <c r="AV126" s="58">
        <v>184</v>
      </c>
      <c r="AW126" s="58">
        <v>261.5</v>
      </c>
      <c r="AX126" s="59">
        <v>15</v>
      </c>
      <c r="AY126" s="59">
        <v>12</v>
      </c>
      <c r="AZ126" s="59">
        <v>71.5</v>
      </c>
      <c r="BA126" s="64">
        <v>31</v>
      </c>
      <c r="BB126" s="64">
        <v>140.5</v>
      </c>
      <c r="BC126" s="64">
        <v>111.5</v>
      </c>
      <c r="BD126" s="64">
        <v>118.5</v>
      </c>
      <c r="BE126" s="64">
        <v>140.5</v>
      </c>
      <c r="BF126" s="64">
        <v>118.5</v>
      </c>
      <c r="BG126" s="64">
        <v>122</v>
      </c>
      <c r="BH126" s="64">
        <v>220</v>
      </c>
      <c r="BI126" s="61">
        <v>89</v>
      </c>
      <c r="BJ126" s="62">
        <v>24</v>
      </c>
      <c r="BK126" s="62">
        <v>29.4</v>
      </c>
      <c r="BL126" s="62">
        <v>39</v>
      </c>
      <c r="BM126" s="62">
        <v>38.15</v>
      </c>
      <c r="BN126" s="62">
        <v>43.35</v>
      </c>
      <c r="BO126" s="62">
        <v>53.85</v>
      </c>
      <c r="BP126" s="62">
        <v>70.25</v>
      </c>
      <c r="BQ126" s="62">
        <v>106.8</v>
      </c>
      <c r="BR126" s="62">
        <v>123.3</v>
      </c>
      <c r="BS126" s="62">
        <v>192.45</v>
      </c>
      <c r="BT126" s="62">
        <v>179.5</v>
      </c>
      <c r="BU126" s="62">
        <v>181</v>
      </c>
    </row>
    <row r="127" spans="1:73" s="63" customFormat="1" x14ac:dyDescent="0.3">
      <c r="A127" s="1"/>
      <c r="B127" s="1"/>
      <c r="C127" s="1"/>
      <c r="D127" s="92"/>
      <c r="E127" s="3"/>
      <c r="F127" s="3"/>
      <c r="G127" s="1"/>
      <c r="H127" s="69">
        <v>5.5432960000109084</v>
      </c>
      <c r="I127" s="47">
        <v>0.18227272727272714</v>
      </c>
      <c r="J127" s="48">
        <v>1.263636363636363</v>
      </c>
      <c r="K127" s="48">
        <v>1.263636363636363</v>
      </c>
      <c r="L127" s="49">
        <v>38.545454545454525</v>
      </c>
      <c r="M127" s="49">
        <v>46.527272727272695</v>
      </c>
      <c r="N127" s="49">
        <v>38.299999999999997</v>
      </c>
      <c r="O127" s="49">
        <v>50.909090909090935</v>
      </c>
      <c r="P127" s="49">
        <v>58.936363636363666</v>
      </c>
      <c r="Q127" s="49">
        <v>102.40909090909098</v>
      </c>
      <c r="R127" s="49">
        <v>134.72727272727278</v>
      </c>
      <c r="S127" s="49">
        <v>189.72727272727263</v>
      </c>
      <c r="T127" s="49">
        <v>224.36363636363649</v>
      </c>
      <c r="U127" s="50">
        <v>18.36</v>
      </c>
      <c r="V127" s="50">
        <v>36.799999999999997</v>
      </c>
      <c r="W127" s="51">
        <v>96.78181818181811</v>
      </c>
      <c r="X127" s="51">
        <v>116.47272727272727</v>
      </c>
      <c r="Y127" s="51">
        <v>223.72727272727263</v>
      </c>
      <c r="Z127" s="51">
        <v>235.61818181818188</v>
      </c>
      <c r="AA127" s="52">
        <v>85</v>
      </c>
      <c r="AB127" s="53">
        <v>155</v>
      </c>
      <c r="AC127" s="53">
        <v>190.90909090909091</v>
      </c>
      <c r="AD127" s="55">
        <v>1.94</v>
      </c>
      <c r="AE127" s="56">
        <v>103.36363636363642</v>
      </c>
      <c r="AF127" s="56">
        <v>118.72727272727271</v>
      </c>
      <c r="AG127" s="56">
        <v>165.18181818181824</v>
      </c>
      <c r="AH127" s="57">
        <v>43.4</v>
      </c>
      <c r="AI127" s="57">
        <v>77.26363636363638</v>
      </c>
      <c r="AJ127" s="57">
        <v>95.272727272727195</v>
      </c>
      <c r="AK127" s="57">
        <v>100.54545454545456</v>
      </c>
      <c r="AL127" s="57">
        <v>126.2</v>
      </c>
      <c r="AM127" s="57">
        <v>143.81818181818176</v>
      </c>
      <c r="AN127" s="57">
        <v>147.18181818181824</v>
      </c>
      <c r="AO127" s="57">
        <v>266</v>
      </c>
      <c r="AP127" s="57">
        <v>234</v>
      </c>
      <c r="AQ127" s="58">
        <v>75</v>
      </c>
      <c r="AR127" s="58">
        <v>104.63636363636368</v>
      </c>
      <c r="AS127" s="58">
        <v>123.54545454545456</v>
      </c>
      <c r="AT127" s="58">
        <v>141.63636363636365</v>
      </c>
      <c r="AU127" s="58">
        <v>156.27272727272725</v>
      </c>
      <c r="AV127" s="58">
        <v>189.81818181818176</v>
      </c>
      <c r="AW127" s="58">
        <v>268.63636363636351</v>
      </c>
      <c r="AX127" s="59">
        <v>15.63636363636364</v>
      </c>
      <c r="AY127" s="59">
        <v>12.727272727272725</v>
      </c>
      <c r="AZ127" s="59">
        <v>73.272727272727238</v>
      </c>
      <c r="BA127" s="64">
        <v>32</v>
      </c>
      <c r="BB127" s="64">
        <v>144.18181818181824</v>
      </c>
      <c r="BC127" s="64">
        <v>114.54545454545456</v>
      </c>
      <c r="BD127" s="64">
        <v>121.7272727272728</v>
      </c>
      <c r="BE127" s="64">
        <v>144.18181818181824</v>
      </c>
      <c r="BF127" s="64">
        <v>121.18181818181824</v>
      </c>
      <c r="BG127" s="64">
        <v>124.63636363636368</v>
      </c>
      <c r="BH127" s="64">
        <v>228.18181818181824</v>
      </c>
      <c r="BI127" s="61">
        <v>91.636363636363669</v>
      </c>
      <c r="BJ127" s="62">
        <v>24.818181818181802</v>
      </c>
      <c r="BK127" s="62">
        <v>30.209090909090904</v>
      </c>
      <c r="BL127" s="62">
        <v>40.909090909090907</v>
      </c>
      <c r="BM127" s="62">
        <v>39.9</v>
      </c>
      <c r="BN127" s="62">
        <v>45.336363636363636</v>
      </c>
      <c r="BO127" s="62">
        <v>55.981818181818191</v>
      </c>
      <c r="BP127" s="62">
        <v>72.65454545454547</v>
      </c>
      <c r="BQ127" s="62">
        <v>109.4</v>
      </c>
      <c r="BR127" s="62">
        <v>127.4</v>
      </c>
      <c r="BS127" s="62">
        <v>197.1</v>
      </c>
      <c r="BT127" s="62">
        <v>186.81818181818176</v>
      </c>
      <c r="BU127" s="62">
        <v>187.54545454545442</v>
      </c>
    </row>
    <row r="128" spans="1:73" s="63" customFormat="1" x14ac:dyDescent="0.3">
      <c r="A128" s="1"/>
      <c r="B128" s="1"/>
      <c r="C128" s="1"/>
      <c r="D128" s="92"/>
      <c r="E128" s="3"/>
      <c r="F128" s="3"/>
      <c r="G128" s="1"/>
      <c r="H128" s="69">
        <v>5.5880000000109966</v>
      </c>
      <c r="I128" s="47">
        <v>0.1870454545454544</v>
      </c>
      <c r="J128" s="48">
        <v>1.3022727272727266</v>
      </c>
      <c r="K128" s="48">
        <v>1.3022727272727266</v>
      </c>
      <c r="L128" s="49">
        <v>39.890909090909069</v>
      </c>
      <c r="M128" s="49">
        <v>48.304545454545419</v>
      </c>
      <c r="N128" s="49">
        <v>40.299999999999997</v>
      </c>
      <c r="O128" s="49">
        <v>52.968181818181847</v>
      </c>
      <c r="P128" s="49">
        <v>60.472727272727305</v>
      </c>
      <c r="Q128" s="49">
        <v>105.16818181818189</v>
      </c>
      <c r="R128" s="49">
        <v>138.4545454545455</v>
      </c>
      <c r="S128" s="49">
        <v>194.45454545454535</v>
      </c>
      <c r="T128" s="49">
        <v>230.72727272727286</v>
      </c>
      <c r="U128" s="50">
        <v>19</v>
      </c>
      <c r="V128" s="50">
        <v>37.5</v>
      </c>
      <c r="W128" s="51">
        <v>99.413636363636286</v>
      </c>
      <c r="X128" s="51">
        <v>119.64545454545454</v>
      </c>
      <c r="Y128" s="51">
        <v>229.95454545454535</v>
      </c>
      <c r="Z128" s="51">
        <v>241.73636363636371</v>
      </c>
      <c r="AA128" s="52">
        <v>87.5</v>
      </c>
      <c r="AB128" s="53">
        <v>160</v>
      </c>
      <c r="AC128" s="53">
        <v>196.81818181818181</v>
      </c>
      <c r="AD128" s="55">
        <v>2</v>
      </c>
      <c r="AE128" s="56">
        <v>105.82727272727278</v>
      </c>
      <c r="AF128" s="56">
        <v>121.85454545454543</v>
      </c>
      <c r="AG128" s="56">
        <v>170.36363636363643</v>
      </c>
      <c r="AH128" s="57">
        <v>45.5</v>
      </c>
      <c r="AI128" s="57">
        <v>79.277272727272745</v>
      </c>
      <c r="AJ128" s="57">
        <v>97.545454545454461</v>
      </c>
      <c r="AK128" s="57">
        <v>103.09090909090911</v>
      </c>
      <c r="AL128" s="57">
        <v>129.5</v>
      </c>
      <c r="AM128" s="57">
        <v>149.63636363636357</v>
      </c>
      <c r="AN128" s="57">
        <v>152.86363636363643</v>
      </c>
      <c r="AO128" s="57">
        <v>272.5</v>
      </c>
      <c r="AP128" s="57">
        <v>241.5</v>
      </c>
      <c r="AQ128" s="58">
        <v>76.5</v>
      </c>
      <c r="AR128" s="58">
        <v>107.27272727272732</v>
      </c>
      <c r="AS128" s="58">
        <v>127.09090909090911</v>
      </c>
      <c r="AT128" s="58">
        <v>146.27272727272728</v>
      </c>
      <c r="AU128" s="58">
        <v>162.04545454545453</v>
      </c>
      <c r="AV128" s="58">
        <v>195.63636363636357</v>
      </c>
      <c r="AW128" s="58">
        <v>275.77272727272714</v>
      </c>
      <c r="AX128" s="59">
        <v>16.272727272727277</v>
      </c>
      <c r="AY128" s="59">
        <v>13.454545454545451</v>
      </c>
      <c r="AZ128" s="59">
        <v>75.045454545454504</v>
      </c>
      <c r="BA128" s="64">
        <v>33</v>
      </c>
      <c r="BB128" s="64">
        <v>147.86363636363643</v>
      </c>
      <c r="BC128" s="64">
        <v>117.59090909090911</v>
      </c>
      <c r="BD128" s="64">
        <v>124.95454545454554</v>
      </c>
      <c r="BE128" s="64">
        <v>147.86363636363643</v>
      </c>
      <c r="BF128" s="64">
        <v>123.86363636363643</v>
      </c>
      <c r="BG128" s="64">
        <v>127.27272727272732</v>
      </c>
      <c r="BH128" s="64">
        <v>236.36363636363643</v>
      </c>
      <c r="BI128" s="61">
        <v>94.272727272727309</v>
      </c>
      <c r="BJ128" s="62">
        <v>25.636363636363619</v>
      </c>
      <c r="BK128" s="62">
        <v>31.018181818181812</v>
      </c>
      <c r="BL128" s="62">
        <v>42.818181818181813</v>
      </c>
      <c r="BM128" s="62">
        <v>41.65</v>
      </c>
      <c r="BN128" s="62">
        <v>47.322727272727271</v>
      </c>
      <c r="BO128" s="62">
        <v>58.113636363636374</v>
      </c>
      <c r="BP128" s="62">
        <v>75.059090909090926</v>
      </c>
      <c r="BQ128" s="62">
        <v>112</v>
      </c>
      <c r="BR128" s="62">
        <v>131.5</v>
      </c>
      <c r="BS128" s="62">
        <v>201.75</v>
      </c>
      <c r="BT128" s="62">
        <v>194.13636363636357</v>
      </c>
      <c r="BU128" s="62">
        <v>194.09090909090895</v>
      </c>
    </row>
    <row r="129" spans="1:73" s="63" customFormat="1" x14ac:dyDescent="0.3">
      <c r="A129" s="1"/>
      <c r="B129" s="1"/>
      <c r="C129" s="1"/>
      <c r="D129" s="92"/>
      <c r="E129" s="3"/>
      <c r="F129" s="3"/>
      <c r="G129" s="1"/>
      <c r="H129" s="69">
        <v>5.6327040000110848</v>
      </c>
      <c r="I129" s="47">
        <v>0.19181818181818167</v>
      </c>
      <c r="J129" s="48">
        <v>1.3409090909090902</v>
      </c>
      <c r="K129" s="48">
        <v>1.3409090909090902</v>
      </c>
      <c r="L129" s="49">
        <v>41.236363636363613</v>
      </c>
      <c r="M129" s="49">
        <v>50.081818181818143</v>
      </c>
      <c r="N129" s="49">
        <v>42.3</v>
      </c>
      <c r="O129" s="49">
        <v>55.027272727272759</v>
      </c>
      <c r="P129" s="49">
        <v>62.009090909090943</v>
      </c>
      <c r="Q129" s="49">
        <v>107.92727272727281</v>
      </c>
      <c r="R129" s="49">
        <v>142.18181818181822</v>
      </c>
      <c r="S129" s="49">
        <v>199.18181818181807</v>
      </c>
      <c r="T129" s="49">
        <v>237.09090909090924</v>
      </c>
      <c r="U129" s="50">
        <v>19.64</v>
      </c>
      <c r="V129" s="50">
        <v>38.200000000000003</v>
      </c>
      <c r="W129" s="51">
        <v>102.04545454545446</v>
      </c>
      <c r="X129" s="51">
        <v>122.81818181818181</v>
      </c>
      <c r="Y129" s="51">
        <v>236.18181818181807</v>
      </c>
      <c r="Z129" s="51">
        <v>247.85454545454553</v>
      </c>
      <c r="AA129" s="52">
        <v>90</v>
      </c>
      <c r="AB129" s="53">
        <v>165</v>
      </c>
      <c r="AC129" s="53">
        <v>202.72727272727272</v>
      </c>
      <c r="AD129" s="55">
        <v>2.06</v>
      </c>
      <c r="AE129" s="56">
        <v>108.29090909090915</v>
      </c>
      <c r="AF129" s="56">
        <v>124.98181818181816</v>
      </c>
      <c r="AG129" s="56">
        <v>175.54545454545462</v>
      </c>
      <c r="AH129" s="57">
        <v>47.6</v>
      </c>
      <c r="AI129" s="57">
        <v>81.290909090909111</v>
      </c>
      <c r="AJ129" s="57">
        <v>99.818181818181728</v>
      </c>
      <c r="AK129" s="57">
        <v>105.63636363636365</v>
      </c>
      <c r="AL129" s="57">
        <v>132.80000000000001</v>
      </c>
      <c r="AM129" s="57">
        <v>155.45454545454538</v>
      </c>
      <c r="AN129" s="57">
        <v>158.54545454545462</v>
      </c>
      <c r="AO129" s="57">
        <v>279</v>
      </c>
      <c r="AP129" s="57">
        <v>249</v>
      </c>
      <c r="AQ129" s="58">
        <v>78</v>
      </c>
      <c r="AR129" s="58">
        <v>109.90909090909096</v>
      </c>
      <c r="AS129" s="58">
        <v>130.63636363636365</v>
      </c>
      <c r="AT129" s="58">
        <v>150.90909090909091</v>
      </c>
      <c r="AU129" s="58">
        <v>167.81818181818181</v>
      </c>
      <c r="AV129" s="58">
        <v>201.45454545454538</v>
      </c>
      <c r="AW129" s="58">
        <v>282.90909090909076</v>
      </c>
      <c r="AX129" s="59">
        <v>16.909090909090914</v>
      </c>
      <c r="AY129" s="59">
        <v>14.181818181818178</v>
      </c>
      <c r="AZ129" s="59">
        <v>76.81818181818177</v>
      </c>
      <c r="BA129" s="64">
        <v>34</v>
      </c>
      <c r="BB129" s="64">
        <v>151.54545454545462</v>
      </c>
      <c r="BC129" s="64">
        <v>120.63636363636365</v>
      </c>
      <c r="BD129" s="64">
        <v>128.18181818181827</v>
      </c>
      <c r="BE129" s="64">
        <v>151.54545454545462</v>
      </c>
      <c r="BF129" s="64">
        <v>126.54545454545462</v>
      </c>
      <c r="BG129" s="64">
        <v>129.90909090909096</v>
      </c>
      <c r="BH129" s="64">
        <v>244.54545454545462</v>
      </c>
      <c r="BI129" s="61">
        <v>96.909090909090949</v>
      </c>
      <c r="BJ129" s="62">
        <v>26.454545454545435</v>
      </c>
      <c r="BK129" s="62">
        <v>31.827272727272721</v>
      </c>
      <c r="BL129" s="62">
        <v>44.72727272727272</v>
      </c>
      <c r="BM129" s="62">
        <v>43.4</v>
      </c>
      <c r="BN129" s="62">
        <v>49.309090909090905</v>
      </c>
      <c r="BO129" s="62">
        <v>60.245454545454557</v>
      </c>
      <c r="BP129" s="62">
        <v>77.463636363636382</v>
      </c>
      <c r="BQ129" s="62">
        <v>114.6</v>
      </c>
      <c r="BR129" s="62">
        <v>135.6</v>
      </c>
      <c r="BS129" s="62">
        <v>206.4</v>
      </c>
      <c r="BT129" s="62">
        <v>201.45454545454538</v>
      </c>
      <c r="BU129" s="62">
        <v>200.63636363636348</v>
      </c>
    </row>
    <row r="130" spans="1:73" s="63" customFormat="1" x14ac:dyDescent="0.3">
      <c r="A130" s="1"/>
      <c r="B130" s="1"/>
      <c r="C130" s="1"/>
      <c r="D130" s="92"/>
      <c r="E130" s="3"/>
      <c r="F130" s="3"/>
      <c r="G130" s="1"/>
      <c r="H130" s="69">
        <v>5.6774080000111722</v>
      </c>
      <c r="I130" s="47">
        <v>0.19659090909090893</v>
      </c>
      <c r="J130" s="48">
        <v>1.3795454545454537</v>
      </c>
      <c r="K130" s="48">
        <v>1.3795454545454537</v>
      </c>
      <c r="L130" s="49">
        <v>42.581818181818157</v>
      </c>
      <c r="M130" s="49">
        <v>51.859090909090867</v>
      </c>
      <c r="N130" s="49">
        <v>44.3</v>
      </c>
      <c r="O130" s="49">
        <v>57.086363636363672</v>
      </c>
      <c r="P130" s="49">
        <v>63.545454545454582</v>
      </c>
      <c r="Q130" s="49">
        <v>110.68636363636372</v>
      </c>
      <c r="R130" s="49">
        <v>145.90909090909093</v>
      </c>
      <c r="S130" s="49">
        <v>203.90909090909079</v>
      </c>
      <c r="T130" s="49">
        <v>243.45454545454561</v>
      </c>
      <c r="U130" s="50">
        <v>20.28</v>
      </c>
      <c r="V130" s="50">
        <v>38.9</v>
      </c>
      <c r="W130" s="51">
        <v>104.67727272727264</v>
      </c>
      <c r="X130" s="51">
        <v>125.99090909090908</v>
      </c>
      <c r="Y130" s="51">
        <v>242.40909090909079</v>
      </c>
      <c r="Z130" s="51">
        <v>253.97272727272735</v>
      </c>
      <c r="AA130" s="52">
        <v>92.5</v>
      </c>
      <c r="AB130" s="53">
        <v>170</v>
      </c>
      <c r="AC130" s="53">
        <v>208.63636363636363</v>
      </c>
      <c r="AD130" s="55">
        <v>2.12</v>
      </c>
      <c r="AE130" s="56">
        <v>110.75454545454552</v>
      </c>
      <c r="AF130" s="56">
        <v>128.1090909090909</v>
      </c>
      <c r="AG130" s="56">
        <v>180.7272727272728</v>
      </c>
      <c r="AH130" s="57">
        <v>49.7</v>
      </c>
      <c r="AI130" s="57">
        <v>83.304545454545476</v>
      </c>
      <c r="AJ130" s="57">
        <v>102.09090909090899</v>
      </c>
      <c r="AK130" s="57">
        <v>108.1818181818182</v>
      </c>
      <c r="AL130" s="57">
        <v>136.1</v>
      </c>
      <c r="AM130" s="57">
        <v>161.2727272727272</v>
      </c>
      <c r="AN130" s="57">
        <v>164.2272727272728</v>
      </c>
      <c r="AO130" s="57">
        <v>285.5</v>
      </c>
      <c r="AP130" s="57">
        <v>256.5</v>
      </c>
      <c r="AQ130" s="58">
        <v>79.5</v>
      </c>
      <c r="AR130" s="58">
        <v>112.5454545454546</v>
      </c>
      <c r="AS130" s="58">
        <v>134.18181818181819</v>
      </c>
      <c r="AT130" s="58">
        <v>155.54545454545453</v>
      </c>
      <c r="AU130" s="58">
        <v>173.59090909090909</v>
      </c>
      <c r="AV130" s="58">
        <v>207.2727272727272</v>
      </c>
      <c r="AW130" s="58">
        <v>290.04545454545439</v>
      </c>
      <c r="AX130" s="59">
        <v>17.54545454545455</v>
      </c>
      <c r="AY130" s="59">
        <v>14.909090909090905</v>
      </c>
      <c r="AZ130" s="59">
        <v>78.590909090909037</v>
      </c>
      <c r="BA130" s="64">
        <v>35</v>
      </c>
      <c r="BB130" s="64">
        <v>155.2272727272728</v>
      </c>
      <c r="BC130" s="64">
        <v>123.6818181818182</v>
      </c>
      <c r="BD130" s="64">
        <v>131.40909090909099</v>
      </c>
      <c r="BE130" s="64">
        <v>155.2272727272728</v>
      </c>
      <c r="BF130" s="64">
        <v>129.2272727272728</v>
      </c>
      <c r="BG130" s="64">
        <v>132.54545454545459</v>
      </c>
      <c r="BH130" s="64">
        <v>252.7272727272728</v>
      </c>
      <c r="BI130" s="61">
        <v>99.545454545454589</v>
      </c>
      <c r="BJ130" s="62">
        <v>27.272727272727252</v>
      </c>
      <c r="BK130" s="62">
        <v>32.636363636363633</v>
      </c>
      <c r="BL130" s="62">
        <v>46.636363636363626</v>
      </c>
      <c r="BM130" s="62">
        <v>45.15</v>
      </c>
      <c r="BN130" s="62">
        <v>51.29545454545454</v>
      </c>
      <c r="BO130" s="62">
        <v>62.377272727272739</v>
      </c>
      <c r="BP130" s="62">
        <v>79.868181818181839</v>
      </c>
      <c r="BQ130" s="62">
        <v>117.2</v>
      </c>
      <c r="BR130" s="62">
        <v>139.69999999999999</v>
      </c>
      <c r="BS130" s="62">
        <v>211.05</v>
      </c>
      <c r="BT130" s="62">
        <v>208.7727272727272</v>
      </c>
      <c r="BU130" s="62">
        <v>207.18181818181802</v>
      </c>
    </row>
    <row r="131" spans="1:73" s="63" customFormat="1" x14ac:dyDescent="0.3">
      <c r="A131" s="1"/>
      <c r="B131" s="1"/>
      <c r="C131" s="1"/>
      <c r="D131" s="92"/>
      <c r="E131" s="3"/>
      <c r="F131" s="3"/>
      <c r="G131" s="1"/>
      <c r="H131" s="69">
        <v>5.7221120000112613</v>
      </c>
      <c r="I131" s="47">
        <v>0.20136363636363619</v>
      </c>
      <c r="J131" s="48">
        <v>1.4181818181818173</v>
      </c>
      <c r="K131" s="48">
        <v>1.4181818181818173</v>
      </c>
      <c r="L131" s="49">
        <v>43.927272727272701</v>
      </c>
      <c r="M131" s="49">
        <v>53.636363636363591</v>
      </c>
      <c r="N131" s="49">
        <v>46.3</v>
      </c>
      <c r="O131" s="49">
        <v>59.145454545454584</v>
      </c>
      <c r="P131" s="49">
        <v>65.081818181818221</v>
      </c>
      <c r="Q131" s="49">
        <v>113.44545454545464</v>
      </c>
      <c r="R131" s="49">
        <v>149.63636363636365</v>
      </c>
      <c r="S131" s="49">
        <v>208.63636363636351</v>
      </c>
      <c r="T131" s="49">
        <v>249.81818181818198</v>
      </c>
      <c r="U131" s="50">
        <v>20.92</v>
      </c>
      <c r="V131" s="50">
        <v>39.6</v>
      </c>
      <c r="W131" s="51">
        <v>107.30909090909081</v>
      </c>
      <c r="X131" s="51">
        <v>129.16363636363636</v>
      </c>
      <c r="Y131" s="51">
        <v>248.63636363636351</v>
      </c>
      <c r="Z131" s="51">
        <v>260.09090909090918</v>
      </c>
      <c r="AA131" s="52">
        <v>95</v>
      </c>
      <c r="AB131" s="53">
        <v>175</v>
      </c>
      <c r="AC131" s="53">
        <v>214.54545454545453</v>
      </c>
      <c r="AD131" s="55">
        <v>2.1800000000000002</v>
      </c>
      <c r="AE131" s="56">
        <v>113.21818181818189</v>
      </c>
      <c r="AF131" s="56">
        <v>131.23636363636362</v>
      </c>
      <c r="AG131" s="56">
        <v>185.90909090909099</v>
      </c>
      <c r="AH131" s="57">
        <v>51.8</v>
      </c>
      <c r="AI131" s="57">
        <v>85.318181818181841</v>
      </c>
      <c r="AJ131" s="57">
        <v>104.36363636363626</v>
      </c>
      <c r="AK131" s="57">
        <v>110.72727272727275</v>
      </c>
      <c r="AL131" s="57">
        <v>139.4</v>
      </c>
      <c r="AM131" s="57">
        <v>167.09090909090901</v>
      </c>
      <c r="AN131" s="57">
        <v>169.90909090909099</v>
      </c>
      <c r="AO131" s="57">
        <v>292</v>
      </c>
      <c r="AP131" s="57">
        <v>264</v>
      </c>
      <c r="AQ131" s="58">
        <v>81</v>
      </c>
      <c r="AR131" s="58">
        <v>115.18181818181824</v>
      </c>
      <c r="AS131" s="58">
        <v>137.72727272727272</v>
      </c>
      <c r="AT131" s="58">
        <v>160.18181818181816</v>
      </c>
      <c r="AU131" s="58">
        <v>179.36363636363637</v>
      </c>
      <c r="AV131" s="58">
        <v>213.09090909090901</v>
      </c>
      <c r="AW131" s="58">
        <v>297.18181818181802</v>
      </c>
      <c r="AX131" s="59">
        <v>18.181818181818187</v>
      </c>
      <c r="AY131" s="59">
        <v>15.636363636363631</v>
      </c>
      <c r="AZ131" s="59">
        <v>80.363636363636303</v>
      </c>
      <c r="BA131" s="64">
        <v>36</v>
      </c>
      <c r="BB131" s="64">
        <v>158.90909090909099</v>
      </c>
      <c r="BC131" s="64">
        <v>126.72727272727275</v>
      </c>
      <c r="BD131" s="64">
        <v>134.63636363636371</v>
      </c>
      <c r="BE131" s="64">
        <v>158.90909090909099</v>
      </c>
      <c r="BF131" s="64">
        <v>131.90909090909099</v>
      </c>
      <c r="BG131" s="64">
        <v>135.18181818181822</v>
      </c>
      <c r="BH131" s="64">
        <v>260.90909090909099</v>
      </c>
      <c r="BI131" s="61">
        <v>102.18181818181823</v>
      </c>
      <c r="BJ131" s="62">
        <v>28.090909090909069</v>
      </c>
      <c r="BK131" s="62">
        <v>33.445454545454545</v>
      </c>
      <c r="BL131" s="62">
        <v>48.545454545454533</v>
      </c>
      <c r="BM131" s="62">
        <v>46.9</v>
      </c>
      <c r="BN131" s="62">
        <v>53.281818181818174</v>
      </c>
      <c r="BO131" s="62">
        <v>64.509090909090915</v>
      </c>
      <c r="BP131" s="62">
        <v>82.272727272727295</v>
      </c>
      <c r="BQ131" s="62">
        <v>119.8</v>
      </c>
      <c r="BR131" s="62">
        <v>143.80000000000001</v>
      </c>
      <c r="BS131" s="62">
        <v>215.7</v>
      </c>
      <c r="BT131" s="62">
        <v>216.09090909090901</v>
      </c>
      <c r="BU131" s="62">
        <v>213.72727272727255</v>
      </c>
    </row>
    <row r="132" spans="1:73" s="63" customFormat="1" x14ac:dyDescent="0.3">
      <c r="A132" s="1"/>
      <c r="B132" s="1"/>
      <c r="C132" s="1"/>
      <c r="D132" s="92"/>
      <c r="E132" s="3"/>
      <c r="F132" s="3"/>
      <c r="G132" s="1"/>
      <c r="H132" s="69">
        <v>5.7668160000113486</v>
      </c>
      <c r="I132" s="47">
        <v>0.20613636363636345</v>
      </c>
      <c r="J132" s="48">
        <v>1.4568181818181809</v>
      </c>
      <c r="K132" s="48">
        <v>1.4568181818181809</v>
      </c>
      <c r="L132" s="49">
        <v>45.272727272727245</v>
      </c>
      <c r="M132" s="49">
        <v>55.413636363636314</v>
      </c>
      <c r="N132" s="49">
        <v>48.3</v>
      </c>
      <c r="O132" s="49">
        <v>61.204545454545496</v>
      </c>
      <c r="P132" s="49">
        <v>66.618181818181853</v>
      </c>
      <c r="Q132" s="49">
        <v>116.20454545454555</v>
      </c>
      <c r="R132" s="49">
        <v>153.36363636363637</v>
      </c>
      <c r="S132" s="49">
        <v>213.36363636363623</v>
      </c>
      <c r="T132" s="49">
        <v>256.18181818181836</v>
      </c>
      <c r="U132" s="50">
        <v>21.56</v>
      </c>
      <c r="V132" s="50">
        <v>40.299999999999997</v>
      </c>
      <c r="W132" s="51">
        <v>109.94090909090899</v>
      </c>
      <c r="X132" s="51">
        <v>132.33636363636361</v>
      </c>
      <c r="Y132" s="51">
        <v>254.86363636363623</v>
      </c>
      <c r="Z132" s="51">
        <v>266.209090909091</v>
      </c>
      <c r="AA132" s="52">
        <v>97.5</v>
      </c>
      <c r="AB132" s="53">
        <v>180</v>
      </c>
      <c r="AC132" s="53">
        <v>220.45454545454544</v>
      </c>
      <c r="AD132" s="55">
        <v>2.2400000000000002</v>
      </c>
      <c r="AE132" s="56">
        <v>115.68181818181826</v>
      </c>
      <c r="AF132" s="56">
        <v>134.36363636363635</v>
      </c>
      <c r="AG132" s="56">
        <v>191.09090909090918</v>
      </c>
      <c r="AH132" s="57">
        <v>53.9</v>
      </c>
      <c r="AI132" s="57">
        <v>87.331818181818207</v>
      </c>
      <c r="AJ132" s="57">
        <v>106.63636363636353</v>
      </c>
      <c r="AK132" s="57">
        <v>113.27272727272729</v>
      </c>
      <c r="AL132" s="57">
        <v>142.69999999999999</v>
      </c>
      <c r="AM132" s="57">
        <v>172.90909090909082</v>
      </c>
      <c r="AN132" s="57">
        <v>175.59090909090918</v>
      </c>
      <c r="AO132" s="57">
        <v>298.5</v>
      </c>
      <c r="AP132" s="57">
        <v>271.5</v>
      </c>
      <c r="AQ132" s="58">
        <v>82.5</v>
      </c>
      <c r="AR132" s="58">
        <v>117.81818181818188</v>
      </c>
      <c r="AS132" s="58">
        <v>141.27272727272725</v>
      </c>
      <c r="AT132" s="58">
        <v>164.81818181818178</v>
      </c>
      <c r="AU132" s="58">
        <v>185.13636363636365</v>
      </c>
      <c r="AV132" s="58">
        <v>218.90909090909082</v>
      </c>
      <c r="AW132" s="58">
        <v>304.31818181818164</v>
      </c>
      <c r="AX132" s="59">
        <v>18.818181818181824</v>
      </c>
      <c r="AY132" s="59">
        <v>16.36363636363636</v>
      </c>
      <c r="AZ132" s="59">
        <v>82.136363636363569</v>
      </c>
      <c r="BA132" s="64">
        <v>37</v>
      </c>
      <c r="BB132" s="64">
        <v>162.59090909090918</v>
      </c>
      <c r="BC132" s="64">
        <v>129.77272727272728</v>
      </c>
      <c r="BD132" s="64">
        <v>137.86363636363643</v>
      </c>
      <c r="BE132" s="64">
        <v>162.59090909090918</v>
      </c>
      <c r="BF132" s="64">
        <v>134.59090909090918</v>
      </c>
      <c r="BG132" s="64">
        <v>137.81818181818184</v>
      </c>
      <c r="BH132" s="64">
        <v>269.09090909090918</v>
      </c>
      <c r="BI132" s="61">
        <v>104.81818181818187</v>
      </c>
      <c r="BJ132" s="62">
        <v>28.909090909090885</v>
      </c>
      <c r="BK132" s="62">
        <v>34.254545454545458</v>
      </c>
      <c r="BL132" s="62">
        <v>50.454545454545439</v>
      </c>
      <c r="BM132" s="62">
        <v>48.65</v>
      </c>
      <c r="BN132" s="62">
        <v>55.268181818181809</v>
      </c>
      <c r="BO132" s="62">
        <v>66.640909090909091</v>
      </c>
      <c r="BP132" s="62">
        <v>84.677272727272751</v>
      </c>
      <c r="BQ132" s="62">
        <v>122.4</v>
      </c>
      <c r="BR132" s="62">
        <v>147.9</v>
      </c>
      <c r="BS132" s="62">
        <v>220.35</v>
      </c>
      <c r="BT132" s="62">
        <v>223.40909090909082</v>
      </c>
      <c r="BU132" s="62">
        <v>220.27272727272708</v>
      </c>
    </row>
    <row r="133" spans="1:73" s="63" customFormat="1" x14ac:dyDescent="0.3">
      <c r="A133" s="1"/>
      <c r="B133" s="1"/>
      <c r="C133" s="1"/>
      <c r="D133" s="92"/>
      <c r="E133" s="3"/>
      <c r="F133" s="3"/>
      <c r="G133" s="1"/>
      <c r="H133" s="69">
        <v>5.8115200000114369</v>
      </c>
      <c r="I133" s="47">
        <v>0.21090909090909071</v>
      </c>
      <c r="J133" s="48">
        <v>1.4954545454545445</v>
      </c>
      <c r="K133" s="48">
        <v>1.4954545454545445</v>
      </c>
      <c r="L133" s="49">
        <v>46.618181818181789</v>
      </c>
      <c r="M133" s="49">
        <v>57.190909090909038</v>
      </c>
      <c r="N133" s="49">
        <v>50.3</v>
      </c>
      <c r="O133" s="49">
        <v>63.263636363636408</v>
      </c>
      <c r="P133" s="49">
        <v>68.154545454545485</v>
      </c>
      <c r="Q133" s="49">
        <v>118.96363636363647</v>
      </c>
      <c r="R133" s="49">
        <v>157.09090909090909</v>
      </c>
      <c r="S133" s="49">
        <v>218.09090909090895</v>
      </c>
      <c r="T133" s="49">
        <v>262.54545454545473</v>
      </c>
      <c r="U133" s="50">
        <v>22.2</v>
      </c>
      <c r="V133" s="50">
        <v>41</v>
      </c>
      <c r="W133" s="51">
        <v>112.57272727272716</v>
      </c>
      <c r="X133" s="51">
        <v>135.5090909090909</v>
      </c>
      <c r="Y133" s="51">
        <v>261.09090909090895</v>
      </c>
      <c r="Z133" s="51">
        <v>272.32727272727283</v>
      </c>
      <c r="AA133" s="52">
        <v>100</v>
      </c>
      <c r="AB133" s="53">
        <v>185</v>
      </c>
      <c r="AC133" s="53">
        <v>226.36363636363635</v>
      </c>
      <c r="AD133" s="55">
        <v>2.2999999999999998</v>
      </c>
      <c r="AE133" s="56">
        <v>118.14545454545463</v>
      </c>
      <c r="AF133" s="56">
        <v>137.49090909090907</v>
      </c>
      <c r="AG133" s="56">
        <v>196.27272727272737</v>
      </c>
      <c r="AH133" s="57">
        <v>56</v>
      </c>
      <c r="AI133" s="57">
        <v>89.345454545454572</v>
      </c>
      <c r="AJ133" s="57">
        <v>108.90909090909079</v>
      </c>
      <c r="AK133" s="57">
        <v>115.81818181818184</v>
      </c>
      <c r="AL133" s="57">
        <v>146</v>
      </c>
      <c r="AM133" s="57">
        <v>178.72727272727263</v>
      </c>
      <c r="AN133" s="57">
        <v>181.27272727272737</v>
      </c>
      <c r="AO133" s="57">
        <v>305</v>
      </c>
      <c r="AP133" s="57">
        <v>279</v>
      </c>
      <c r="AQ133" s="58">
        <v>84</v>
      </c>
      <c r="AR133" s="58">
        <v>120.45454545454552</v>
      </c>
      <c r="AS133" s="58">
        <v>144.81818181818178</v>
      </c>
      <c r="AT133" s="58">
        <v>169.45454545454541</v>
      </c>
      <c r="AU133" s="58">
        <v>190.90909090909093</v>
      </c>
      <c r="AV133" s="58">
        <v>224.72727272727263</v>
      </c>
      <c r="AW133" s="58">
        <v>311.45454545454527</v>
      </c>
      <c r="AX133" s="59">
        <v>19.45454545454546</v>
      </c>
      <c r="AY133" s="59">
        <v>17.090909090909086</v>
      </c>
      <c r="AZ133" s="59">
        <v>83.909090909090835</v>
      </c>
      <c r="BA133" s="64">
        <v>38</v>
      </c>
      <c r="BB133" s="64">
        <v>166.27272727272737</v>
      </c>
      <c r="BC133" s="64">
        <v>132.81818181818181</v>
      </c>
      <c r="BD133" s="64">
        <v>141.09090909090915</v>
      </c>
      <c r="BE133" s="64">
        <v>166.27272727272737</v>
      </c>
      <c r="BF133" s="64">
        <v>137.27272727272737</v>
      </c>
      <c r="BG133" s="64">
        <v>140.45454545454547</v>
      </c>
      <c r="BH133" s="64">
        <v>277.27272727272737</v>
      </c>
      <c r="BI133" s="61">
        <v>107.45454545454551</v>
      </c>
      <c r="BJ133" s="62">
        <v>29.727272727272702</v>
      </c>
      <c r="BK133" s="62">
        <v>35.06363636363637</v>
      </c>
      <c r="BL133" s="62">
        <v>52.363636363636346</v>
      </c>
      <c r="BM133" s="62">
        <v>50.4</v>
      </c>
      <c r="BN133" s="62">
        <v>57.254545454545443</v>
      </c>
      <c r="BO133" s="62">
        <v>68.772727272727266</v>
      </c>
      <c r="BP133" s="62">
        <v>87.081818181818207</v>
      </c>
      <c r="BQ133" s="62">
        <v>125</v>
      </c>
      <c r="BR133" s="62">
        <v>152</v>
      </c>
      <c r="BS133" s="62">
        <v>225</v>
      </c>
      <c r="BT133" s="62">
        <v>230.72727272727263</v>
      </c>
      <c r="BU133" s="62">
        <v>226.81818181818161</v>
      </c>
    </row>
    <row r="134" spans="1:73" s="63" customFormat="1" x14ac:dyDescent="0.3">
      <c r="A134" s="1"/>
      <c r="B134" s="1"/>
      <c r="C134" s="1"/>
      <c r="D134" s="92"/>
      <c r="E134" s="3"/>
      <c r="F134" s="3"/>
      <c r="G134" s="1"/>
      <c r="H134" s="69">
        <v>5.8562240000115242</v>
      </c>
      <c r="I134" s="47">
        <v>0.21568181818181797</v>
      </c>
      <c r="J134" s="48">
        <v>1.5340909090909081</v>
      </c>
      <c r="K134" s="48">
        <v>1.5340909090909081</v>
      </c>
      <c r="L134" s="49">
        <v>47.963636363636333</v>
      </c>
      <c r="M134" s="49">
        <v>58.968181818181762</v>
      </c>
      <c r="N134" s="49">
        <v>52.3</v>
      </c>
      <c r="O134" s="49">
        <v>65.32272727272732</v>
      </c>
      <c r="P134" s="49">
        <v>69.690909090909116</v>
      </c>
      <c r="Q134" s="49">
        <v>121.72272727272738</v>
      </c>
      <c r="R134" s="49">
        <v>160.81818181818181</v>
      </c>
      <c r="S134" s="49">
        <v>222.81818181818167</v>
      </c>
      <c r="T134" s="49">
        <v>268.90909090909111</v>
      </c>
      <c r="U134" s="50">
        <v>22.84</v>
      </c>
      <c r="V134" s="50">
        <v>41.7</v>
      </c>
      <c r="W134" s="51">
        <v>115.20454545454534</v>
      </c>
      <c r="X134" s="51">
        <v>138.68181818181819</v>
      </c>
      <c r="Y134" s="51">
        <v>267.3181818181817</v>
      </c>
      <c r="Z134" s="51">
        <v>278.44545454545465</v>
      </c>
      <c r="AA134" s="52">
        <v>102.5</v>
      </c>
      <c r="AB134" s="53">
        <v>190</v>
      </c>
      <c r="AC134" s="53">
        <v>232.27272727272725</v>
      </c>
      <c r="AD134" s="55">
        <v>2.375</v>
      </c>
      <c r="AE134" s="56">
        <v>120.60909090909099</v>
      </c>
      <c r="AF134" s="56">
        <v>140.6181818181818</v>
      </c>
      <c r="AG134" s="56">
        <v>201.45454545454555</v>
      </c>
      <c r="AH134" s="57">
        <v>57.833333333333329</v>
      </c>
      <c r="AI134" s="57">
        <v>91.359090909090938</v>
      </c>
      <c r="AJ134" s="57">
        <v>111.18181818181806</v>
      </c>
      <c r="AK134" s="57">
        <v>118.36363636363639</v>
      </c>
      <c r="AL134" s="57">
        <v>149.46666666666667</v>
      </c>
      <c r="AM134" s="57">
        <v>184.54545454545445</v>
      </c>
      <c r="AN134" s="57">
        <v>186.95454545454555</v>
      </c>
      <c r="AO134" s="57">
        <v>311.5</v>
      </c>
      <c r="AP134" s="57">
        <v>286.5</v>
      </c>
      <c r="AQ134" s="58">
        <v>85.5</v>
      </c>
      <c r="AR134" s="58">
        <v>123.09090909090916</v>
      </c>
      <c r="AS134" s="58">
        <v>148.36363636363632</v>
      </c>
      <c r="AT134" s="58">
        <v>174.09090909090904</v>
      </c>
      <c r="AU134" s="58">
        <v>196.68181818181822</v>
      </c>
      <c r="AV134" s="58">
        <v>230.54545454545445</v>
      </c>
      <c r="AW134" s="58">
        <v>318.59090909090889</v>
      </c>
      <c r="AX134" s="59">
        <v>20.090909090909097</v>
      </c>
      <c r="AY134" s="59">
        <v>17.818181818181813</v>
      </c>
      <c r="AZ134" s="59">
        <v>85.681818181818102</v>
      </c>
      <c r="BA134" s="64">
        <v>39</v>
      </c>
      <c r="BB134" s="64">
        <v>169.95454545454555</v>
      </c>
      <c r="BC134" s="64">
        <v>135.86363636363635</v>
      </c>
      <c r="BD134" s="64">
        <v>144.31818181818187</v>
      </c>
      <c r="BE134" s="64">
        <v>169.95454545454555</v>
      </c>
      <c r="BF134" s="64">
        <v>139.95454545454555</v>
      </c>
      <c r="BG134" s="64">
        <v>143.09090909090909</v>
      </c>
      <c r="BH134" s="64">
        <v>285.45454545454555</v>
      </c>
      <c r="BI134" s="61">
        <v>110.09090909090915</v>
      </c>
      <c r="BJ134" s="62">
        <v>30.545454545454518</v>
      </c>
      <c r="BK134" s="62">
        <v>35.872727272727282</v>
      </c>
      <c r="BL134" s="62">
        <v>54.272727272727252</v>
      </c>
      <c r="BM134" s="62">
        <v>52.15</v>
      </c>
      <c r="BN134" s="62">
        <v>59.240909090909078</v>
      </c>
      <c r="BO134" s="62">
        <v>70.904545454545442</v>
      </c>
      <c r="BP134" s="62">
        <v>89.486363636363663</v>
      </c>
      <c r="BQ134" s="62">
        <v>127.83333333333333</v>
      </c>
      <c r="BR134" s="62">
        <v>156.66666666666666</v>
      </c>
      <c r="BS134" s="62">
        <v>231.45</v>
      </c>
      <c r="BT134" s="62">
        <v>238.04545454545445</v>
      </c>
      <c r="BU134" s="62">
        <v>233.36363636363615</v>
      </c>
    </row>
    <row r="135" spans="1:73" s="63" customFormat="1" x14ac:dyDescent="0.3">
      <c r="A135" s="1"/>
      <c r="B135" s="1"/>
      <c r="C135" s="1"/>
      <c r="D135" s="92"/>
      <c r="E135" s="3"/>
      <c r="F135" s="3"/>
      <c r="G135" s="1"/>
      <c r="H135" s="69">
        <v>5.9009280000116124</v>
      </c>
      <c r="I135" s="47">
        <v>0.22045454545454524</v>
      </c>
      <c r="J135" s="48">
        <v>1.5727272727272716</v>
      </c>
      <c r="K135" s="48">
        <v>1.5727272727272716</v>
      </c>
      <c r="L135" s="49">
        <v>49.309090909090877</v>
      </c>
      <c r="M135" s="49">
        <v>60.745454545454486</v>
      </c>
      <c r="N135" s="49">
        <v>54.3</v>
      </c>
      <c r="O135" s="49">
        <v>67.381818181818232</v>
      </c>
      <c r="P135" s="49">
        <v>71.227272727272748</v>
      </c>
      <c r="Q135" s="49">
        <v>124.4818181818183</v>
      </c>
      <c r="R135" s="49">
        <v>164.54545454545453</v>
      </c>
      <c r="S135" s="49">
        <v>227.54545454545439</v>
      </c>
      <c r="T135" s="49">
        <v>275.27272727272748</v>
      </c>
      <c r="U135" s="50">
        <v>23.48</v>
      </c>
      <c r="V135" s="50">
        <v>42.4</v>
      </c>
      <c r="W135" s="51">
        <v>117.83636363636352</v>
      </c>
      <c r="X135" s="51">
        <v>141.85454545454547</v>
      </c>
      <c r="Y135" s="51">
        <v>273.54545454545445</v>
      </c>
      <c r="Z135" s="51">
        <v>284.56363636363648</v>
      </c>
      <c r="AA135" s="52">
        <v>105</v>
      </c>
      <c r="AB135" s="53">
        <v>195</v>
      </c>
      <c r="AC135" s="53">
        <v>238.18181818181816</v>
      </c>
      <c r="AD135" s="55">
        <v>2.4500000000000002</v>
      </c>
      <c r="AE135" s="56">
        <v>123.07272727272736</v>
      </c>
      <c r="AF135" s="56">
        <v>143.74545454545452</v>
      </c>
      <c r="AG135" s="56">
        <v>206.63636363636374</v>
      </c>
      <c r="AH135" s="57">
        <v>59.666666666666657</v>
      </c>
      <c r="AI135" s="57">
        <v>93.372727272727303</v>
      </c>
      <c r="AJ135" s="57">
        <v>113.45454545454533</v>
      </c>
      <c r="AK135" s="57">
        <v>120.90909090909093</v>
      </c>
      <c r="AL135" s="57">
        <v>152.93333333333334</v>
      </c>
      <c r="AM135" s="57">
        <v>190.36363636363626</v>
      </c>
      <c r="AN135" s="57">
        <v>192.63636363636374</v>
      </c>
      <c r="AO135" s="57">
        <v>318</v>
      </c>
      <c r="AP135" s="57">
        <v>294</v>
      </c>
      <c r="AQ135" s="58">
        <v>87</v>
      </c>
      <c r="AR135" s="58">
        <v>125.7272727272728</v>
      </c>
      <c r="AS135" s="58">
        <v>151.90909090909085</v>
      </c>
      <c r="AT135" s="58">
        <v>178.72727272727266</v>
      </c>
      <c r="AU135" s="58">
        <v>202.4545454545455</v>
      </c>
      <c r="AV135" s="58">
        <v>236.36363636363626</v>
      </c>
      <c r="AW135" s="58">
        <v>325.72727272727252</v>
      </c>
      <c r="AX135" s="59">
        <v>20.727272727272734</v>
      </c>
      <c r="AY135" s="59">
        <v>18.54545454545454</v>
      </c>
      <c r="AZ135" s="59">
        <v>87.454545454545368</v>
      </c>
      <c r="BA135" s="64">
        <v>40</v>
      </c>
      <c r="BB135" s="64">
        <v>173.63636363636374</v>
      </c>
      <c r="BC135" s="64">
        <v>138.90909090909088</v>
      </c>
      <c r="BD135" s="64">
        <v>147.54545454545459</v>
      </c>
      <c r="BE135" s="64">
        <v>173.63636363636374</v>
      </c>
      <c r="BF135" s="64">
        <v>142.63636363636374</v>
      </c>
      <c r="BG135" s="64">
        <v>145.72727272727272</v>
      </c>
      <c r="BH135" s="64">
        <v>293.63636363636374</v>
      </c>
      <c r="BI135" s="61">
        <v>112.72727272727279</v>
      </c>
      <c r="BJ135" s="62">
        <v>31.363636363636335</v>
      </c>
      <c r="BK135" s="62">
        <v>36.681818181818194</v>
      </c>
      <c r="BL135" s="62">
        <v>56.181818181818159</v>
      </c>
      <c r="BM135" s="62">
        <v>53.9</v>
      </c>
      <c r="BN135" s="62">
        <v>61.227272727272712</v>
      </c>
      <c r="BO135" s="62">
        <v>73.036363636363618</v>
      </c>
      <c r="BP135" s="62">
        <v>91.890909090909119</v>
      </c>
      <c r="BQ135" s="62">
        <v>130.66666666666666</v>
      </c>
      <c r="BR135" s="62">
        <v>161.33333333333331</v>
      </c>
      <c r="BS135" s="62">
        <v>237.9</v>
      </c>
      <c r="BT135" s="62">
        <v>245.36363636363626</v>
      </c>
      <c r="BU135" s="62">
        <v>239.90909090909068</v>
      </c>
    </row>
    <row r="136" spans="1:73" s="63" customFormat="1" x14ac:dyDescent="0.3">
      <c r="A136" s="1"/>
      <c r="B136" s="1"/>
      <c r="C136" s="1"/>
      <c r="D136" s="92"/>
      <c r="E136" s="3"/>
      <c r="F136" s="3"/>
      <c r="G136" s="1"/>
      <c r="H136" s="69">
        <v>5.9456320000117007</v>
      </c>
      <c r="I136" s="47">
        <v>0.2252272727272725</v>
      </c>
      <c r="J136" s="48">
        <v>1.6113636363636352</v>
      </c>
      <c r="K136" s="48">
        <v>1.6113636363636352</v>
      </c>
      <c r="L136" s="49">
        <v>50.654545454545421</v>
      </c>
      <c r="M136" s="49">
        <v>62.522727272727209</v>
      </c>
      <c r="N136" s="49">
        <v>56.3</v>
      </c>
      <c r="O136" s="49">
        <v>69.440909090909145</v>
      </c>
      <c r="P136" s="49">
        <v>72.76363636363638</v>
      </c>
      <c r="Q136" s="49">
        <v>127.24090909090921</v>
      </c>
      <c r="R136" s="49">
        <v>168.27272727272725</v>
      </c>
      <c r="S136" s="49">
        <v>232.27272727272711</v>
      </c>
      <c r="T136" s="49">
        <v>281.63636363636385</v>
      </c>
      <c r="U136" s="50">
        <v>24.12</v>
      </c>
      <c r="V136" s="50">
        <v>43.1</v>
      </c>
      <c r="W136" s="51">
        <v>120.46818181818169</v>
      </c>
      <c r="X136" s="51">
        <v>145.02727272727276</v>
      </c>
      <c r="Y136" s="51">
        <v>279.7727272727272</v>
      </c>
      <c r="Z136" s="51">
        <v>290.6818181818183</v>
      </c>
      <c r="AA136" s="52">
        <v>107.5</v>
      </c>
      <c r="AB136" s="53">
        <v>200</v>
      </c>
      <c r="AC136" s="53">
        <v>244.09090909090907</v>
      </c>
      <c r="AD136" s="55">
        <v>2.5249999999999999</v>
      </c>
      <c r="AE136" s="56">
        <v>125.53636363636373</v>
      </c>
      <c r="AF136" s="56">
        <v>146.87272727272725</v>
      </c>
      <c r="AG136" s="56">
        <v>211.81818181818193</v>
      </c>
      <c r="AH136" s="57">
        <v>61.5</v>
      </c>
      <c r="AI136" s="57">
        <v>95.386363636363669</v>
      </c>
      <c r="AJ136" s="57">
        <v>115.72727272727259</v>
      </c>
      <c r="AK136" s="57">
        <v>123.45454545454548</v>
      </c>
      <c r="AL136" s="57">
        <v>156.4</v>
      </c>
      <c r="AM136" s="57">
        <v>196.18181818181807</v>
      </c>
      <c r="AN136" s="57">
        <v>198.31818181818193</v>
      </c>
      <c r="AO136" s="57">
        <v>324.5</v>
      </c>
      <c r="AP136" s="57">
        <v>301.5</v>
      </c>
      <c r="AQ136" s="58">
        <v>88.5</v>
      </c>
      <c r="AR136" s="58">
        <v>128.36363636363643</v>
      </c>
      <c r="AS136" s="58">
        <v>155.45454545454538</v>
      </c>
      <c r="AT136" s="58">
        <v>183.36363636363629</v>
      </c>
      <c r="AU136" s="58">
        <v>208.22727272727278</v>
      </c>
      <c r="AV136" s="58">
        <v>242.18181818181807</v>
      </c>
      <c r="AW136" s="58">
        <v>332.86363636363615</v>
      </c>
      <c r="AX136" s="59">
        <v>21.36363636363637</v>
      </c>
      <c r="AY136" s="59">
        <v>19.272727272727266</v>
      </c>
      <c r="AZ136" s="59">
        <v>89.227272727272634</v>
      </c>
      <c r="BA136" s="64">
        <v>41</v>
      </c>
      <c r="BB136" s="64">
        <v>177.31818181818193</v>
      </c>
      <c r="BC136" s="64">
        <v>141.95454545454541</v>
      </c>
      <c r="BD136" s="64">
        <v>150.77272727272731</v>
      </c>
      <c r="BE136" s="64">
        <v>177.31818181818193</v>
      </c>
      <c r="BF136" s="64">
        <v>145.31818181818193</v>
      </c>
      <c r="BG136" s="64">
        <v>148.36363636363635</v>
      </c>
      <c r="BH136" s="64">
        <v>301.81818181818193</v>
      </c>
      <c r="BI136" s="61">
        <v>115.36363636363643</v>
      </c>
      <c r="BJ136" s="62">
        <v>32.181818181818151</v>
      </c>
      <c r="BK136" s="62">
        <v>37.490909090909106</v>
      </c>
      <c r="BL136" s="62">
        <v>58.090909090909065</v>
      </c>
      <c r="BM136" s="62">
        <v>55.65</v>
      </c>
      <c r="BN136" s="62">
        <v>63.213636363636347</v>
      </c>
      <c r="BO136" s="62">
        <v>75.168181818181793</v>
      </c>
      <c r="BP136" s="62">
        <v>94.295454545454575</v>
      </c>
      <c r="BQ136" s="62">
        <v>133.5</v>
      </c>
      <c r="BR136" s="62">
        <v>166</v>
      </c>
      <c r="BS136" s="62">
        <v>244.35</v>
      </c>
      <c r="BT136" s="62">
        <v>252.68181818181807</v>
      </c>
      <c r="BU136" s="62">
        <v>246.45454545454521</v>
      </c>
    </row>
    <row r="137" spans="1:73" s="63" customFormat="1" x14ac:dyDescent="0.3">
      <c r="A137" s="1"/>
      <c r="B137" s="1"/>
      <c r="C137" s="1"/>
      <c r="D137" s="92"/>
      <c r="E137" s="3"/>
      <c r="F137" s="3"/>
      <c r="G137" s="1"/>
      <c r="H137" s="69">
        <v>6</v>
      </c>
      <c r="I137" s="47">
        <v>0.23</v>
      </c>
      <c r="J137" s="48">
        <v>1.65</v>
      </c>
      <c r="K137" s="48">
        <v>1.65</v>
      </c>
      <c r="L137" s="49">
        <v>52</v>
      </c>
      <c r="M137" s="49">
        <v>64.3</v>
      </c>
      <c r="N137" s="49">
        <v>58.3</v>
      </c>
      <c r="O137" s="49">
        <v>71.5</v>
      </c>
      <c r="P137" s="49">
        <v>74.3</v>
      </c>
      <c r="Q137" s="49">
        <v>130</v>
      </c>
      <c r="R137" s="49">
        <v>172</v>
      </c>
      <c r="S137" s="49">
        <v>237</v>
      </c>
      <c r="T137" s="49">
        <v>288</v>
      </c>
      <c r="U137" s="50">
        <v>24.76</v>
      </c>
      <c r="V137" s="50">
        <v>43.8</v>
      </c>
      <c r="W137" s="51">
        <v>123.1</v>
      </c>
      <c r="X137" s="51">
        <v>148.19999999999999</v>
      </c>
      <c r="Y137" s="51">
        <v>286</v>
      </c>
      <c r="Z137" s="51">
        <v>296.8</v>
      </c>
      <c r="AA137" s="52">
        <v>110</v>
      </c>
      <c r="AB137" s="53">
        <v>205</v>
      </c>
      <c r="AC137" s="53">
        <v>250</v>
      </c>
      <c r="AD137" s="55">
        <v>2.6</v>
      </c>
      <c r="AE137" s="56">
        <v>128</v>
      </c>
      <c r="AF137" s="56">
        <v>150</v>
      </c>
      <c r="AG137" s="56">
        <v>217</v>
      </c>
      <c r="AH137" s="57">
        <v>63.333333333333314</v>
      </c>
      <c r="AI137" s="57">
        <v>97.4</v>
      </c>
      <c r="AJ137" s="57">
        <v>118</v>
      </c>
      <c r="AK137" s="57">
        <v>126</v>
      </c>
      <c r="AL137" s="57">
        <v>159.86666666666667</v>
      </c>
      <c r="AM137" s="57">
        <v>202</v>
      </c>
      <c r="AN137" s="57">
        <v>204</v>
      </c>
      <c r="AO137" s="57">
        <v>331</v>
      </c>
      <c r="AP137" s="57">
        <v>309</v>
      </c>
      <c r="AQ137" s="58">
        <v>90</v>
      </c>
      <c r="AR137" s="58">
        <v>131</v>
      </c>
      <c r="AS137" s="58">
        <v>159</v>
      </c>
      <c r="AT137" s="58">
        <v>188</v>
      </c>
      <c r="AU137" s="58">
        <v>214</v>
      </c>
      <c r="AV137" s="58">
        <v>248</v>
      </c>
      <c r="AW137" s="58">
        <v>340</v>
      </c>
      <c r="AX137" s="59">
        <v>22</v>
      </c>
      <c r="AY137" s="59">
        <v>20</v>
      </c>
      <c r="AZ137" s="59">
        <v>91</v>
      </c>
      <c r="BA137" s="64">
        <v>42</v>
      </c>
      <c r="BB137" s="64">
        <v>181</v>
      </c>
      <c r="BC137" s="64">
        <v>145</v>
      </c>
      <c r="BD137" s="64">
        <v>154</v>
      </c>
      <c r="BE137" s="64">
        <v>181</v>
      </c>
      <c r="BF137" s="64">
        <v>148</v>
      </c>
      <c r="BG137" s="64">
        <v>151</v>
      </c>
      <c r="BH137" s="64">
        <v>310</v>
      </c>
      <c r="BI137" s="61">
        <v>118</v>
      </c>
      <c r="BJ137" s="62">
        <v>33</v>
      </c>
      <c r="BK137" s="62">
        <v>38.299999999999997</v>
      </c>
      <c r="BL137" s="62">
        <v>60</v>
      </c>
      <c r="BM137" s="62">
        <v>57.4</v>
      </c>
      <c r="BN137" s="62">
        <v>65.2</v>
      </c>
      <c r="BO137" s="62">
        <v>77.3</v>
      </c>
      <c r="BP137" s="62">
        <v>96.7</v>
      </c>
      <c r="BQ137" s="62">
        <v>136.33333333333334</v>
      </c>
      <c r="BR137" s="62">
        <v>170.66666666666663</v>
      </c>
      <c r="BS137" s="62">
        <v>250.8</v>
      </c>
      <c r="BT137" s="62">
        <v>260</v>
      </c>
      <c r="BU137" s="62">
        <v>253</v>
      </c>
    </row>
    <row r="138" spans="1:73" s="63" customFormat="1" x14ac:dyDescent="0.3">
      <c r="A138" s="1"/>
      <c r="B138" s="1"/>
      <c r="C138" s="1"/>
      <c r="D138" s="92"/>
      <c r="E138" s="3"/>
      <c r="F138" s="3"/>
      <c r="G138" s="1"/>
      <c r="H138" s="69">
        <v>6.0350400000118762</v>
      </c>
      <c r="I138" s="47">
        <v>0.23630434782608697</v>
      </c>
      <c r="J138" s="48">
        <v>1.6891304347826086</v>
      </c>
      <c r="K138" s="48">
        <v>1.6891304347826086</v>
      </c>
      <c r="L138" s="49">
        <v>53.526086956521738</v>
      </c>
      <c r="M138" s="49">
        <v>66.356521739130429</v>
      </c>
      <c r="N138" s="49">
        <v>60.77391304347826</v>
      </c>
      <c r="O138" s="49">
        <v>74.073913043478257</v>
      </c>
      <c r="P138" s="49">
        <v>76.752173913043478</v>
      </c>
      <c r="Q138" s="49">
        <v>133.87391304347827</v>
      </c>
      <c r="R138" s="49">
        <v>176.95652173913044</v>
      </c>
      <c r="S138" s="49">
        <v>244.13043478260869</v>
      </c>
      <c r="T138" s="49">
        <v>296.17391304347825</v>
      </c>
      <c r="U138" s="50">
        <v>25.4</v>
      </c>
      <c r="V138" s="50">
        <v>44.5</v>
      </c>
      <c r="W138" s="51">
        <v>126.57391304347826</v>
      </c>
      <c r="X138" s="51">
        <v>152.3086956521739</v>
      </c>
      <c r="Y138" s="51">
        <v>294.08695652173913</v>
      </c>
      <c r="Z138" s="51">
        <v>304.92608695652177</v>
      </c>
      <c r="AA138" s="52">
        <v>113.21739130434783</v>
      </c>
      <c r="AB138" s="53">
        <v>210.81818181818181</v>
      </c>
      <c r="AC138" s="53">
        <v>256.90909090909093</v>
      </c>
      <c r="AD138" s="55">
        <v>2.6749999999999998</v>
      </c>
      <c r="AE138" s="56">
        <v>131.21739130434781</v>
      </c>
      <c r="AF138" s="56">
        <v>154.08695652173913</v>
      </c>
      <c r="AG138" s="56">
        <v>223.60869565217391</v>
      </c>
      <c r="AH138" s="57">
        <v>65.166666666666643</v>
      </c>
      <c r="AI138" s="57">
        <v>99.917391304347831</v>
      </c>
      <c r="AJ138" s="57">
        <v>121.52173913043478</v>
      </c>
      <c r="AK138" s="57">
        <v>129.52173913043478</v>
      </c>
      <c r="AL138" s="57">
        <v>163.33333333333334</v>
      </c>
      <c r="AM138" s="57">
        <v>208.69565217391303</v>
      </c>
      <c r="AN138" s="57">
        <v>211.21739130434781</v>
      </c>
      <c r="AO138" s="57">
        <v>337.5</v>
      </c>
      <c r="AP138" s="57">
        <v>317.78260869565219</v>
      </c>
      <c r="AQ138" s="58">
        <v>93.260869565217391</v>
      </c>
      <c r="AR138" s="58">
        <v>135.7391304347826</v>
      </c>
      <c r="AS138" s="58">
        <v>161.86956521739131</v>
      </c>
      <c r="AT138" s="58">
        <v>194</v>
      </c>
      <c r="AU138" s="58">
        <v>221.08695652173913</v>
      </c>
      <c r="AV138" s="58">
        <v>255.86956521739131</v>
      </c>
      <c r="AW138" s="58">
        <v>349.69565217391306</v>
      </c>
      <c r="AX138" s="59">
        <v>22.826086956521738</v>
      </c>
      <c r="AY138" s="59">
        <v>20.869565217391305</v>
      </c>
      <c r="AZ138" s="59">
        <v>93.652173913043484</v>
      </c>
      <c r="BA138" s="64">
        <v>43.347826086956523</v>
      </c>
      <c r="BB138" s="64">
        <v>185.60869565217391</v>
      </c>
      <c r="BC138" s="64">
        <v>148.69565217391303</v>
      </c>
      <c r="BD138" s="64">
        <v>157.95652173913044</v>
      </c>
      <c r="BE138" s="64">
        <v>185.60869565217391</v>
      </c>
      <c r="BF138" s="64">
        <v>153.52173913043478</v>
      </c>
      <c r="BG138" s="64">
        <v>156.82608695652175</v>
      </c>
      <c r="BH138" s="64">
        <v>319.3478260869565</v>
      </c>
      <c r="BI138" s="61">
        <v>119.56521739130434</v>
      </c>
      <c r="BJ138" s="62">
        <v>33.956521739130437</v>
      </c>
      <c r="BK138" s="62">
        <v>39.326086956521735</v>
      </c>
      <c r="BL138" s="62">
        <v>61.956521739130437</v>
      </c>
      <c r="BM138" s="62">
        <v>59.513043478260869</v>
      </c>
      <c r="BN138" s="62">
        <v>67.582608695652183</v>
      </c>
      <c r="BO138" s="62">
        <v>79.80869565217391</v>
      </c>
      <c r="BP138" s="62">
        <v>99.713043478260872</v>
      </c>
      <c r="BQ138" s="62">
        <v>139.16666666666669</v>
      </c>
      <c r="BR138" s="62">
        <v>175.33333333333329</v>
      </c>
      <c r="BS138" s="62">
        <v>257.25</v>
      </c>
      <c r="BT138" s="62">
        <v>268.91304347826087</v>
      </c>
      <c r="BU138" s="62">
        <v>261.26086956521738</v>
      </c>
    </row>
    <row r="139" spans="1:73" s="63" customFormat="1" x14ac:dyDescent="0.3">
      <c r="A139" s="1"/>
      <c r="B139" s="1"/>
      <c r="C139" s="1"/>
      <c r="D139" s="92"/>
      <c r="E139" s="3"/>
      <c r="F139" s="3"/>
      <c r="G139" s="1"/>
      <c r="H139" s="69">
        <v>6.0797440000119645</v>
      </c>
      <c r="I139" s="47">
        <v>0.24260869565217394</v>
      </c>
      <c r="J139" s="48">
        <v>1.7282608695652173</v>
      </c>
      <c r="K139" s="48">
        <v>1.7282608695652173</v>
      </c>
      <c r="L139" s="49">
        <v>55.052173913043475</v>
      </c>
      <c r="M139" s="49">
        <v>68.41304347826086</v>
      </c>
      <c r="N139" s="49">
        <v>63.247826086956522</v>
      </c>
      <c r="O139" s="49">
        <v>76.647826086956513</v>
      </c>
      <c r="P139" s="49">
        <v>79.204347826086959</v>
      </c>
      <c r="Q139" s="49">
        <v>137.74782608695654</v>
      </c>
      <c r="R139" s="49">
        <v>181.91304347826087</v>
      </c>
      <c r="S139" s="49">
        <v>251.26086956521738</v>
      </c>
      <c r="T139" s="49">
        <v>304.3478260869565</v>
      </c>
      <c r="U139" s="50">
        <v>26.04</v>
      </c>
      <c r="V139" s="50">
        <v>45.2</v>
      </c>
      <c r="W139" s="51">
        <v>130.04782608695652</v>
      </c>
      <c r="X139" s="51">
        <v>156.4173913043478</v>
      </c>
      <c r="Y139" s="51">
        <v>302.17391304347825</v>
      </c>
      <c r="Z139" s="51">
        <v>313.05217391304353</v>
      </c>
      <c r="AA139" s="52">
        <v>116.43478260869566</v>
      </c>
      <c r="AB139" s="53">
        <v>216.63636363636363</v>
      </c>
      <c r="AC139" s="53">
        <v>263.81818181818187</v>
      </c>
      <c r="AD139" s="55">
        <v>2.75</v>
      </c>
      <c r="AE139" s="56">
        <v>134.43478260869563</v>
      </c>
      <c r="AF139" s="56">
        <v>158.17391304347825</v>
      </c>
      <c r="AG139" s="56">
        <v>230.21739130434781</v>
      </c>
      <c r="AH139" s="57">
        <v>67</v>
      </c>
      <c r="AI139" s="57">
        <v>102.43478260869566</v>
      </c>
      <c r="AJ139" s="57">
        <v>125.04347826086956</v>
      </c>
      <c r="AK139" s="57">
        <v>133.04347826086956</v>
      </c>
      <c r="AL139" s="57">
        <v>166.8</v>
      </c>
      <c r="AM139" s="57">
        <v>215.39130434782606</v>
      </c>
      <c r="AN139" s="57">
        <v>218.43478260869563</v>
      </c>
      <c r="AO139" s="57">
        <v>344</v>
      </c>
      <c r="AP139" s="57">
        <v>326.56521739130437</v>
      </c>
      <c r="AQ139" s="58">
        <v>96.521739130434781</v>
      </c>
      <c r="AR139" s="58">
        <v>140.47826086956519</v>
      </c>
      <c r="AS139" s="58">
        <v>164.73913043478262</v>
      </c>
      <c r="AT139" s="58">
        <v>200</v>
      </c>
      <c r="AU139" s="58">
        <v>228.17391304347825</v>
      </c>
      <c r="AV139" s="58">
        <v>263.73913043478262</v>
      </c>
      <c r="AW139" s="58">
        <v>359.39130434782612</v>
      </c>
      <c r="AX139" s="59">
        <v>23.652173913043477</v>
      </c>
      <c r="AY139" s="59">
        <v>21.739130434782609</v>
      </c>
      <c r="AZ139" s="59">
        <v>96.304347826086968</v>
      </c>
      <c r="BA139" s="64">
        <v>44.695652173913047</v>
      </c>
      <c r="BB139" s="64">
        <v>190.21739130434781</v>
      </c>
      <c r="BC139" s="64">
        <v>152.39130434782606</v>
      </c>
      <c r="BD139" s="64">
        <v>161.91304347826087</v>
      </c>
      <c r="BE139" s="64">
        <v>190.21739130434781</v>
      </c>
      <c r="BF139" s="64">
        <v>159.04347826086956</v>
      </c>
      <c r="BG139" s="64">
        <v>162.6521739130435</v>
      </c>
      <c r="BH139" s="64">
        <v>328.695652173913</v>
      </c>
      <c r="BI139" s="61">
        <v>121.13043478260869</v>
      </c>
      <c r="BJ139" s="62">
        <v>34.913043478260875</v>
      </c>
      <c r="BK139" s="62">
        <v>40.352173913043472</v>
      </c>
      <c r="BL139" s="62">
        <v>63.913043478260875</v>
      </c>
      <c r="BM139" s="62">
        <v>61.626086956521739</v>
      </c>
      <c r="BN139" s="62">
        <v>69.965217391304364</v>
      </c>
      <c r="BO139" s="62">
        <v>82.317391304347822</v>
      </c>
      <c r="BP139" s="62">
        <v>102.72608695652174</v>
      </c>
      <c r="BQ139" s="62">
        <v>142</v>
      </c>
      <c r="BR139" s="62">
        <v>180</v>
      </c>
      <c r="BS139" s="62">
        <v>263.7</v>
      </c>
      <c r="BT139" s="62">
        <v>277.82608695652175</v>
      </c>
      <c r="BU139" s="62">
        <v>269.52173913043475</v>
      </c>
    </row>
    <row r="140" spans="1:73" s="63" customFormat="1" x14ac:dyDescent="0.3">
      <c r="A140" s="1"/>
      <c r="B140" s="1"/>
      <c r="C140" s="1"/>
      <c r="D140" s="92"/>
      <c r="E140" s="3"/>
      <c r="F140" s="3"/>
      <c r="G140" s="1"/>
      <c r="H140" s="69">
        <v>6.1244480000120518</v>
      </c>
      <c r="I140" s="47">
        <v>0.2489130434782609</v>
      </c>
      <c r="J140" s="48">
        <v>1.767391304347826</v>
      </c>
      <c r="K140" s="48">
        <v>1.767391304347826</v>
      </c>
      <c r="L140" s="49">
        <v>56.578260869565213</v>
      </c>
      <c r="M140" s="49">
        <v>70.469565217391292</v>
      </c>
      <c r="N140" s="49">
        <v>65.721739130434784</v>
      </c>
      <c r="O140" s="49">
        <v>79.22173913043477</v>
      </c>
      <c r="P140" s="49">
        <v>81.65652173913044</v>
      </c>
      <c r="Q140" s="49">
        <v>141.6217391304348</v>
      </c>
      <c r="R140" s="49">
        <v>186.86956521739131</v>
      </c>
      <c r="S140" s="49">
        <v>258.39130434782606</v>
      </c>
      <c r="T140" s="49">
        <v>312.52173913043475</v>
      </c>
      <c r="U140" s="50">
        <v>26.68</v>
      </c>
      <c r="V140" s="50">
        <v>45.9</v>
      </c>
      <c r="W140" s="51">
        <v>133.52173913043478</v>
      </c>
      <c r="X140" s="51">
        <v>160.52608695652171</v>
      </c>
      <c r="Y140" s="51">
        <v>310.26086956521738</v>
      </c>
      <c r="Z140" s="51">
        <v>321.17826086956529</v>
      </c>
      <c r="AA140" s="52">
        <v>119.65217391304348</v>
      </c>
      <c r="AB140" s="53">
        <v>222.45454545454544</v>
      </c>
      <c r="AC140" s="53">
        <v>270.7272727272728</v>
      </c>
      <c r="AD140" s="55">
        <v>2.8250000000000002</v>
      </c>
      <c r="AE140" s="56">
        <v>137.65217391304344</v>
      </c>
      <c r="AF140" s="56">
        <v>162.26086956521738</v>
      </c>
      <c r="AG140" s="56">
        <v>236.82608695652172</v>
      </c>
      <c r="AH140" s="57">
        <v>68.8333333333333</v>
      </c>
      <c r="AI140" s="57">
        <v>104.95217391304348</v>
      </c>
      <c r="AJ140" s="57">
        <v>128.56521739130434</v>
      </c>
      <c r="AK140" s="57">
        <v>136.56521739130434</v>
      </c>
      <c r="AL140" s="57">
        <v>170.26666666666668</v>
      </c>
      <c r="AM140" s="57">
        <v>222.0869565217391</v>
      </c>
      <c r="AN140" s="57">
        <v>225.65217391304344</v>
      </c>
      <c r="AO140" s="57">
        <v>350.5</v>
      </c>
      <c r="AP140" s="57">
        <v>335.34782608695656</v>
      </c>
      <c r="AQ140" s="58">
        <v>99.782608695652172</v>
      </c>
      <c r="AR140" s="58">
        <v>145.21739130434779</v>
      </c>
      <c r="AS140" s="58">
        <v>167.60869565217394</v>
      </c>
      <c r="AT140" s="58">
        <v>206</v>
      </c>
      <c r="AU140" s="58">
        <v>235.26086956521738</v>
      </c>
      <c r="AV140" s="58">
        <v>271.60869565217394</v>
      </c>
      <c r="AW140" s="58">
        <v>369.08695652173918</v>
      </c>
      <c r="AX140" s="59">
        <v>24.478260869565215</v>
      </c>
      <c r="AY140" s="59">
        <v>22.608695652173914</v>
      </c>
      <c r="AZ140" s="59">
        <v>98.956521739130451</v>
      </c>
      <c r="BA140" s="64">
        <v>46.04347826086957</v>
      </c>
      <c r="BB140" s="64">
        <v>194.82608695652172</v>
      </c>
      <c r="BC140" s="64">
        <v>156.0869565217391</v>
      </c>
      <c r="BD140" s="64">
        <v>165.86956521739131</v>
      </c>
      <c r="BE140" s="64">
        <v>194.82608695652172</v>
      </c>
      <c r="BF140" s="64">
        <v>164.56521739130434</v>
      </c>
      <c r="BG140" s="64">
        <v>168.47826086956525</v>
      </c>
      <c r="BH140" s="64">
        <v>338.04347826086951</v>
      </c>
      <c r="BI140" s="61">
        <v>122.69565217391303</v>
      </c>
      <c r="BJ140" s="62">
        <v>35.869565217391312</v>
      </c>
      <c r="BK140" s="62">
        <v>41.37826086956521</v>
      </c>
      <c r="BL140" s="62">
        <v>65.869565217391312</v>
      </c>
      <c r="BM140" s="62">
        <v>63.739130434782609</v>
      </c>
      <c r="BN140" s="62">
        <v>72.347826086956545</v>
      </c>
      <c r="BO140" s="62">
        <v>84.826086956521735</v>
      </c>
      <c r="BP140" s="62">
        <v>105.73913043478261</v>
      </c>
      <c r="BQ140" s="62">
        <v>144.83333333333337</v>
      </c>
      <c r="BR140" s="62">
        <v>184.6666666666666</v>
      </c>
      <c r="BS140" s="62">
        <v>270.14999999999998</v>
      </c>
      <c r="BT140" s="62">
        <v>286.73913043478262</v>
      </c>
      <c r="BU140" s="62">
        <v>277.78260869565213</v>
      </c>
    </row>
    <row r="141" spans="1:73" s="63" customFormat="1" x14ac:dyDescent="0.3">
      <c r="A141" s="1"/>
      <c r="B141" s="1"/>
      <c r="C141" s="1"/>
      <c r="D141" s="92"/>
      <c r="E141" s="3"/>
      <c r="F141" s="3"/>
      <c r="G141" s="1"/>
      <c r="H141" s="69">
        <v>6.1691520000121409</v>
      </c>
      <c r="I141" s="47">
        <v>0.25521739130434784</v>
      </c>
      <c r="J141" s="48">
        <v>1.8065217391304347</v>
      </c>
      <c r="K141" s="48">
        <v>1.8065217391304347</v>
      </c>
      <c r="L141" s="49">
        <v>58.104347826086951</v>
      </c>
      <c r="M141" s="49">
        <v>72.526086956521723</v>
      </c>
      <c r="N141" s="49">
        <v>68.195652173913047</v>
      </c>
      <c r="O141" s="49">
        <v>81.795652173913027</v>
      </c>
      <c r="P141" s="49">
        <v>84.108695652173921</v>
      </c>
      <c r="Q141" s="49">
        <v>145.49565217391307</v>
      </c>
      <c r="R141" s="49">
        <v>191.82608695652175</v>
      </c>
      <c r="S141" s="49">
        <v>265.52173913043475</v>
      </c>
      <c r="T141" s="49">
        <v>320.695652173913</v>
      </c>
      <c r="U141" s="50">
        <v>27.32</v>
      </c>
      <c r="V141" s="50">
        <v>46.6</v>
      </c>
      <c r="W141" s="51">
        <v>136.99565217391304</v>
      </c>
      <c r="X141" s="51">
        <v>164.63478260869562</v>
      </c>
      <c r="Y141" s="51">
        <v>318.3478260869565</v>
      </c>
      <c r="Z141" s="51">
        <v>329.30434782608705</v>
      </c>
      <c r="AA141" s="52">
        <v>122.86956521739131</v>
      </c>
      <c r="AB141" s="53">
        <v>228.27272727272725</v>
      </c>
      <c r="AC141" s="53">
        <v>277.63636363636374</v>
      </c>
      <c r="AD141" s="55">
        <v>2.9</v>
      </c>
      <c r="AE141" s="56">
        <v>140.86956521739125</v>
      </c>
      <c r="AF141" s="56">
        <v>166.3478260869565</v>
      </c>
      <c r="AG141" s="56">
        <v>243.43478260869563</v>
      </c>
      <c r="AH141" s="57">
        <v>70.666666666666629</v>
      </c>
      <c r="AI141" s="57">
        <v>107.46956521739131</v>
      </c>
      <c r="AJ141" s="57">
        <v>132.08695652173913</v>
      </c>
      <c r="AK141" s="57">
        <v>140.08695652173913</v>
      </c>
      <c r="AL141" s="57">
        <v>173.73333333333335</v>
      </c>
      <c r="AM141" s="57">
        <v>228.78260869565213</v>
      </c>
      <c r="AN141" s="57">
        <v>232.86956521739125</v>
      </c>
      <c r="AO141" s="57">
        <v>357</v>
      </c>
      <c r="AP141" s="57">
        <v>344.13043478260875</v>
      </c>
      <c r="AQ141" s="58">
        <v>103.04347826086956</v>
      </c>
      <c r="AR141" s="58">
        <v>149.95652173913038</v>
      </c>
      <c r="AS141" s="58">
        <v>170.47826086956525</v>
      </c>
      <c r="AT141" s="58">
        <v>212</v>
      </c>
      <c r="AU141" s="58">
        <v>242.3478260869565</v>
      </c>
      <c r="AV141" s="58">
        <v>279.47826086956525</v>
      </c>
      <c r="AW141" s="58">
        <v>378.78260869565224</v>
      </c>
      <c r="AX141" s="59">
        <v>25.304347826086953</v>
      </c>
      <c r="AY141" s="59">
        <v>23.478260869565219</v>
      </c>
      <c r="AZ141" s="59">
        <v>101.60869565217394</v>
      </c>
      <c r="BA141" s="64">
        <v>47.391304347826093</v>
      </c>
      <c r="BB141" s="64">
        <v>199.43478260869563</v>
      </c>
      <c r="BC141" s="64">
        <v>159.78260869565213</v>
      </c>
      <c r="BD141" s="64">
        <v>169.82608695652175</v>
      </c>
      <c r="BE141" s="64">
        <v>199.43478260869563</v>
      </c>
      <c r="BF141" s="64">
        <v>170.08695652173913</v>
      </c>
      <c r="BG141" s="64">
        <v>174.304347826087</v>
      </c>
      <c r="BH141" s="64">
        <v>347.39130434782601</v>
      </c>
      <c r="BI141" s="61">
        <v>124.26086956521738</v>
      </c>
      <c r="BJ141" s="62">
        <v>36.826086956521749</v>
      </c>
      <c r="BK141" s="62">
        <v>42.404347826086948</v>
      </c>
      <c r="BL141" s="62">
        <v>67.826086956521749</v>
      </c>
      <c r="BM141" s="62">
        <v>65.852173913043472</v>
      </c>
      <c r="BN141" s="62">
        <v>74.730434782608725</v>
      </c>
      <c r="BO141" s="62">
        <v>87.334782608695647</v>
      </c>
      <c r="BP141" s="62">
        <v>108.75217391304348</v>
      </c>
      <c r="BQ141" s="62">
        <v>147.66666666666671</v>
      </c>
      <c r="BR141" s="62">
        <v>189.33333333333326</v>
      </c>
      <c r="BS141" s="62">
        <v>276.60000000000002</v>
      </c>
      <c r="BT141" s="62">
        <v>295.6521739130435</v>
      </c>
      <c r="BU141" s="62">
        <v>286.04347826086951</v>
      </c>
    </row>
    <row r="142" spans="1:73" s="63" customFormat="1" x14ac:dyDescent="0.3">
      <c r="A142" s="1"/>
      <c r="B142" s="1"/>
      <c r="C142" s="1"/>
      <c r="D142" s="92"/>
      <c r="E142" s="3"/>
      <c r="F142" s="3"/>
      <c r="G142" s="1"/>
      <c r="H142" s="69">
        <v>6.2138560000122283</v>
      </c>
      <c r="I142" s="47">
        <v>0.2615217391304348</v>
      </c>
      <c r="J142" s="48">
        <v>1.8456521739130434</v>
      </c>
      <c r="K142" s="48">
        <v>1.8456521739130434</v>
      </c>
      <c r="L142" s="49">
        <v>59.630434782608688</v>
      </c>
      <c r="M142" s="49">
        <v>74.582608695652155</v>
      </c>
      <c r="N142" s="49">
        <v>70.669565217391309</v>
      </c>
      <c r="O142" s="49">
        <v>84.369565217391283</v>
      </c>
      <c r="P142" s="49">
        <v>86.560869565217402</v>
      </c>
      <c r="Q142" s="49">
        <v>149.36956521739134</v>
      </c>
      <c r="R142" s="49">
        <v>196.78260869565219</v>
      </c>
      <c r="S142" s="49">
        <v>272.65217391304344</v>
      </c>
      <c r="T142" s="49">
        <v>328.86956521739125</v>
      </c>
      <c r="U142" s="50">
        <v>27.96</v>
      </c>
      <c r="V142" s="50">
        <v>47.3</v>
      </c>
      <c r="W142" s="51">
        <v>140.46956521739131</v>
      </c>
      <c r="X142" s="51">
        <v>168.74347826086952</v>
      </c>
      <c r="Y142" s="51">
        <v>326.43478260869563</v>
      </c>
      <c r="Z142" s="51">
        <v>337.43043478260881</v>
      </c>
      <c r="AA142" s="52">
        <v>126.08695652173914</v>
      </c>
      <c r="AB142" s="53">
        <v>234.09090909090907</v>
      </c>
      <c r="AC142" s="53">
        <v>284.54545454545467</v>
      </c>
      <c r="AD142" s="55">
        <v>2.9750000000000001</v>
      </c>
      <c r="AE142" s="56">
        <v>144.08695652173907</v>
      </c>
      <c r="AF142" s="56">
        <v>170.43478260869563</v>
      </c>
      <c r="AG142" s="56">
        <v>250.04347826086953</v>
      </c>
      <c r="AH142" s="57">
        <v>72.5</v>
      </c>
      <c r="AI142" s="57">
        <v>109.98695652173913</v>
      </c>
      <c r="AJ142" s="57">
        <v>135.60869565217391</v>
      </c>
      <c r="AK142" s="57">
        <v>143.60869565217391</v>
      </c>
      <c r="AL142" s="57">
        <v>177.2</v>
      </c>
      <c r="AM142" s="57">
        <v>235.47826086956516</v>
      </c>
      <c r="AN142" s="57">
        <v>240.08695652173907</v>
      </c>
      <c r="AO142" s="57">
        <v>363.5</v>
      </c>
      <c r="AP142" s="57">
        <v>352.91304347826093</v>
      </c>
      <c r="AQ142" s="58">
        <v>106.30434782608695</v>
      </c>
      <c r="AR142" s="58">
        <v>154.69565217391298</v>
      </c>
      <c r="AS142" s="58">
        <v>173.34782608695656</v>
      </c>
      <c r="AT142" s="58">
        <v>218</v>
      </c>
      <c r="AU142" s="58">
        <v>249.43478260869563</v>
      </c>
      <c r="AV142" s="58">
        <v>287.34782608695656</v>
      </c>
      <c r="AW142" s="58">
        <v>388.4782608695653</v>
      </c>
      <c r="AX142" s="59">
        <v>26.130434782608692</v>
      </c>
      <c r="AY142" s="59">
        <v>24.347826086956523</v>
      </c>
      <c r="AZ142" s="59">
        <v>104.26086956521742</v>
      </c>
      <c r="BA142" s="64">
        <v>48.739130434782616</v>
      </c>
      <c r="BB142" s="64">
        <v>204.04347826086953</v>
      </c>
      <c r="BC142" s="64">
        <v>163.47826086956516</v>
      </c>
      <c r="BD142" s="64">
        <v>173.78260869565219</v>
      </c>
      <c r="BE142" s="64">
        <v>204.04347826086953</v>
      </c>
      <c r="BF142" s="64">
        <v>175.60869565217391</v>
      </c>
      <c r="BG142" s="64">
        <v>180.13043478260875</v>
      </c>
      <c r="BH142" s="64">
        <v>356.73913043478251</v>
      </c>
      <c r="BI142" s="61">
        <v>125.82608695652172</v>
      </c>
      <c r="BJ142" s="62">
        <v>37.782608695652186</v>
      </c>
      <c r="BK142" s="62">
        <v>43.430434782608685</v>
      </c>
      <c r="BL142" s="62">
        <v>69.782608695652186</v>
      </c>
      <c r="BM142" s="62">
        <v>67.965217391304336</v>
      </c>
      <c r="BN142" s="62">
        <v>77.113043478260906</v>
      </c>
      <c r="BO142" s="62">
        <v>89.84347826086956</v>
      </c>
      <c r="BP142" s="62">
        <v>111.76521739130435</v>
      </c>
      <c r="BQ142" s="62">
        <v>150.5</v>
      </c>
      <c r="BR142" s="62">
        <v>194</v>
      </c>
      <c r="BS142" s="62">
        <v>283.05</v>
      </c>
      <c r="BT142" s="62">
        <v>304.56521739130437</v>
      </c>
      <c r="BU142" s="62">
        <v>294.30434782608688</v>
      </c>
    </row>
    <row r="143" spans="1:73" s="63" customFormat="1" x14ac:dyDescent="0.3">
      <c r="A143" s="1"/>
      <c r="B143" s="1"/>
      <c r="C143" s="1"/>
      <c r="D143" s="92"/>
      <c r="E143" s="3"/>
      <c r="F143" s="3"/>
      <c r="G143" s="1"/>
      <c r="H143" s="69">
        <v>6.2585600000123165</v>
      </c>
      <c r="I143" s="47">
        <v>0.26782608695652177</v>
      </c>
      <c r="J143" s="48">
        <v>1.8847826086956521</v>
      </c>
      <c r="K143" s="48">
        <v>1.8847826086956521</v>
      </c>
      <c r="L143" s="49">
        <v>61.156521739130426</v>
      </c>
      <c r="M143" s="49">
        <v>76.639130434782587</v>
      </c>
      <c r="N143" s="49">
        <v>73.143478260869571</v>
      </c>
      <c r="O143" s="49">
        <v>86.94347826086954</v>
      </c>
      <c r="P143" s="49">
        <v>89.013043478260883</v>
      </c>
      <c r="Q143" s="49">
        <v>153.24347826086961</v>
      </c>
      <c r="R143" s="49">
        <v>201.73913043478262</v>
      </c>
      <c r="S143" s="49">
        <v>279.78260869565213</v>
      </c>
      <c r="T143" s="49">
        <v>337.04347826086951</v>
      </c>
      <c r="U143" s="50">
        <v>28.6</v>
      </c>
      <c r="V143" s="50">
        <v>48</v>
      </c>
      <c r="W143" s="51">
        <v>143.94347826086957</v>
      </c>
      <c r="X143" s="51">
        <v>172.85217391304343</v>
      </c>
      <c r="Y143" s="51">
        <v>334.52173913043475</v>
      </c>
      <c r="Z143" s="51">
        <v>345.55652173913057</v>
      </c>
      <c r="AA143" s="52">
        <v>129.30434782608697</v>
      </c>
      <c r="AB143" s="53">
        <v>239.90909090909088</v>
      </c>
      <c r="AC143" s="53">
        <v>291.45454545454561</v>
      </c>
      <c r="AD143" s="55">
        <v>3.05</v>
      </c>
      <c r="AE143" s="56">
        <v>147.30434782608688</v>
      </c>
      <c r="AF143" s="56">
        <v>174.52173913043475</v>
      </c>
      <c r="AG143" s="56">
        <v>256.65217391304344</v>
      </c>
      <c r="AH143" s="57">
        <v>74.3333333333333</v>
      </c>
      <c r="AI143" s="57">
        <v>112.50434782608696</v>
      </c>
      <c r="AJ143" s="57">
        <v>139.13043478260869</v>
      </c>
      <c r="AK143" s="57">
        <v>147.13043478260869</v>
      </c>
      <c r="AL143" s="57">
        <v>180.66666666666669</v>
      </c>
      <c r="AM143" s="57">
        <v>242.17391304347819</v>
      </c>
      <c r="AN143" s="57">
        <v>247.30434782608688</v>
      </c>
      <c r="AO143" s="57">
        <v>370</v>
      </c>
      <c r="AP143" s="57">
        <v>361.69565217391312</v>
      </c>
      <c r="AQ143" s="58">
        <v>109.56521739130434</v>
      </c>
      <c r="AR143" s="58">
        <v>159.43478260869557</v>
      </c>
      <c r="AS143" s="58">
        <v>176.21739130434787</v>
      </c>
      <c r="AT143" s="58">
        <v>224</v>
      </c>
      <c r="AU143" s="58">
        <v>256.52173913043475</v>
      </c>
      <c r="AV143" s="58">
        <v>295.21739130434787</v>
      </c>
      <c r="AW143" s="58">
        <v>398.17391304347836</v>
      </c>
      <c r="AX143" s="59">
        <v>26.95652173913043</v>
      </c>
      <c r="AY143" s="59">
        <v>25.217391304347828</v>
      </c>
      <c r="AZ143" s="59">
        <v>106.9130434782609</v>
      </c>
      <c r="BA143" s="64">
        <v>50.08695652173914</v>
      </c>
      <c r="BB143" s="64">
        <v>208.65217391304344</v>
      </c>
      <c r="BC143" s="64">
        <v>167.17391304347819</v>
      </c>
      <c r="BD143" s="64">
        <v>177.73913043478262</v>
      </c>
      <c r="BE143" s="64">
        <v>208.65217391304344</v>
      </c>
      <c r="BF143" s="64">
        <v>181.13043478260869</v>
      </c>
      <c r="BG143" s="64">
        <v>185.95652173913049</v>
      </c>
      <c r="BH143" s="64">
        <v>366.08695652173901</v>
      </c>
      <c r="BI143" s="61">
        <v>127.39130434782606</v>
      </c>
      <c r="BJ143" s="62">
        <v>38.739130434782624</v>
      </c>
      <c r="BK143" s="62">
        <v>44.456521739130423</v>
      </c>
      <c r="BL143" s="62">
        <v>71.739130434782624</v>
      </c>
      <c r="BM143" s="62">
        <v>70.078260869565199</v>
      </c>
      <c r="BN143" s="62">
        <v>79.495652173913086</v>
      </c>
      <c r="BO143" s="62">
        <v>92.352173913043472</v>
      </c>
      <c r="BP143" s="62">
        <v>114.77826086956522</v>
      </c>
      <c r="BQ143" s="62">
        <v>153.33333333333331</v>
      </c>
      <c r="BR143" s="62">
        <v>198.66666666666669</v>
      </c>
      <c r="BS143" s="62">
        <v>289.5</v>
      </c>
      <c r="BT143" s="62">
        <v>313.47826086956525</v>
      </c>
      <c r="BU143" s="62">
        <v>302.56521739130426</v>
      </c>
    </row>
    <row r="144" spans="1:73" s="63" customFormat="1" x14ac:dyDescent="0.3">
      <c r="A144" s="1"/>
      <c r="B144" s="1"/>
      <c r="C144" s="1"/>
      <c r="D144" s="92"/>
      <c r="E144" s="3"/>
      <c r="F144" s="3"/>
      <c r="G144" s="1"/>
      <c r="H144" s="69">
        <v>6.3032640000124038</v>
      </c>
      <c r="I144" s="47">
        <v>0.27413043478260873</v>
      </c>
      <c r="J144" s="48">
        <v>1.9239130434782608</v>
      </c>
      <c r="K144" s="48">
        <v>1.9239130434782608</v>
      </c>
      <c r="L144" s="49">
        <v>62.682608695652164</v>
      </c>
      <c r="M144" s="49">
        <v>78.695652173913018</v>
      </c>
      <c r="N144" s="49">
        <v>75.617391304347834</v>
      </c>
      <c r="O144" s="49">
        <v>89.517391304347797</v>
      </c>
      <c r="P144" s="49">
        <v>91.465217391304364</v>
      </c>
      <c r="Q144" s="49">
        <v>157.11739130434788</v>
      </c>
      <c r="R144" s="49">
        <v>206.69565217391306</v>
      </c>
      <c r="S144" s="49">
        <v>286.91304347826082</v>
      </c>
      <c r="T144" s="49">
        <v>345.21739130434776</v>
      </c>
      <c r="U144" s="50">
        <v>29.24</v>
      </c>
      <c r="V144" s="50">
        <v>48.700000000000053</v>
      </c>
      <c r="W144" s="51">
        <v>147.41739130434783</v>
      </c>
      <c r="X144" s="51">
        <v>176.96086956521734</v>
      </c>
      <c r="Y144" s="51">
        <v>342.60869565217388</v>
      </c>
      <c r="Z144" s="51">
        <v>353.68260869565233</v>
      </c>
      <c r="AA144" s="52">
        <v>132.52173913043478</v>
      </c>
      <c r="AB144" s="53">
        <v>245.72727272727269</v>
      </c>
      <c r="AC144" s="53">
        <v>298.36363636363654</v>
      </c>
      <c r="AD144" s="55">
        <v>3.125</v>
      </c>
      <c r="AE144" s="56">
        <v>150.5217391304347</v>
      </c>
      <c r="AF144" s="56">
        <v>178.60869565217388</v>
      </c>
      <c r="AG144" s="56">
        <v>263.26086956521738</v>
      </c>
      <c r="AH144" s="57">
        <v>76.166666666666629</v>
      </c>
      <c r="AI144" s="57">
        <v>115.02173913043478</v>
      </c>
      <c r="AJ144" s="57">
        <v>142.65217391304347</v>
      </c>
      <c r="AK144" s="57">
        <v>150.65217391304347</v>
      </c>
      <c r="AL144" s="57">
        <v>184.13333333333335</v>
      </c>
      <c r="AM144" s="57">
        <v>248.86956521739123</v>
      </c>
      <c r="AN144" s="57">
        <v>254.5217391304347</v>
      </c>
      <c r="AO144" s="57">
        <v>376.5</v>
      </c>
      <c r="AP144" s="57">
        <v>370.4782608695653</v>
      </c>
      <c r="AQ144" s="58">
        <v>112.82608695652173</v>
      </c>
      <c r="AR144" s="58">
        <v>164.17391304347817</v>
      </c>
      <c r="AS144" s="58">
        <v>179.08695652173918</v>
      </c>
      <c r="AT144" s="58">
        <v>230</v>
      </c>
      <c r="AU144" s="58">
        <v>263.60869565217388</v>
      </c>
      <c r="AV144" s="58">
        <v>303.08695652173918</v>
      </c>
      <c r="AW144" s="58">
        <v>407.86956521739143</v>
      </c>
      <c r="AX144" s="59">
        <v>27.782608695652169</v>
      </c>
      <c r="AY144" s="59">
        <v>26.086956521739133</v>
      </c>
      <c r="AZ144" s="59">
        <v>109.56521739130439</v>
      </c>
      <c r="BA144" s="64">
        <v>51.434782608695663</v>
      </c>
      <c r="BB144" s="64">
        <v>213.26086956521735</v>
      </c>
      <c r="BC144" s="64">
        <v>170.86956521739123</v>
      </c>
      <c r="BD144" s="64">
        <v>181.69565217391306</v>
      </c>
      <c r="BE144" s="64">
        <v>213.26086956521735</v>
      </c>
      <c r="BF144" s="64">
        <v>186.65217391304347</v>
      </c>
      <c r="BG144" s="64">
        <v>191.78260869565224</v>
      </c>
      <c r="BH144" s="64">
        <v>375.43478260869551</v>
      </c>
      <c r="BI144" s="61">
        <v>128.95652173913041</v>
      </c>
      <c r="BJ144" s="62">
        <v>39.695652173913061</v>
      </c>
      <c r="BK144" s="62">
        <v>45.482608695652161</v>
      </c>
      <c r="BL144" s="62">
        <v>73.695652173913061</v>
      </c>
      <c r="BM144" s="62">
        <v>72.191304347826062</v>
      </c>
      <c r="BN144" s="62">
        <v>81.878260869565267</v>
      </c>
      <c r="BO144" s="62">
        <v>94.860869565217385</v>
      </c>
      <c r="BP144" s="62">
        <v>117.79130434782608</v>
      </c>
      <c r="BQ144" s="62">
        <v>156.16666666666663</v>
      </c>
      <c r="BR144" s="62">
        <v>203.33333333333337</v>
      </c>
      <c r="BS144" s="62">
        <v>295.95</v>
      </c>
      <c r="BT144" s="62">
        <v>322.39130434782612</v>
      </c>
      <c r="BU144" s="62">
        <v>310.82608695652164</v>
      </c>
    </row>
    <row r="145" spans="1:73" s="63" customFormat="1" x14ac:dyDescent="0.3">
      <c r="A145" s="1"/>
      <c r="B145" s="1"/>
      <c r="C145" s="1"/>
      <c r="D145" s="92"/>
      <c r="E145" s="3"/>
      <c r="F145" s="3"/>
      <c r="G145" s="1"/>
      <c r="H145" s="69">
        <v>6.3479680000124921</v>
      </c>
      <c r="I145" s="47">
        <v>0.2804347826086957</v>
      </c>
      <c r="J145" s="48">
        <v>1.9630434782608694</v>
      </c>
      <c r="K145" s="48">
        <v>1.9630434782608694</v>
      </c>
      <c r="L145" s="49">
        <v>64.208695652173901</v>
      </c>
      <c r="M145" s="49">
        <v>80.75217391304345</v>
      </c>
      <c r="N145" s="49">
        <v>78.091304347826096</v>
      </c>
      <c r="O145" s="49">
        <v>92.091304347826053</v>
      </c>
      <c r="P145" s="49">
        <v>93.917391304347845</v>
      </c>
      <c r="Q145" s="49">
        <v>160.99130434782614</v>
      </c>
      <c r="R145" s="49">
        <v>211.6521739130435</v>
      </c>
      <c r="S145" s="49">
        <v>294.04347826086951</v>
      </c>
      <c r="T145" s="49">
        <v>353.39130434782601</v>
      </c>
      <c r="U145" s="50">
        <v>29.88</v>
      </c>
      <c r="V145" s="50">
        <v>49.400000000000055</v>
      </c>
      <c r="W145" s="51">
        <v>150.89130434782609</v>
      </c>
      <c r="X145" s="51">
        <v>181.06956521739124</v>
      </c>
      <c r="Y145" s="51">
        <v>350.695652173913</v>
      </c>
      <c r="Z145" s="51">
        <v>361.80869565217409</v>
      </c>
      <c r="AA145" s="52">
        <v>135.7391304347826</v>
      </c>
      <c r="AB145" s="53">
        <v>251.5454545454545</v>
      </c>
      <c r="AC145" s="53">
        <v>305.27272727272748</v>
      </c>
      <c r="AD145" s="55">
        <v>3.2</v>
      </c>
      <c r="AE145" s="56">
        <v>153.73913043478251</v>
      </c>
      <c r="AF145" s="56">
        <v>182.695652173913</v>
      </c>
      <c r="AG145" s="56">
        <v>269.86956521739131</v>
      </c>
      <c r="AH145" s="57">
        <v>78</v>
      </c>
      <c r="AI145" s="57">
        <v>117.53913043478261</v>
      </c>
      <c r="AJ145" s="57">
        <v>146.17391304347825</v>
      </c>
      <c r="AK145" s="57">
        <v>154.17391304347825</v>
      </c>
      <c r="AL145" s="57">
        <v>187.6</v>
      </c>
      <c r="AM145" s="57">
        <v>255.56521739130426</v>
      </c>
      <c r="AN145" s="57">
        <v>261.73913043478251</v>
      </c>
      <c r="AO145" s="57">
        <v>383</v>
      </c>
      <c r="AP145" s="57">
        <v>379.26086956521749</v>
      </c>
      <c r="AQ145" s="58">
        <v>116.08695652173913</v>
      </c>
      <c r="AR145" s="58">
        <v>168.91304347826076</v>
      </c>
      <c r="AS145" s="58">
        <v>181.95652173913049</v>
      </c>
      <c r="AT145" s="58">
        <v>236</v>
      </c>
      <c r="AU145" s="58">
        <v>270.695652173913</v>
      </c>
      <c r="AV145" s="58">
        <v>310.95652173913049</v>
      </c>
      <c r="AW145" s="58">
        <v>417.56521739130449</v>
      </c>
      <c r="AX145" s="59">
        <v>28.608695652173907</v>
      </c>
      <c r="AY145" s="59">
        <v>26.956521739130437</v>
      </c>
      <c r="AZ145" s="59">
        <v>112.21739130434787</v>
      </c>
      <c r="BA145" s="64">
        <v>52.782608695652186</v>
      </c>
      <c r="BB145" s="64">
        <v>217.86956521739125</v>
      </c>
      <c r="BC145" s="64">
        <v>174.56521739130426</v>
      </c>
      <c r="BD145" s="64">
        <v>185.6521739130435</v>
      </c>
      <c r="BE145" s="64">
        <v>217.86956521739125</v>
      </c>
      <c r="BF145" s="64">
        <v>192.17391304347825</v>
      </c>
      <c r="BG145" s="64">
        <v>197.60869565217399</v>
      </c>
      <c r="BH145" s="64">
        <v>384.78260869565202</v>
      </c>
      <c r="BI145" s="61">
        <v>130.52173913043475</v>
      </c>
      <c r="BJ145" s="62">
        <v>40.652173913043498</v>
      </c>
      <c r="BK145" s="62">
        <v>46.508695652173898</v>
      </c>
      <c r="BL145" s="62">
        <v>75.652173913043498</v>
      </c>
      <c r="BM145" s="62">
        <v>74.304347826086925</v>
      </c>
      <c r="BN145" s="62">
        <v>84.260869565217448</v>
      </c>
      <c r="BO145" s="62">
        <v>97.369565217391298</v>
      </c>
      <c r="BP145" s="62">
        <v>120.80434782608695</v>
      </c>
      <c r="BQ145" s="62">
        <v>159</v>
      </c>
      <c r="BR145" s="62">
        <v>208</v>
      </c>
      <c r="BS145" s="62">
        <v>302.39999999999998</v>
      </c>
      <c r="BT145" s="62">
        <v>331.304347826087</v>
      </c>
      <c r="BU145" s="62">
        <v>319.08695652173901</v>
      </c>
    </row>
    <row r="146" spans="1:73" s="63" customFormat="1" x14ac:dyDescent="0.3">
      <c r="A146" s="1"/>
      <c r="B146" s="1"/>
      <c r="C146" s="1"/>
      <c r="D146" s="92"/>
      <c r="E146" s="3"/>
      <c r="F146" s="3"/>
      <c r="G146" s="1"/>
      <c r="H146" s="69">
        <v>6.3926720000125803</v>
      </c>
      <c r="I146" s="47">
        <v>0.28673913043478266</v>
      </c>
      <c r="J146" s="48">
        <v>2.0021739130434781</v>
      </c>
      <c r="K146" s="48">
        <v>2.0021739130434781</v>
      </c>
      <c r="L146" s="49">
        <v>65.734782608695639</v>
      </c>
      <c r="M146" s="49">
        <v>82.808695652173881</v>
      </c>
      <c r="N146" s="49">
        <v>80.565217391304358</v>
      </c>
      <c r="O146" s="49">
        <v>94.66521739130431</v>
      </c>
      <c r="P146" s="49">
        <v>96.369565217391326</v>
      </c>
      <c r="Q146" s="49">
        <v>164.86521739130441</v>
      </c>
      <c r="R146" s="49">
        <v>216.60869565217394</v>
      </c>
      <c r="S146" s="49">
        <v>301.17391304347819</v>
      </c>
      <c r="T146" s="49">
        <v>361.56521739130426</v>
      </c>
      <c r="U146" s="50">
        <v>30.52</v>
      </c>
      <c r="V146" s="50">
        <v>50.100000000000058</v>
      </c>
      <c r="W146" s="51">
        <v>154.36521739130436</v>
      </c>
      <c r="X146" s="51">
        <v>185.17826086956515</v>
      </c>
      <c r="Y146" s="51">
        <v>358.78260869565213</v>
      </c>
      <c r="Z146" s="51">
        <v>369.93478260869585</v>
      </c>
      <c r="AA146" s="52">
        <v>138.95652173913041</v>
      </c>
      <c r="AB146" s="53">
        <v>257.36363636363632</v>
      </c>
      <c r="AC146" s="53">
        <v>312.18181818181841</v>
      </c>
      <c r="AD146" s="55">
        <v>3.2749999999999999</v>
      </c>
      <c r="AE146" s="56">
        <v>156.95652173913032</v>
      </c>
      <c r="AF146" s="56">
        <v>186.78260869565213</v>
      </c>
      <c r="AG146" s="56">
        <v>276.47826086956525</v>
      </c>
      <c r="AH146" s="57">
        <v>79.833333333333286</v>
      </c>
      <c r="AI146" s="57">
        <v>120.05652173913043</v>
      </c>
      <c r="AJ146" s="57">
        <v>149.69565217391303</v>
      </c>
      <c r="AK146" s="57">
        <v>157.69565217391303</v>
      </c>
      <c r="AL146" s="57">
        <v>191.06666666666669</v>
      </c>
      <c r="AM146" s="57">
        <v>262.26086956521732</v>
      </c>
      <c r="AN146" s="57">
        <v>268.95652173913032</v>
      </c>
      <c r="AO146" s="57">
        <v>389.5</v>
      </c>
      <c r="AP146" s="57">
        <v>388.04347826086968</v>
      </c>
      <c r="AQ146" s="58">
        <v>119.34782608695652</v>
      </c>
      <c r="AR146" s="58">
        <v>173.65217391304336</v>
      </c>
      <c r="AS146" s="58">
        <v>184.82608695652181</v>
      </c>
      <c r="AT146" s="58">
        <v>242</v>
      </c>
      <c r="AU146" s="58">
        <v>277.78260869565213</v>
      </c>
      <c r="AV146" s="58">
        <v>318.82608695652181</v>
      </c>
      <c r="AW146" s="58">
        <v>427.26086956521755</v>
      </c>
      <c r="AX146" s="59">
        <v>29.434782608695645</v>
      </c>
      <c r="AY146" s="59">
        <v>27.826086956521742</v>
      </c>
      <c r="AZ146" s="59">
        <v>114.86956521739135</v>
      </c>
      <c r="BA146" s="64">
        <v>54.13043478260871</v>
      </c>
      <c r="BB146" s="64">
        <v>222.47826086956516</v>
      </c>
      <c r="BC146" s="64">
        <v>178.26086956521729</v>
      </c>
      <c r="BD146" s="64">
        <v>189.60869565217394</v>
      </c>
      <c r="BE146" s="64">
        <v>222.47826086956516</v>
      </c>
      <c r="BF146" s="64">
        <v>197.69565217391303</v>
      </c>
      <c r="BG146" s="64">
        <v>203.43478260869574</v>
      </c>
      <c r="BH146" s="64">
        <v>394.13043478260852</v>
      </c>
      <c r="BI146" s="61">
        <v>132.0869565217391</v>
      </c>
      <c r="BJ146" s="62">
        <v>41.608695652173935</v>
      </c>
      <c r="BK146" s="62">
        <v>47.534782608695636</v>
      </c>
      <c r="BL146" s="62">
        <v>77.608695652173935</v>
      </c>
      <c r="BM146" s="62">
        <v>76.417391304347788</v>
      </c>
      <c r="BN146" s="62">
        <v>86.643478260869628</v>
      </c>
      <c r="BO146" s="62">
        <v>99.87826086956521</v>
      </c>
      <c r="BP146" s="62">
        <v>123.81739130434782</v>
      </c>
      <c r="BQ146" s="62">
        <v>161.83333333333326</v>
      </c>
      <c r="BR146" s="62">
        <v>212.66666666666674</v>
      </c>
      <c r="BS146" s="62">
        <v>308.85000000000002</v>
      </c>
      <c r="BT146" s="62">
        <v>340.21739130434787</v>
      </c>
      <c r="BU146" s="62">
        <v>327.34782608695639</v>
      </c>
    </row>
    <row r="147" spans="1:73" s="63" customFormat="1" x14ac:dyDescent="0.3">
      <c r="A147" s="1"/>
      <c r="B147" s="1"/>
      <c r="C147" s="1"/>
      <c r="D147" s="92"/>
      <c r="E147" s="3"/>
      <c r="F147" s="3"/>
      <c r="G147" s="1"/>
      <c r="H147" s="69">
        <v>6.4373760000126685</v>
      </c>
      <c r="I147" s="47">
        <v>0.29304347826086963</v>
      </c>
      <c r="J147" s="48">
        <v>2.0413043478260868</v>
      </c>
      <c r="K147" s="48">
        <v>2.0413043478260868</v>
      </c>
      <c r="L147" s="49">
        <v>67.260869565217376</v>
      </c>
      <c r="M147" s="49">
        <v>84.865217391304313</v>
      </c>
      <c r="N147" s="49">
        <v>83.039130434782621</v>
      </c>
      <c r="O147" s="49">
        <v>97.239130434782567</v>
      </c>
      <c r="P147" s="49">
        <v>98.821739130434807</v>
      </c>
      <c r="Q147" s="49">
        <v>168.73913043478268</v>
      </c>
      <c r="R147" s="49">
        <v>221.56521739130437</v>
      </c>
      <c r="S147" s="49">
        <v>308.30434782608688</v>
      </c>
      <c r="T147" s="49">
        <v>369.73913043478251</v>
      </c>
      <c r="U147" s="50">
        <v>31.16</v>
      </c>
      <c r="V147" s="50">
        <v>50.800000000000061</v>
      </c>
      <c r="W147" s="51">
        <v>157.83913043478262</v>
      </c>
      <c r="X147" s="51">
        <v>189.28695652173906</v>
      </c>
      <c r="Y147" s="51">
        <v>366.86956521739125</v>
      </c>
      <c r="Z147" s="51">
        <v>378.06086956521762</v>
      </c>
      <c r="AA147" s="52">
        <v>142.17391304347822</v>
      </c>
      <c r="AB147" s="53">
        <v>263.18181818181813</v>
      </c>
      <c r="AC147" s="53">
        <v>319.09090909090935</v>
      </c>
      <c r="AD147" s="55">
        <v>3.35</v>
      </c>
      <c r="AE147" s="56">
        <v>160.17391304347814</v>
      </c>
      <c r="AF147" s="56">
        <v>190.86956521739125</v>
      </c>
      <c r="AG147" s="56">
        <v>283.08695652173918</v>
      </c>
      <c r="AH147" s="57">
        <v>81.666666666666615</v>
      </c>
      <c r="AI147" s="57">
        <v>122.57391304347826</v>
      </c>
      <c r="AJ147" s="57">
        <v>153.21739130434781</v>
      </c>
      <c r="AK147" s="57">
        <v>161.21739130434781</v>
      </c>
      <c r="AL147" s="57">
        <v>194.53333333333336</v>
      </c>
      <c r="AM147" s="57">
        <v>268.95652173913038</v>
      </c>
      <c r="AN147" s="57">
        <v>276.17391304347814</v>
      </c>
      <c r="AO147" s="57">
        <v>396</v>
      </c>
      <c r="AP147" s="57">
        <v>396.82608695652186</v>
      </c>
      <c r="AQ147" s="58">
        <v>122.60869565217391</v>
      </c>
      <c r="AR147" s="58">
        <v>178.39130434782595</v>
      </c>
      <c r="AS147" s="58">
        <v>187.69565217391312</v>
      </c>
      <c r="AT147" s="58">
        <v>248</v>
      </c>
      <c r="AU147" s="58">
        <v>284.86956521739125</v>
      </c>
      <c r="AV147" s="58">
        <v>326.69565217391312</v>
      </c>
      <c r="AW147" s="58">
        <v>436.95652173913061</v>
      </c>
      <c r="AX147" s="59">
        <v>30.260869565217384</v>
      </c>
      <c r="AY147" s="59">
        <v>28.695652173913047</v>
      </c>
      <c r="AZ147" s="59">
        <v>117.52173913043484</v>
      </c>
      <c r="BA147" s="64">
        <v>55.478260869565233</v>
      </c>
      <c r="BB147" s="64">
        <v>227.08695652173907</v>
      </c>
      <c r="BC147" s="64">
        <v>181.95652173913032</v>
      </c>
      <c r="BD147" s="64">
        <v>193.56521739130437</v>
      </c>
      <c r="BE147" s="64">
        <v>227.08695652173907</v>
      </c>
      <c r="BF147" s="64">
        <v>203.21739130434781</v>
      </c>
      <c r="BG147" s="64">
        <v>209.26086956521749</v>
      </c>
      <c r="BH147" s="64">
        <v>403.47826086956502</v>
      </c>
      <c r="BI147" s="61">
        <v>133.65217391304344</v>
      </c>
      <c r="BJ147" s="62">
        <v>42.565217391304373</v>
      </c>
      <c r="BK147" s="62">
        <v>48.560869565217374</v>
      </c>
      <c r="BL147" s="62">
        <v>79.565217391304373</v>
      </c>
      <c r="BM147" s="62">
        <v>78.530434782608651</v>
      </c>
      <c r="BN147" s="62">
        <v>89.026086956521809</v>
      </c>
      <c r="BO147" s="62">
        <v>102.38695652173912</v>
      </c>
      <c r="BP147" s="62">
        <v>126.83043478260869</v>
      </c>
      <c r="BQ147" s="62">
        <v>164.66666666666657</v>
      </c>
      <c r="BR147" s="62">
        <v>217.33333333333343</v>
      </c>
      <c r="BS147" s="62">
        <v>315.3</v>
      </c>
      <c r="BT147" s="62">
        <v>349.13043478260875</v>
      </c>
      <c r="BU147" s="62">
        <v>335.60869565217376</v>
      </c>
    </row>
    <row r="148" spans="1:73" s="63" customFormat="1" x14ac:dyDescent="0.3">
      <c r="A148" s="1"/>
      <c r="B148" s="1"/>
      <c r="C148" s="1"/>
      <c r="D148" s="92"/>
      <c r="E148" s="3"/>
      <c r="F148" s="3"/>
      <c r="G148" s="1"/>
      <c r="H148" s="69">
        <v>6.5</v>
      </c>
      <c r="I148" s="47">
        <v>0.29934782608695659</v>
      </c>
      <c r="J148" s="48">
        <v>2.0804347826086955</v>
      </c>
      <c r="K148" s="48">
        <v>2.0804347826086955</v>
      </c>
      <c r="L148" s="49">
        <v>68.786956521739114</v>
      </c>
      <c r="M148" s="49">
        <v>86.921739130434744</v>
      </c>
      <c r="N148" s="49">
        <v>85.513043478260883</v>
      </c>
      <c r="O148" s="49">
        <v>99.813043478260823</v>
      </c>
      <c r="P148" s="49">
        <v>101.27391304347829</v>
      </c>
      <c r="Q148" s="49">
        <v>172.61304347826095</v>
      </c>
      <c r="R148" s="49">
        <v>226.52173913043481</v>
      </c>
      <c r="S148" s="49">
        <v>315.43478260869557</v>
      </c>
      <c r="T148" s="49">
        <v>377.91304347826076</v>
      </c>
      <c r="U148" s="50">
        <v>31.8</v>
      </c>
      <c r="V148" s="50">
        <v>51.500000000000064</v>
      </c>
      <c r="W148" s="51">
        <v>161.31304347826088</v>
      </c>
      <c r="X148" s="51">
        <v>193.39565217391296</v>
      </c>
      <c r="Y148" s="51">
        <v>374.95652173913038</v>
      </c>
      <c r="Z148" s="51">
        <v>386.18695652173938</v>
      </c>
      <c r="AA148" s="52">
        <v>145.39130434782604</v>
      </c>
      <c r="AB148" s="53">
        <v>269</v>
      </c>
      <c r="AC148" s="53">
        <v>326</v>
      </c>
      <c r="AD148" s="55">
        <v>3.4249999999999998</v>
      </c>
      <c r="AE148" s="56">
        <v>163.39130434782595</v>
      </c>
      <c r="AF148" s="56">
        <v>194.95652173913038</v>
      </c>
      <c r="AG148" s="56">
        <v>289.69565217391312</v>
      </c>
      <c r="AH148" s="57">
        <v>83.499999999999943</v>
      </c>
      <c r="AI148" s="57">
        <v>125.09130434782608</v>
      </c>
      <c r="AJ148" s="57">
        <v>156.7391304347826</v>
      </c>
      <c r="AK148" s="57">
        <v>164.7391304347826</v>
      </c>
      <c r="AL148" s="57">
        <v>198</v>
      </c>
      <c r="AM148" s="57">
        <v>275.65217391304344</v>
      </c>
      <c r="AN148" s="57">
        <v>283.39130434782595</v>
      </c>
      <c r="AO148" s="57">
        <v>402.5</v>
      </c>
      <c r="AP148" s="57">
        <v>405.60869565217405</v>
      </c>
      <c r="AQ148" s="58">
        <v>125.8695652173913</v>
      </c>
      <c r="AR148" s="58">
        <v>183.13043478260855</v>
      </c>
      <c r="AS148" s="58">
        <v>190.56521739130443</v>
      </c>
      <c r="AT148" s="58">
        <v>254</v>
      </c>
      <c r="AU148" s="58">
        <v>291.95652173913038</v>
      </c>
      <c r="AV148" s="58">
        <v>334.56521739130443</v>
      </c>
      <c r="AW148" s="58">
        <v>446.65217391304367</v>
      </c>
      <c r="AX148" s="59">
        <v>31.086956521739122</v>
      </c>
      <c r="AY148" s="59">
        <v>29.565217391304351</v>
      </c>
      <c r="AZ148" s="59">
        <v>120.17391304347832</v>
      </c>
      <c r="BA148" s="64">
        <v>56.826086956521756</v>
      </c>
      <c r="BB148" s="64">
        <v>231.69565217391298</v>
      </c>
      <c r="BC148" s="64">
        <v>185.65217391304336</v>
      </c>
      <c r="BD148" s="64">
        <v>197.52173913043481</v>
      </c>
      <c r="BE148" s="64">
        <v>231.69565217391298</v>
      </c>
      <c r="BF148" s="64">
        <v>208.7391304347826</v>
      </c>
      <c r="BG148" s="64">
        <v>215.08695652173924</v>
      </c>
      <c r="BH148" s="64">
        <v>412.82608695652152</v>
      </c>
      <c r="BI148" s="61">
        <v>135.21739130434779</v>
      </c>
      <c r="BJ148" s="62">
        <v>43.52173913043481</v>
      </c>
      <c r="BK148" s="62">
        <v>49.586956521739111</v>
      </c>
      <c r="BL148" s="62">
        <v>81.52173913043481</v>
      </c>
      <c r="BM148" s="62">
        <v>80.643478260869514</v>
      </c>
      <c r="BN148" s="62">
        <v>91.408695652173989</v>
      </c>
      <c r="BO148" s="62">
        <v>104.89565217391304</v>
      </c>
      <c r="BP148" s="62">
        <v>129.84347826086957</v>
      </c>
      <c r="BQ148" s="62">
        <v>167.5</v>
      </c>
      <c r="BR148" s="62">
        <v>222</v>
      </c>
      <c r="BS148" s="62">
        <v>321.75</v>
      </c>
      <c r="BT148" s="62">
        <v>358.04347826086962</v>
      </c>
      <c r="BU148" s="62">
        <v>343.86956521739114</v>
      </c>
    </row>
    <row r="149" spans="1:73" s="63" customFormat="1" x14ac:dyDescent="0.3">
      <c r="A149" s="1"/>
      <c r="B149" s="1"/>
      <c r="C149" s="1"/>
      <c r="D149" s="92"/>
      <c r="E149" s="3"/>
      <c r="F149" s="3"/>
      <c r="G149" s="1"/>
      <c r="H149" s="69">
        <v>6.5267840000128441</v>
      </c>
      <c r="I149" s="47">
        <v>0.30565217391304356</v>
      </c>
      <c r="J149" s="48">
        <v>2.1195652173913042</v>
      </c>
      <c r="K149" s="48">
        <v>2.1195652173913042</v>
      </c>
      <c r="L149" s="49">
        <v>70.313043478260852</v>
      </c>
      <c r="M149" s="49">
        <v>88.978260869565176</v>
      </c>
      <c r="N149" s="49">
        <v>87.986956521739145</v>
      </c>
      <c r="O149" s="49">
        <v>102.38695652173908</v>
      </c>
      <c r="P149" s="49">
        <v>103.72608695652177</v>
      </c>
      <c r="Q149" s="49">
        <v>176.48695652173922</v>
      </c>
      <c r="R149" s="49">
        <v>231.47826086956525</v>
      </c>
      <c r="S149" s="49">
        <v>322.56521739130426</v>
      </c>
      <c r="T149" s="49">
        <v>386.08695652173901</v>
      </c>
      <c r="U149" s="50">
        <v>32.44</v>
      </c>
      <c r="V149" s="50">
        <v>52.200000000000067</v>
      </c>
      <c r="W149" s="51">
        <v>164.78695652173914</v>
      </c>
      <c r="X149" s="51">
        <v>197.50434782608687</v>
      </c>
      <c r="Y149" s="51">
        <v>383.04347826086951</v>
      </c>
      <c r="Z149" s="51">
        <v>394.31304347826114</v>
      </c>
      <c r="AA149" s="52">
        <v>148.60869565217385</v>
      </c>
      <c r="AB149" s="53">
        <v>275.25</v>
      </c>
      <c r="AC149" s="53">
        <v>333.5</v>
      </c>
      <c r="AD149" s="55">
        <v>3.5</v>
      </c>
      <c r="AE149" s="56">
        <v>166.60869565217376</v>
      </c>
      <c r="AF149" s="56">
        <v>199.04347826086951</v>
      </c>
      <c r="AG149" s="56">
        <v>296.30434782608705</v>
      </c>
      <c r="AH149" s="57">
        <v>85.333333333333272</v>
      </c>
      <c r="AI149" s="57">
        <v>127.60869565217391</v>
      </c>
      <c r="AJ149" s="57">
        <v>160.26086956521738</v>
      </c>
      <c r="AK149" s="57">
        <v>168.26086956521738</v>
      </c>
      <c r="AL149" s="57">
        <v>201.4666666666667</v>
      </c>
      <c r="AM149" s="57">
        <v>282.3478260869565</v>
      </c>
      <c r="AN149" s="57">
        <v>290.60869565217376</v>
      </c>
      <c r="AO149" s="57">
        <v>409</v>
      </c>
      <c r="AP149" s="57">
        <v>414.39130434782624</v>
      </c>
      <c r="AQ149" s="58">
        <v>129.13043478260869</v>
      </c>
      <c r="AR149" s="58">
        <v>187.86956521739114</v>
      </c>
      <c r="AS149" s="58">
        <v>193.43478260869574</v>
      </c>
      <c r="AT149" s="58">
        <v>260</v>
      </c>
      <c r="AU149" s="58">
        <v>299.04347826086951</v>
      </c>
      <c r="AV149" s="58">
        <v>342.43478260869574</v>
      </c>
      <c r="AW149" s="58">
        <v>456.34782608695673</v>
      </c>
      <c r="AX149" s="59">
        <v>31.91304347826086</v>
      </c>
      <c r="AY149" s="59">
        <v>30.434782608695656</v>
      </c>
      <c r="AZ149" s="59">
        <v>122.82608695652181</v>
      </c>
      <c r="BA149" s="64">
        <v>58.173913043478279</v>
      </c>
      <c r="BB149" s="64">
        <v>236.30434782608688</v>
      </c>
      <c r="BC149" s="64">
        <v>189.34782608695639</v>
      </c>
      <c r="BD149" s="64">
        <v>201.47826086956525</v>
      </c>
      <c r="BE149" s="64">
        <v>236.30434782608688</v>
      </c>
      <c r="BF149" s="64">
        <v>214.26086956521738</v>
      </c>
      <c r="BG149" s="64">
        <v>220.91304347826099</v>
      </c>
      <c r="BH149" s="64">
        <v>422.17391304347802</v>
      </c>
      <c r="BI149" s="61">
        <v>136.78260869565213</v>
      </c>
      <c r="BJ149" s="62">
        <v>44.478260869565247</v>
      </c>
      <c r="BK149" s="62">
        <v>50.613043478260849</v>
      </c>
      <c r="BL149" s="62">
        <v>83.478260869565247</v>
      </c>
      <c r="BM149" s="62">
        <v>82.756521739130378</v>
      </c>
      <c r="BN149" s="62">
        <v>93.79130434782617</v>
      </c>
      <c r="BO149" s="62">
        <v>107.40434782608695</v>
      </c>
      <c r="BP149" s="62">
        <v>132.85652173913044</v>
      </c>
      <c r="BQ149" s="62">
        <v>170.3333333333332</v>
      </c>
      <c r="BR149" s="62">
        <v>226.6666666666668</v>
      </c>
      <c r="BS149" s="62">
        <v>328.2</v>
      </c>
      <c r="BT149" s="62">
        <v>366.95652173913049</v>
      </c>
      <c r="BU149" s="62">
        <v>352.13043478260852</v>
      </c>
    </row>
    <row r="150" spans="1:73" s="63" customFormat="1" x14ac:dyDescent="0.3">
      <c r="A150" s="1"/>
      <c r="B150" s="1"/>
      <c r="C150" s="1"/>
      <c r="D150" s="92"/>
      <c r="E150" s="3"/>
      <c r="F150" s="3"/>
      <c r="G150" s="1"/>
      <c r="H150" s="69">
        <v>6.5714880000129314</v>
      </c>
      <c r="I150" s="47">
        <v>0.31195652173913052</v>
      </c>
      <c r="J150" s="48">
        <v>2.1586956521739129</v>
      </c>
      <c r="K150" s="48">
        <v>2.1586956521739129</v>
      </c>
      <c r="L150" s="49">
        <v>71.839130434782589</v>
      </c>
      <c r="M150" s="49">
        <v>91.034782608695608</v>
      </c>
      <c r="N150" s="49">
        <v>90.460869565217408</v>
      </c>
      <c r="O150" s="49">
        <v>104.96086956521734</v>
      </c>
      <c r="P150" s="49">
        <v>106.17826086956525</v>
      </c>
      <c r="Q150" s="49">
        <v>180.36086956521748</v>
      </c>
      <c r="R150" s="49">
        <v>236.43478260869568</v>
      </c>
      <c r="S150" s="49">
        <v>329.69565217391295</v>
      </c>
      <c r="T150" s="49">
        <v>394.26086956521726</v>
      </c>
      <c r="U150" s="50">
        <v>33.08</v>
      </c>
      <c r="V150" s="50">
        <v>52.90000000000007</v>
      </c>
      <c r="W150" s="51">
        <v>168.2608695652174</v>
      </c>
      <c r="X150" s="51">
        <v>201.61304347826078</v>
      </c>
      <c r="Y150" s="51">
        <v>391.13043478260863</v>
      </c>
      <c r="Z150" s="51">
        <v>402.4391304347829</v>
      </c>
      <c r="AA150" s="52">
        <v>151.82608695652166</v>
      </c>
      <c r="AB150" s="53">
        <v>281.5</v>
      </c>
      <c r="AC150" s="53">
        <v>341</v>
      </c>
      <c r="AD150" s="55">
        <v>3.5750000000000002</v>
      </c>
      <c r="AE150" s="56">
        <v>169.82608695652158</v>
      </c>
      <c r="AF150" s="56">
        <v>203.13043478260863</v>
      </c>
      <c r="AG150" s="56">
        <v>302.91304347826099</v>
      </c>
      <c r="AH150" s="57">
        <v>87.1666666666666</v>
      </c>
      <c r="AI150" s="57">
        <v>130.12608695652173</v>
      </c>
      <c r="AJ150" s="57">
        <v>163.78260869565216</v>
      </c>
      <c r="AK150" s="57">
        <v>171.78260869565216</v>
      </c>
      <c r="AL150" s="57">
        <v>204.93333333333337</v>
      </c>
      <c r="AM150" s="57">
        <v>289.04347826086956</v>
      </c>
      <c r="AN150" s="57">
        <v>297.82608695652158</v>
      </c>
      <c r="AO150" s="57">
        <v>415.5</v>
      </c>
      <c r="AP150" s="57">
        <v>423.17391304347842</v>
      </c>
      <c r="AQ150" s="58">
        <v>132.39130434782609</v>
      </c>
      <c r="AR150" s="58">
        <v>192.60869565217374</v>
      </c>
      <c r="AS150" s="58">
        <v>196.30434782608705</v>
      </c>
      <c r="AT150" s="58">
        <v>266</v>
      </c>
      <c r="AU150" s="58">
        <v>306.13043478260863</v>
      </c>
      <c r="AV150" s="58">
        <v>350.30434782608705</v>
      </c>
      <c r="AW150" s="58">
        <v>466.04347826086979</v>
      </c>
      <c r="AX150" s="59">
        <v>32.739130434782602</v>
      </c>
      <c r="AY150" s="59">
        <v>31.304347826086961</v>
      </c>
      <c r="AZ150" s="59">
        <v>125.47826086956529</v>
      </c>
      <c r="BA150" s="64">
        <v>59.521739130434803</v>
      </c>
      <c r="BB150" s="64">
        <v>240.91304347826079</v>
      </c>
      <c r="BC150" s="64">
        <v>193.04347826086942</v>
      </c>
      <c r="BD150" s="64">
        <v>205.43478260869568</v>
      </c>
      <c r="BE150" s="64">
        <v>240.91304347826079</v>
      </c>
      <c r="BF150" s="64">
        <v>219.78260869565216</v>
      </c>
      <c r="BG150" s="64">
        <v>226.73913043478274</v>
      </c>
      <c r="BH150" s="64">
        <v>431.52173913043453</v>
      </c>
      <c r="BI150" s="61">
        <v>138.34782608695647</v>
      </c>
      <c r="BJ150" s="62">
        <v>45.434782608695684</v>
      </c>
      <c r="BK150" s="62">
        <v>51.639130434782587</v>
      </c>
      <c r="BL150" s="62">
        <v>85.434782608695684</v>
      </c>
      <c r="BM150" s="62">
        <v>84.869565217391241</v>
      </c>
      <c r="BN150" s="62">
        <v>96.17391304347835</v>
      </c>
      <c r="BO150" s="62">
        <v>109.91304347826086</v>
      </c>
      <c r="BP150" s="62">
        <v>135.86956521739131</v>
      </c>
      <c r="BQ150" s="62">
        <v>173.16666666666652</v>
      </c>
      <c r="BR150" s="62">
        <v>231.33333333333348</v>
      </c>
      <c r="BS150" s="62">
        <v>334.65</v>
      </c>
      <c r="BT150" s="62">
        <v>375.86956521739137</v>
      </c>
      <c r="BU150" s="62">
        <v>360.39130434782589</v>
      </c>
    </row>
    <row r="151" spans="1:73" s="63" customFormat="1" x14ac:dyDescent="0.3">
      <c r="A151" s="1"/>
      <c r="B151" s="1"/>
      <c r="C151" s="1"/>
      <c r="D151" s="92"/>
      <c r="E151" s="3"/>
      <c r="F151" s="3"/>
      <c r="G151" s="1"/>
      <c r="H151" s="69">
        <v>6.6161920000130205</v>
      </c>
      <c r="I151" s="47">
        <v>0.31826086956521749</v>
      </c>
      <c r="J151" s="48">
        <v>2.1978260869565216</v>
      </c>
      <c r="K151" s="48">
        <v>2.1978260869565216</v>
      </c>
      <c r="L151" s="49">
        <v>73.365217391304327</v>
      </c>
      <c r="M151" s="49">
        <v>93.091304347826039</v>
      </c>
      <c r="N151" s="49">
        <v>92.93478260869567</v>
      </c>
      <c r="O151" s="49">
        <v>107.53478260869559</v>
      </c>
      <c r="P151" s="49">
        <v>108.63043478260873</v>
      </c>
      <c r="Q151" s="49">
        <v>184.23478260869575</v>
      </c>
      <c r="R151" s="49">
        <v>241.39130434782612</v>
      </c>
      <c r="S151" s="49">
        <v>336.82608695652164</v>
      </c>
      <c r="T151" s="49">
        <v>402.43478260869551</v>
      </c>
      <c r="U151" s="50">
        <v>33.72</v>
      </c>
      <c r="V151" s="50">
        <v>53.600000000000072</v>
      </c>
      <c r="W151" s="51">
        <v>171.73478260869567</v>
      </c>
      <c r="X151" s="51">
        <v>205.72173913043468</v>
      </c>
      <c r="Y151" s="51">
        <v>399.21739130434776</v>
      </c>
      <c r="Z151" s="51">
        <v>410.56521739130466</v>
      </c>
      <c r="AA151" s="52">
        <v>155.04347826086948</v>
      </c>
      <c r="AB151" s="53">
        <v>287.75</v>
      </c>
      <c r="AC151" s="53">
        <v>348.5</v>
      </c>
      <c r="AD151" s="55">
        <v>3.65</v>
      </c>
      <c r="AE151" s="56">
        <v>173.04347826086939</v>
      </c>
      <c r="AF151" s="56">
        <v>207.21739130434776</v>
      </c>
      <c r="AG151" s="56">
        <v>309.52173913043492</v>
      </c>
      <c r="AH151" s="57">
        <v>88.999999999999929</v>
      </c>
      <c r="AI151" s="57">
        <v>132.64347826086956</v>
      </c>
      <c r="AJ151" s="57">
        <v>167.30434782608694</v>
      </c>
      <c r="AK151" s="57">
        <v>175.30434782608694</v>
      </c>
      <c r="AL151" s="57">
        <v>208.4</v>
      </c>
      <c r="AM151" s="57">
        <v>295.73913043478262</v>
      </c>
      <c r="AN151" s="57">
        <v>305.04347826086939</v>
      </c>
      <c r="AO151" s="57">
        <v>422</v>
      </c>
      <c r="AP151" s="57">
        <v>431.95652173913061</v>
      </c>
      <c r="AQ151" s="58">
        <v>135.6521739130435</v>
      </c>
      <c r="AR151" s="58">
        <v>197.34782608695633</v>
      </c>
      <c r="AS151" s="58">
        <v>199.17391304347836</v>
      </c>
      <c r="AT151" s="58">
        <v>272</v>
      </c>
      <c r="AU151" s="58">
        <v>313.21739130434776</v>
      </c>
      <c r="AV151" s="58">
        <v>358.17391304347836</v>
      </c>
      <c r="AW151" s="58">
        <v>475.73913043478285</v>
      </c>
      <c r="AX151" s="59">
        <v>33.565217391304344</v>
      </c>
      <c r="AY151" s="59">
        <v>32.173913043478265</v>
      </c>
      <c r="AZ151" s="59">
        <v>128.13043478260877</v>
      </c>
      <c r="BA151" s="64">
        <v>60.869565217391326</v>
      </c>
      <c r="BB151" s="64">
        <v>245.5217391304347</v>
      </c>
      <c r="BC151" s="64">
        <v>196.73913043478245</v>
      </c>
      <c r="BD151" s="64">
        <v>209.39130434782612</v>
      </c>
      <c r="BE151" s="64">
        <v>245.5217391304347</v>
      </c>
      <c r="BF151" s="64">
        <v>225.30434782608694</v>
      </c>
      <c r="BG151" s="64">
        <v>232.56521739130449</v>
      </c>
      <c r="BH151" s="64">
        <v>440.86956521739103</v>
      </c>
      <c r="BI151" s="61">
        <v>139.91304347826082</v>
      </c>
      <c r="BJ151" s="62">
        <v>46.391304347826122</v>
      </c>
      <c r="BK151" s="62">
        <v>52.665217391304324</v>
      </c>
      <c r="BL151" s="62">
        <v>87.391304347826122</v>
      </c>
      <c r="BM151" s="62">
        <v>86.982608695652104</v>
      </c>
      <c r="BN151" s="62">
        <v>98.556521739130531</v>
      </c>
      <c r="BO151" s="62">
        <v>112.42173913043477</v>
      </c>
      <c r="BP151" s="62">
        <v>138.88260869565218</v>
      </c>
      <c r="BQ151" s="62">
        <v>176</v>
      </c>
      <c r="BR151" s="62">
        <v>236</v>
      </c>
      <c r="BS151" s="62">
        <v>341.1</v>
      </c>
      <c r="BT151" s="62">
        <v>384.78260869565224</v>
      </c>
      <c r="BU151" s="62">
        <v>368.65217391304327</v>
      </c>
    </row>
    <row r="152" spans="1:73" s="63" customFormat="1" x14ac:dyDescent="0.3">
      <c r="A152" s="1"/>
      <c r="B152" s="1"/>
      <c r="C152" s="1"/>
      <c r="D152" s="92"/>
      <c r="E152" s="3"/>
      <c r="F152" s="3"/>
      <c r="G152" s="1"/>
      <c r="H152" s="69">
        <v>6.6608960000131079</v>
      </c>
      <c r="I152" s="47">
        <v>0.32456521739130445</v>
      </c>
      <c r="J152" s="48">
        <v>2.2369565217391303</v>
      </c>
      <c r="K152" s="48">
        <v>2.2369565217391303</v>
      </c>
      <c r="L152" s="49">
        <v>74.891304347826065</v>
      </c>
      <c r="M152" s="49">
        <v>95.147826086956471</v>
      </c>
      <c r="N152" s="49">
        <v>95.408695652173932</v>
      </c>
      <c r="O152" s="49">
        <v>110.10869565217385</v>
      </c>
      <c r="P152" s="49">
        <v>111.08260869565221</v>
      </c>
      <c r="Q152" s="49">
        <v>188.10869565217402</v>
      </c>
      <c r="R152" s="49">
        <v>246.34782608695656</v>
      </c>
      <c r="S152" s="49">
        <v>343.95652173913032</v>
      </c>
      <c r="T152" s="49">
        <v>410.60869565217376</v>
      </c>
      <c r="U152" s="50">
        <v>34.36</v>
      </c>
      <c r="V152" s="50">
        <v>54.300000000000075</v>
      </c>
      <c r="W152" s="51">
        <v>175.20869565217393</v>
      </c>
      <c r="X152" s="51">
        <v>209.83043478260859</v>
      </c>
      <c r="Y152" s="51">
        <v>407.30434782608688</v>
      </c>
      <c r="Z152" s="51">
        <v>418.69130434782642</v>
      </c>
      <c r="AA152" s="52">
        <v>158.26086956521729</v>
      </c>
      <c r="AB152" s="53">
        <v>294</v>
      </c>
      <c r="AC152" s="53">
        <v>356</v>
      </c>
      <c r="AD152" s="55">
        <v>3.7250000000000001</v>
      </c>
      <c r="AE152" s="56">
        <v>176.26086956521721</v>
      </c>
      <c r="AF152" s="56">
        <v>211.30434782608688</v>
      </c>
      <c r="AG152" s="56">
        <v>316.13043478260886</v>
      </c>
      <c r="AH152" s="57">
        <v>90.833333333333258</v>
      </c>
      <c r="AI152" s="57">
        <v>135.16086956521738</v>
      </c>
      <c r="AJ152" s="57">
        <v>170.82608695652172</v>
      </c>
      <c r="AK152" s="57">
        <v>178.82608695652172</v>
      </c>
      <c r="AL152" s="57">
        <v>211.8666666666667</v>
      </c>
      <c r="AM152" s="57">
        <v>302.43478260869568</v>
      </c>
      <c r="AN152" s="57">
        <v>312.26086956521721</v>
      </c>
      <c r="AO152" s="57">
        <v>428.5</v>
      </c>
      <c r="AP152" s="57">
        <v>440.73913043478279</v>
      </c>
      <c r="AQ152" s="58">
        <v>138.9130434782609</v>
      </c>
      <c r="AR152" s="58">
        <v>202.08695652173893</v>
      </c>
      <c r="AS152" s="58">
        <v>202.04347826086968</v>
      </c>
      <c r="AT152" s="58">
        <v>278</v>
      </c>
      <c r="AU152" s="58">
        <v>320.30434782608688</v>
      </c>
      <c r="AV152" s="58">
        <v>366.04347826086968</v>
      </c>
      <c r="AW152" s="58">
        <v>485.43478260869591</v>
      </c>
      <c r="AX152" s="59">
        <v>34.391304347826086</v>
      </c>
      <c r="AY152" s="59">
        <v>33.04347826086957</v>
      </c>
      <c r="AZ152" s="59">
        <v>130.78260869565224</v>
      </c>
      <c r="BA152" s="64">
        <v>62.217391304347849</v>
      </c>
      <c r="BB152" s="64">
        <v>250.1304347826086</v>
      </c>
      <c r="BC152" s="64">
        <v>200.43478260869549</v>
      </c>
      <c r="BD152" s="64">
        <v>213.34782608695656</v>
      </c>
      <c r="BE152" s="64">
        <v>250.1304347826086</v>
      </c>
      <c r="BF152" s="64">
        <v>230.82608695652172</v>
      </c>
      <c r="BG152" s="64">
        <v>238.39130434782624</v>
      </c>
      <c r="BH152" s="64">
        <v>450.21739130434753</v>
      </c>
      <c r="BI152" s="61">
        <v>141.47826086956516</v>
      </c>
      <c r="BJ152" s="62">
        <v>47.347826086956559</v>
      </c>
      <c r="BK152" s="62">
        <v>53.691304347826062</v>
      </c>
      <c r="BL152" s="62">
        <v>89.347826086956559</v>
      </c>
      <c r="BM152" s="62">
        <v>89.095652173912967</v>
      </c>
      <c r="BN152" s="62">
        <v>100.93913043478271</v>
      </c>
      <c r="BO152" s="62">
        <v>114.93043478260869</v>
      </c>
      <c r="BP152" s="62">
        <v>141.89565217391305</v>
      </c>
      <c r="BQ152" s="62">
        <v>178.83333333333314</v>
      </c>
      <c r="BR152" s="62">
        <v>240.66666666666686</v>
      </c>
      <c r="BS152" s="62">
        <v>347.55</v>
      </c>
      <c r="BT152" s="62">
        <v>393.69565217391312</v>
      </c>
      <c r="BU152" s="62">
        <v>376.91304347826065</v>
      </c>
    </row>
    <row r="153" spans="1:73" s="63" customFormat="1" x14ac:dyDescent="0.3">
      <c r="A153" s="1"/>
      <c r="B153" s="1"/>
      <c r="C153" s="1"/>
      <c r="D153" s="92"/>
      <c r="E153" s="3"/>
      <c r="F153" s="3"/>
      <c r="G153" s="1"/>
      <c r="H153" s="69">
        <v>6.7056000000131961</v>
      </c>
      <c r="I153" s="47">
        <v>0.33086956521739141</v>
      </c>
      <c r="J153" s="48">
        <v>2.276086956521739</v>
      </c>
      <c r="K153" s="48">
        <v>2.276086956521739</v>
      </c>
      <c r="L153" s="49">
        <v>76.417391304347802</v>
      </c>
      <c r="M153" s="49">
        <v>97.204347826086902</v>
      </c>
      <c r="N153" s="49">
        <v>97.882608695652195</v>
      </c>
      <c r="O153" s="49">
        <v>112.68260869565211</v>
      </c>
      <c r="P153" s="49">
        <v>113.53478260869569</v>
      </c>
      <c r="Q153" s="49">
        <v>191.98260869565229</v>
      </c>
      <c r="R153" s="49">
        <v>251.304347826087</v>
      </c>
      <c r="S153" s="49">
        <v>351.08695652173901</v>
      </c>
      <c r="T153" s="49">
        <v>418.78260869565202</v>
      </c>
      <c r="U153" s="50">
        <v>35</v>
      </c>
      <c r="V153" s="50">
        <v>55</v>
      </c>
      <c r="W153" s="51">
        <v>178.68260869565219</v>
      </c>
      <c r="X153" s="51">
        <v>213.9391304347825</v>
      </c>
      <c r="Y153" s="51">
        <v>415.39130434782601</v>
      </c>
      <c r="Z153" s="51">
        <v>426.81739130434818</v>
      </c>
      <c r="AA153" s="52">
        <v>161.4782608695651</v>
      </c>
      <c r="AB153" s="53">
        <v>300.25</v>
      </c>
      <c r="AC153" s="53">
        <v>363.5</v>
      </c>
      <c r="AD153" s="55">
        <v>3.8</v>
      </c>
      <c r="AE153" s="56">
        <v>179.47826086956502</v>
      </c>
      <c r="AF153" s="56">
        <v>215.39130434782601</v>
      </c>
      <c r="AG153" s="56">
        <v>322.73913043478279</v>
      </c>
      <c r="AH153" s="57">
        <v>92.6666666666666</v>
      </c>
      <c r="AI153" s="57">
        <v>137.67826086956521</v>
      </c>
      <c r="AJ153" s="57">
        <v>174.3478260869565</v>
      </c>
      <c r="AK153" s="57">
        <v>182.3478260869565</v>
      </c>
      <c r="AL153" s="57">
        <v>215.3333333333334</v>
      </c>
      <c r="AM153" s="57">
        <v>309.13043478260875</v>
      </c>
      <c r="AN153" s="57">
        <v>319.47826086956502</v>
      </c>
      <c r="AO153" s="57">
        <v>435</v>
      </c>
      <c r="AP153" s="57">
        <v>449.52173913043498</v>
      </c>
      <c r="AQ153" s="58">
        <v>142.17391304347831</v>
      </c>
      <c r="AR153" s="58">
        <v>206.82608695652152</v>
      </c>
      <c r="AS153" s="58">
        <v>204.91304347826099</v>
      </c>
      <c r="AT153" s="58">
        <v>284</v>
      </c>
      <c r="AU153" s="58">
        <v>327.39130434782601</v>
      </c>
      <c r="AV153" s="58">
        <v>373.91304347826099</v>
      </c>
      <c r="AW153" s="58">
        <v>495.13043478260897</v>
      </c>
      <c r="AX153" s="59">
        <v>35.217391304347828</v>
      </c>
      <c r="AY153" s="59">
        <v>33.913043478260875</v>
      </c>
      <c r="AZ153" s="59">
        <v>133.43478260869571</v>
      </c>
      <c r="BA153" s="64">
        <v>63.565217391304373</v>
      </c>
      <c r="BB153" s="64">
        <v>254.73913043478251</v>
      </c>
      <c r="BC153" s="64">
        <v>204.13043478260852</v>
      </c>
      <c r="BD153" s="64">
        <v>217.304347826087</v>
      </c>
      <c r="BE153" s="64">
        <v>254.73913043478251</v>
      </c>
      <c r="BF153" s="64">
        <v>236.3478260869565</v>
      </c>
      <c r="BG153" s="64">
        <v>244.21739130434798</v>
      </c>
      <c r="BH153" s="64">
        <v>459.56521739130403</v>
      </c>
      <c r="BI153" s="61">
        <v>143.04347826086951</v>
      </c>
      <c r="BJ153" s="62">
        <v>48.304347826086996</v>
      </c>
      <c r="BK153" s="62">
        <v>54.7173913043478</v>
      </c>
      <c r="BL153" s="62">
        <v>91.304347826086996</v>
      </c>
      <c r="BM153" s="62">
        <v>91.20869565217383</v>
      </c>
      <c r="BN153" s="62">
        <v>103.32173913043489</v>
      </c>
      <c r="BO153" s="62">
        <v>117.4391304347826</v>
      </c>
      <c r="BP153" s="62">
        <v>144.90869565217392</v>
      </c>
      <c r="BQ153" s="62">
        <v>181.6666666666666</v>
      </c>
      <c r="BR153" s="62">
        <v>245.3333333333334</v>
      </c>
      <c r="BS153" s="62">
        <v>354</v>
      </c>
      <c r="BT153" s="62">
        <v>402.60869565217399</v>
      </c>
      <c r="BU153" s="62">
        <v>385.17391304347802</v>
      </c>
    </row>
    <row r="154" spans="1:73" s="63" customFormat="1" x14ac:dyDescent="0.3">
      <c r="A154" s="1"/>
      <c r="B154" s="1"/>
      <c r="C154" s="1"/>
      <c r="D154" s="92"/>
      <c r="E154" s="3"/>
      <c r="F154" s="3"/>
      <c r="G154" s="1"/>
      <c r="H154" s="69">
        <v>6.7503040000132835</v>
      </c>
      <c r="I154" s="47">
        <v>0.33717391304347838</v>
      </c>
      <c r="J154" s="48">
        <v>2.3152173913043477</v>
      </c>
      <c r="K154" s="48">
        <v>2.3152173913043477</v>
      </c>
      <c r="L154" s="49">
        <v>77.94347826086954</v>
      </c>
      <c r="M154" s="49">
        <v>99.260869565217334</v>
      </c>
      <c r="N154" s="49">
        <v>100.35652173913046</v>
      </c>
      <c r="O154" s="49">
        <v>115.25652173913036</v>
      </c>
      <c r="P154" s="49">
        <v>115.98695652173917</v>
      </c>
      <c r="Q154" s="49">
        <v>195.85652173913056</v>
      </c>
      <c r="R154" s="49">
        <v>256.26086956521743</v>
      </c>
      <c r="S154" s="49">
        <v>358.2173913043477</v>
      </c>
      <c r="T154" s="49">
        <v>426.95652173913027</v>
      </c>
      <c r="U154" s="50">
        <v>36.1</v>
      </c>
      <c r="V154" s="50">
        <v>56</v>
      </c>
      <c r="W154" s="51">
        <v>182.15652173913045</v>
      </c>
      <c r="X154" s="51">
        <v>218.04782608695641</v>
      </c>
      <c r="Y154" s="51">
        <v>423.47826086956513</v>
      </c>
      <c r="Z154" s="51">
        <v>434.94347826086994</v>
      </c>
      <c r="AA154" s="52">
        <v>164.69565217391292</v>
      </c>
      <c r="AB154" s="53">
        <v>306.5</v>
      </c>
      <c r="AC154" s="53">
        <v>371</v>
      </c>
      <c r="AD154" s="55">
        <v>3.9</v>
      </c>
      <c r="AE154" s="56">
        <v>182.69565217391283</v>
      </c>
      <c r="AF154" s="56">
        <v>219.47826086956513</v>
      </c>
      <c r="AG154" s="56">
        <v>329.34782608695673</v>
      </c>
      <c r="AH154" s="57">
        <v>94.499999999999943</v>
      </c>
      <c r="AI154" s="57">
        <v>140.19565217391303</v>
      </c>
      <c r="AJ154" s="57">
        <v>177.86956521739128</v>
      </c>
      <c r="AK154" s="57">
        <v>185.86956521739128</v>
      </c>
      <c r="AL154" s="57">
        <v>218.8</v>
      </c>
      <c r="AM154" s="57">
        <v>315.82608695652181</v>
      </c>
      <c r="AN154" s="57">
        <v>326.69565217391283</v>
      </c>
      <c r="AO154" s="57">
        <v>441.5</v>
      </c>
      <c r="AP154" s="57">
        <v>458.30434782608717</v>
      </c>
      <c r="AQ154" s="58">
        <v>145.43478260869571</v>
      </c>
      <c r="AR154" s="58">
        <v>211.56521739130412</v>
      </c>
      <c r="AS154" s="58">
        <v>207.7826086956523</v>
      </c>
      <c r="AT154" s="58">
        <v>290</v>
      </c>
      <c r="AU154" s="58">
        <v>334.47826086956513</v>
      </c>
      <c r="AV154" s="58">
        <v>381.7826086956523</v>
      </c>
      <c r="AW154" s="58">
        <v>504.82608695652203</v>
      </c>
      <c r="AX154" s="59">
        <v>36.04347826086957</v>
      </c>
      <c r="AY154" s="59">
        <v>34.782608695652179</v>
      </c>
      <c r="AZ154" s="59">
        <v>136.08695652173918</v>
      </c>
      <c r="BA154" s="64">
        <v>64.913043478260889</v>
      </c>
      <c r="BB154" s="64">
        <v>259.34782608695645</v>
      </c>
      <c r="BC154" s="64">
        <v>207.82608695652155</v>
      </c>
      <c r="BD154" s="64">
        <v>221.26086956521743</v>
      </c>
      <c r="BE154" s="64">
        <v>259.34782608695645</v>
      </c>
      <c r="BF154" s="64">
        <v>241.86956521739128</v>
      </c>
      <c r="BG154" s="64">
        <v>250.04347826086973</v>
      </c>
      <c r="BH154" s="64">
        <v>468.91304347826053</v>
      </c>
      <c r="BI154" s="61">
        <v>144.60869565217385</v>
      </c>
      <c r="BJ154" s="62">
        <v>49.260869565217433</v>
      </c>
      <c r="BK154" s="62">
        <v>55.743478260869537</v>
      </c>
      <c r="BL154" s="62">
        <v>93.260869565217433</v>
      </c>
      <c r="BM154" s="62">
        <v>93.321739130434693</v>
      </c>
      <c r="BN154" s="62">
        <v>105.70434782608707</v>
      </c>
      <c r="BO154" s="62">
        <v>119.94782608695651</v>
      </c>
      <c r="BP154" s="62">
        <v>147.92173913043479</v>
      </c>
      <c r="BQ154" s="62">
        <v>184.5</v>
      </c>
      <c r="BR154" s="62">
        <v>250</v>
      </c>
      <c r="BS154" s="62">
        <v>360.33333333333331</v>
      </c>
      <c r="BT154" s="62">
        <v>411.52173913043487</v>
      </c>
      <c r="BU154" s="62">
        <v>393.4347826086954</v>
      </c>
    </row>
    <row r="155" spans="1:73" s="63" customFormat="1" x14ac:dyDescent="0.3">
      <c r="A155" s="1"/>
      <c r="B155" s="1"/>
      <c r="C155" s="1"/>
      <c r="D155" s="92"/>
      <c r="E155" s="3"/>
      <c r="F155" s="3"/>
      <c r="G155" s="1"/>
      <c r="H155" s="69">
        <v>6.7950080000133717</v>
      </c>
      <c r="I155" s="47">
        <v>0.34347826086956534</v>
      </c>
      <c r="J155" s="48">
        <v>2.3543478260869564</v>
      </c>
      <c r="K155" s="48">
        <v>2.3543478260869564</v>
      </c>
      <c r="L155" s="49">
        <v>79.469565217391278</v>
      </c>
      <c r="M155" s="49">
        <v>101.31739130434777</v>
      </c>
      <c r="N155" s="49">
        <v>102.83043478260872</v>
      </c>
      <c r="O155" s="49">
        <v>117.83043478260862</v>
      </c>
      <c r="P155" s="49">
        <v>118.43913043478265</v>
      </c>
      <c r="Q155" s="49">
        <v>199.73043478260882</v>
      </c>
      <c r="R155" s="49">
        <v>261.21739130434787</v>
      </c>
      <c r="S155" s="49">
        <v>365.34782608695639</v>
      </c>
      <c r="T155" s="49">
        <v>435.13043478260852</v>
      </c>
      <c r="U155" s="50">
        <v>37.200000000000003</v>
      </c>
      <c r="V155" s="50">
        <v>57</v>
      </c>
      <c r="W155" s="51">
        <v>185.63043478260872</v>
      </c>
      <c r="X155" s="51">
        <v>222.15652173913031</v>
      </c>
      <c r="Y155" s="51">
        <v>431.56521739130426</v>
      </c>
      <c r="Z155" s="51">
        <v>443.0695652173917</v>
      </c>
      <c r="AA155" s="52">
        <v>167.91304347826073</v>
      </c>
      <c r="AB155" s="53">
        <v>312.75</v>
      </c>
      <c r="AC155" s="53">
        <v>378.5</v>
      </c>
      <c r="AD155" s="55">
        <v>4</v>
      </c>
      <c r="AE155" s="56">
        <v>185.91304347826065</v>
      </c>
      <c r="AF155" s="56">
        <v>223.56521739130426</v>
      </c>
      <c r="AG155" s="56">
        <v>335.95652173913066</v>
      </c>
      <c r="AH155" s="57">
        <v>96.333333333333286</v>
      </c>
      <c r="AI155" s="57">
        <v>142.71304347826086</v>
      </c>
      <c r="AJ155" s="57">
        <v>181.39130434782606</v>
      </c>
      <c r="AK155" s="57">
        <v>189.39130434782606</v>
      </c>
      <c r="AL155" s="57">
        <v>222.26666666666674</v>
      </c>
      <c r="AM155" s="57">
        <v>322.52173913043487</v>
      </c>
      <c r="AN155" s="57">
        <v>333.91304347826065</v>
      </c>
      <c r="AO155" s="57">
        <v>448</v>
      </c>
      <c r="AP155" s="57">
        <v>467.08695652173935</v>
      </c>
      <c r="AQ155" s="58">
        <v>148.69565217391312</v>
      </c>
      <c r="AR155" s="58">
        <v>216.30434782608671</v>
      </c>
      <c r="AS155" s="58">
        <v>210.65217391304361</v>
      </c>
      <c r="AT155" s="58">
        <v>296</v>
      </c>
      <c r="AU155" s="58">
        <v>341.56521739130426</v>
      </c>
      <c r="AV155" s="58">
        <v>389.65217391304361</v>
      </c>
      <c r="AW155" s="58">
        <v>514.52173913043509</v>
      </c>
      <c r="AX155" s="59">
        <v>36.869565217391312</v>
      </c>
      <c r="AY155" s="59">
        <v>35.652173913043484</v>
      </c>
      <c r="AZ155" s="59">
        <v>138.73913043478265</v>
      </c>
      <c r="BA155" s="64">
        <v>66.260869565217405</v>
      </c>
      <c r="BB155" s="64">
        <v>263.95652173913038</v>
      </c>
      <c r="BC155" s="64">
        <v>211.52173913043458</v>
      </c>
      <c r="BD155" s="64">
        <v>225.21739130434787</v>
      </c>
      <c r="BE155" s="64">
        <v>263.95652173913038</v>
      </c>
      <c r="BF155" s="64">
        <v>247.39130434782606</v>
      </c>
      <c r="BG155" s="64">
        <v>255.86956521739148</v>
      </c>
      <c r="BH155" s="64">
        <v>478.26086956521704</v>
      </c>
      <c r="BI155" s="61">
        <v>146.17391304347819</v>
      </c>
      <c r="BJ155" s="62">
        <v>50.217391304347871</v>
      </c>
      <c r="BK155" s="62">
        <v>56.769565217391275</v>
      </c>
      <c r="BL155" s="62">
        <v>95.217391304347871</v>
      </c>
      <c r="BM155" s="62">
        <v>95.434782608695556</v>
      </c>
      <c r="BN155" s="62">
        <v>108.08695652173925</v>
      </c>
      <c r="BO155" s="62">
        <v>122.45652173913042</v>
      </c>
      <c r="BP155" s="62">
        <v>150.93478260869566</v>
      </c>
      <c r="BQ155" s="62">
        <v>187.33333333333329</v>
      </c>
      <c r="BR155" s="62">
        <v>254.66666666666671</v>
      </c>
      <c r="BS155" s="62">
        <v>366.66666666666663</v>
      </c>
      <c r="BT155" s="62">
        <v>420.43478260869574</v>
      </c>
      <c r="BU155" s="62">
        <v>401.69565217391278</v>
      </c>
    </row>
    <row r="156" spans="1:73" s="63" customFormat="1" x14ac:dyDescent="0.3">
      <c r="A156" s="1"/>
      <c r="B156" s="1"/>
      <c r="C156" s="1"/>
      <c r="D156" s="92"/>
      <c r="E156" s="3"/>
      <c r="F156" s="3"/>
      <c r="G156" s="1"/>
      <c r="H156" s="69">
        <v>6.8397120000134599</v>
      </c>
      <c r="I156" s="47">
        <v>0.34978260869565231</v>
      </c>
      <c r="J156" s="48">
        <v>2.3934782608695651</v>
      </c>
      <c r="K156" s="48">
        <v>2.3934782608695651</v>
      </c>
      <c r="L156" s="49">
        <v>80.995652173913015</v>
      </c>
      <c r="M156" s="49">
        <v>103.3739130434782</v>
      </c>
      <c r="N156" s="49">
        <v>105.30434782608698</v>
      </c>
      <c r="O156" s="49">
        <v>120.40434782608688</v>
      </c>
      <c r="P156" s="49">
        <v>120.89130434782614</v>
      </c>
      <c r="Q156" s="49">
        <v>203.60434782608709</v>
      </c>
      <c r="R156" s="49">
        <v>266.17391304347831</v>
      </c>
      <c r="S156" s="49">
        <v>372.47826086956508</v>
      </c>
      <c r="T156" s="49">
        <v>443.30434782608677</v>
      </c>
      <c r="U156" s="50">
        <v>38.299999999999997</v>
      </c>
      <c r="V156" s="50">
        <v>58</v>
      </c>
      <c r="W156" s="51">
        <v>189.10434782608698</v>
      </c>
      <c r="X156" s="51">
        <v>226.26521739130422</v>
      </c>
      <c r="Y156" s="51">
        <v>439.65217391304338</v>
      </c>
      <c r="Z156" s="51">
        <v>451.19565217391346</v>
      </c>
      <c r="AA156" s="52">
        <v>171.13043478260855</v>
      </c>
      <c r="AB156" s="53">
        <v>319</v>
      </c>
      <c r="AC156" s="53">
        <v>386</v>
      </c>
      <c r="AD156" s="55">
        <v>4.0999999999999996</v>
      </c>
      <c r="AE156" s="56">
        <v>189.13043478260846</v>
      </c>
      <c r="AF156" s="56">
        <v>227.65217391304338</v>
      </c>
      <c r="AG156" s="56">
        <v>342.5652173913046</v>
      </c>
      <c r="AH156" s="57">
        <v>98.166666666666629</v>
      </c>
      <c r="AI156" s="57">
        <v>145.23043478260868</v>
      </c>
      <c r="AJ156" s="57">
        <v>184.91304347826085</v>
      </c>
      <c r="AK156" s="57">
        <v>192.91304347826085</v>
      </c>
      <c r="AL156" s="57">
        <v>225.73333333333341</v>
      </c>
      <c r="AM156" s="57">
        <v>329.21739130434793</v>
      </c>
      <c r="AN156" s="57">
        <v>341.13043478260846</v>
      </c>
      <c r="AO156" s="57">
        <v>454.5</v>
      </c>
      <c r="AP156" s="57">
        <v>475.86956521739154</v>
      </c>
      <c r="AQ156" s="58">
        <v>151.95652173913052</v>
      </c>
      <c r="AR156" s="58">
        <v>221.04347826086931</v>
      </c>
      <c r="AS156" s="58">
        <v>213.52173913043492</v>
      </c>
      <c r="AT156" s="58">
        <v>302</v>
      </c>
      <c r="AU156" s="58">
        <v>348.65217391304338</v>
      </c>
      <c r="AV156" s="58">
        <v>397.52173913043492</v>
      </c>
      <c r="AW156" s="58">
        <v>524.2173913043481</v>
      </c>
      <c r="AX156" s="59">
        <v>37.695652173913054</v>
      </c>
      <c r="AY156" s="59">
        <v>36.521739130434788</v>
      </c>
      <c r="AZ156" s="59">
        <v>141.39130434782612</v>
      </c>
      <c r="BA156" s="64">
        <v>67.608695652173921</v>
      </c>
      <c r="BB156" s="64">
        <v>268.56521739130432</v>
      </c>
      <c r="BC156" s="64">
        <v>215.21739130434761</v>
      </c>
      <c r="BD156" s="64">
        <v>229.17391304347831</v>
      </c>
      <c r="BE156" s="64">
        <v>268.56521739130432</v>
      </c>
      <c r="BF156" s="64">
        <v>252.91304347826085</v>
      </c>
      <c r="BG156" s="64">
        <v>261.69565217391323</v>
      </c>
      <c r="BH156" s="64">
        <v>487.60869565217354</v>
      </c>
      <c r="BI156" s="61">
        <v>147.73913043478254</v>
      </c>
      <c r="BJ156" s="62">
        <v>51.173913043478308</v>
      </c>
      <c r="BK156" s="62">
        <v>57.795652173913012</v>
      </c>
      <c r="BL156" s="62">
        <v>97.173913043478308</v>
      </c>
      <c r="BM156" s="62">
        <v>97.54782608695642</v>
      </c>
      <c r="BN156" s="62">
        <v>110.46956521739143</v>
      </c>
      <c r="BO156" s="62">
        <v>124.96521739130434</v>
      </c>
      <c r="BP156" s="62">
        <v>153.94782608695652</v>
      </c>
      <c r="BQ156" s="62">
        <v>190.16666666666663</v>
      </c>
      <c r="BR156" s="62">
        <v>259.33333333333337</v>
      </c>
      <c r="BS156" s="62">
        <v>373</v>
      </c>
      <c r="BT156" s="62">
        <v>429.34782608695662</v>
      </c>
      <c r="BU156" s="62">
        <v>409.95652173913015</v>
      </c>
    </row>
    <row r="157" spans="1:73" s="63" customFormat="1" x14ac:dyDescent="0.3">
      <c r="A157" s="1"/>
      <c r="B157" s="1"/>
      <c r="C157" s="1"/>
      <c r="D157" s="92"/>
      <c r="E157" s="3"/>
      <c r="F157" s="3"/>
      <c r="G157" s="1"/>
      <c r="H157" s="69">
        <v>6.8844160000135481</v>
      </c>
      <c r="I157" s="47">
        <v>0.35608695652173927</v>
      </c>
      <c r="J157" s="48">
        <v>2.4326086956521737</v>
      </c>
      <c r="K157" s="48">
        <v>2.4326086956521737</v>
      </c>
      <c r="L157" s="49">
        <v>82.521739130434753</v>
      </c>
      <c r="M157" s="49">
        <v>105.43043478260863</v>
      </c>
      <c r="N157" s="49">
        <v>107.77826086956524</v>
      </c>
      <c r="O157" s="49">
        <v>122.97826086956513</v>
      </c>
      <c r="P157" s="49">
        <v>123.34347826086962</v>
      </c>
      <c r="Q157" s="49">
        <v>207.47826086956536</v>
      </c>
      <c r="R157" s="49">
        <v>271.13043478260875</v>
      </c>
      <c r="S157" s="49">
        <v>379.60869565217376</v>
      </c>
      <c r="T157" s="49">
        <v>451.47826086956502</v>
      </c>
      <c r="U157" s="50">
        <v>39.4</v>
      </c>
      <c r="V157" s="50">
        <v>59</v>
      </c>
      <c r="W157" s="51">
        <v>192.57826086956524</v>
      </c>
      <c r="X157" s="51">
        <v>230.37391304347813</v>
      </c>
      <c r="Y157" s="51">
        <v>447.73913043478251</v>
      </c>
      <c r="Z157" s="51">
        <v>459.32173913043522</v>
      </c>
      <c r="AA157" s="52">
        <v>174.34782608695636</v>
      </c>
      <c r="AB157" s="53">
        <v>325.25</v>
      </c>
      <c r="AC157" s="53">
        <v>393.5</v>
      </c>
      <c r="AD157" s="55">
        <v>4.2</v>
      </c>
      <c r="AE157" s="56">
        <v>192.34782608695627</v>
      </c>
      <c r="AF157" s="56">
        <v>231.73913043478251</v>
      </c>
      <c r="AG157" s="56">
        <v>349.17391304347854</v>
      </c>
      <c r="AH157" s="57">
        <v>100</v>
      </c>
      <c r="AI157" s="57">
        <v>147.74782608695651</v>
      </c>
      <c r="AJ157" s="57">
        <v>188.43478260869563</v>
      </c>
      <c r="AK157" s="57">
        <v>196.43478260869563</v>
      </c>
      <c r="AL157" s="57">
        <v>229.2</v>
      </c>
      <c r="AM157" s="57">
        <v>335.91304347826099</v>
      </c>
      <c r="AN157" s="57">
        <v>348.34782608695627</v>
      </c>
      <c r="AO157" s="57">
        <v>461</v>
      </c>
      <c r="AP157" s="57">
        <v>484.65217391304373</v>
      </c>
      <c r="AQ157" s="58">
        <v>155.21739130434793</v>
      </c>
      <c r="AR157" s="58">
        <v>225.7826086956519</v>
      </c>
      <c r="AS157" s="58">
        <v>216.39130434782624</v>
      </c>
      <c r="AT157" s="58">
        <v>308</v>
      </c>
      <c r="AU157" s="58">
        <v>355.73913043478251</v>
      </c>
      <c r="AV157" s="58">
        <v>405.39130434782624</v>
      </c>
      <c r="AW157" s="58">
        <v>533.9130434782611</v>
      </c>
      <c r="AX157" s="59">
        <v>38.521739130434796</v>
      </c>
      <c r="AY157" s="59">
        <v>37.391304347826093</v>
      </c>
      <c r="AZ157" s="59">
        <v>144.04347826086959</v>
      </c>
      <c r="BA157" s="64">
        <v>68.956521739130437</v>
      </c>
      <c r="BB157" s="64">
        <v>273.17391304347825</v>
      </c>
      <c r="BC157" s="64">
        <v>218.91304347826065</v>
      </c>
      <c r="BD157" s="64">
        <v>233.13043478260875</v>
      </c>
      <c r="BE157" s="64">
        <v>273.17391304347825</v>
      </c>
      <c r="BF157" s="64">
        <v>258.43478260869563</v>
      </c>
      <c r="BG157" s="64">
        <v>267.52173913043498</v>
      </c>
      <c r="BH157" s="64">
        <v>496.95652173913004</v>
      </c>
      <c r="BI157" s="61">
        <v>149.30434782608688</v>
      </c>
      <c r="BJ157" s="62">
        <v>52.130434782608745</v>
      </c>
      <c r="BK157" s="62">
        <v>58.82173913043475</v>
      </c>
      <c r="BL157" s="62">
        <v>99.130434782608745</v>
      </c>
      <c r="BM157" s="62">
        <v>99.660869565217283</v>
      </c>
      <c r="BN157" s="62">
        <v>112.85217391304361</v>
      </c>
      <c r="BO157" s="62">
        <v>127.47391304347825</v>
      </c>
      <c r="BP157" s="62">
        <v>156.96086956521739</v>
      </c>
      <c r="BQ157" s="62">
        <v>193</v>
      </c>
      <c r="BR157" s="62">
        <v>264</v>
      </c>
      <c r="BS157" s="62">
        <v>379.33333333333326</v>
      </c>
      <c r="BT157" s="62">
        <v>438.26086956521749</v>
      </c>
      <c r="BU157" s="62">
        <v>418.21739130434753</v>
      </c>
    </row>
    <row r="158" spans="1:73" s="63" customFormat="1" x14ac:dyDescent="0.3">
      <c r="A158" s="1"/>
      <c r="B158" s="1"/>
      <c r="C158" s="1"/>
      <c r="D158" s="92"/>
      <c r="E158" s="3"/>
      <c r="F158" s="3"/>
      <c r="G158" s="1"/>
      <c r="H158" s="69">
        <v>6.9291200000136355</v>
      </c>
      <c r="I158" s="47">
        <v>0.36239130434782624</v>
      </c>
      <c r="J158" s="48">
        <v>2.4717391304347824</v>
      </c>
      <c r="K158" s="48">
        <v>2.4717391304347824</v>
      </c>
      <c r="L158" s="49">
        <v>84.047826086956491</v>
      </c>
      <c r="M158" s="49">
        <v>107.48695652173906</v>
      </c>
      <c r="N158" s="49">
        <v>110.25217391304351</v>
      </c>
      <c r="O158" s="49">
        <v>125.55217391304339</v>
      </c>
      <c r="P158" s="49">
        <v>125.7956521739131</v>
      </c>
      <c r="Q158" s="49">
        <v>211.35217391304363</v>
      </c>
      <c r="R158" s="49">
        <v>276.08695652173918</v>
      </c>
      <c r="S158" s="49">
        <v>386.73913043478245</v>
      </c>
      <c r="T158" s="49">
        <v>459.65217391304327</v>
      </c>
      <c r="U158" s="50">
        <v>40.5</v>
      </c>
      <c r="V158" s="50">
        <v>60</v>
      </c>
      <c r="W158" s="51">
        <v>196.0521739130435</v>
      </c>
      <c r="X158" s="51">
        <v>234.48260869565203</v>
      </c>
      <c r="Y158" s="51">
        <v>455.82608695652164</v>
      </c>
      <c r="Z158" s="51">
        <v>467.44782608695698</v>
      </c>
      <c r="AA158" s="52">
        <v>177.56521739130417</v>
      </c>
      <c r="AB158" s="53">
        <v>331.5</v>
      </c>
      <c r="AC158" s="53">
        <v>401</v>
      </c>
      <c r="AD158" s="55">
        <v>4.3</v>
      </c>
      <c r="AE158" s="56">
        <v>195.56521739130409</v>
      </c>
      <c r="AF158" s="56">
        <v>235.82608695652164</v>
      </c>
      <c r="AG158" s="56">
        <v>355.78260869565247</v>
      </c>
      <c r="AH158" s="57">
        <v>101.83333333333331</v>
      </c>
      <c r="AI158" s="57">
        <v>150.26521739130433</v>
      </c>
      <c r="AJ158" s="57">
        <v>191.95652173913041</v>
      </c>
      <c r="AK158" s="57">
        <v>199.95652173913041</v>
      </c>
      <c r="AL158" s="57">
        <v>232.66666666666674</v>
      </c>
      <c r="AM158" s="57">
        <v>342.60869565217405</v>
      </c>
      <c r="AN158" s="57">
        <v>355.56521739130409</v>
      </c>
      <c r="AO158" s="57">
        <v>467.5</v>
      </c>
      <c r="AP158" s="57">
        <v>493.43478260869591</v>
      </c>
      <c r="AQ158" s="58">
        <v>158.47826086956533</v>
      </c>
      <c r="AR158" s="58">
        <v>230.5217391304345</v>
      </c>
      <c r="AS158" s="58">
        <v>219.26086956521755</v>
      </c>
      <c r="AT158" s="58">
        <v>314</v>
      </c>
      <c r="AU158" s="58">
        <v>362.82608695652164</v>
      </c>
      <c r="AV158" s="58">
        <v>413.26086956521755</v>
      </c>
      <c r="AW158" s="58">
        <v>543.60869565217411</v>
      </c>
      <c r="AX158" s="59">
        <v>39.347826086956537</v>
      </c>
      <c r="AY158" s="59">
        <v>38.260869565217398</v>
      </c>
      <c r="AZ158" s="59">
        <v>146.69565217391306</v>
      </c>
      <c r="BA158" s="64">
        <v>70.304347826086953</v>
      </c>
      <c r="BB158" s="64">
        <v>277.78260869565219</v>
      </c>
      <c r="BC158" s="64">
        <v>222.60869565217368</v>
      </c>
      <c r="BD158" s="64">
        <v>237.08695652173918</v>
      </c>
      <c r="BE158" s="64">
        <v>277.78260869565219</v>
      </c>
      <c r="BF158" s="64">
        <v>263.95652173913044</v>
      </c>
      <c r="BG158" s="64">
        <v>273.34782608695673</v>
      </c>
      <c r="BH158" s="64">
        <v>506.30434782608654</v>
      </c>
      <c r="BI158" s="61">
        <v>150.86956521739123</v>
      </c>
      <c r="BJ158" s="62">
        <v>53.086956521739182</v>
      </c>
      <c r="BK158" s="62">
        <v>59.847826086956488</v>
      </c>
      <c r="BL158" s="62">
        <v>101.08695652173918</v>
      </c>
      <c r="BM158" s="62">
        <v>101.77391304347815</v>
      </c>
      <c r="BN158" s="62">
        <v>115.2347826086958</v>
      </c>
      <c r="BO158" s="62">
        <v>129.98260869565217</v>
      </c>
      <c r="BP158" s="62">
        <v>159.97391304347826</v>
      </c>
      <c r="BQ158" s="62">
        <v>195.83333333333331</v>
      </c>
      <c r="BR158" s="62">
        <v>268.66666666666674</v>
      </c>
      <c r="BS158" s="62">
        <v>385.66666666666657</v>
      </c>
      <c r="BT158" s="62">
        <v>447.17391304347836</v>
      </c>
      <c r="BU158" s="62">
        <v>426.47826086956491</v>
      </c>
    </row>
    <row r="159" spans="1:73" s="63" customFormat="1" x14ac:dyDescent="0.3">
      <c r="A159" s="1"/>
      <c r="B159" s="1"/>
      <c r="C159" s="1"/>
      <c r="D159" s="92"/>
      <c r="E159" s="3"/>
      <c r="F159" s="3"/>
      <c r="G159" s="1"/>
      <c r="H159" s="69">
        <v>6.9738240000137237</v>
      </c>
      <c r="I159" s="47">
        <v>0.3686956521739132</v>
      </c>
      <c r="J159" s="48">
        <v>2.5108695652173911</v>
      </c>
      <c r="K159" s="48">
        <v>2.5108695652173911</v>
      </c>
      <c r="L159" s="49">
        <v>85.573913043478228</v>
      </c>
      <c r="M159" s="49">
        <v>109.54347826086949</v>
      </c>
      <c r="N159" s="49">
        <v>112.72608695652177</v>
      </c>
      <c r="O159" s="49">
        <v>128.12608695652165</v>
      </c>
      <c r="P159" s="49">
        <v>128.24782608695656</v>
      </c>
      <c r="Q159" s="49">
        <v>215.2260869565219</v>
      </c>
      <c r="R159" s="49">
        <v>281.04347826086962</v>
      </c>
      <c r="S159" s="49">
        <v>393.86956521739114</v>
      </c>
      <c r="T159" s="49">
        <v>467.82608695652152</v>
      </c>
      <c r="U159" s="50">
        <v>41.6</v>
      </c>
      <c r="V159" s="50">
        <v>61</v>
      </c>
      <c r="W159" s="51">
        <v>199.52608695652177</v>
      </c>
      <c r="X159" s="51">
        <v>238.59130434782594</v>
      </c>
      <c r="Y159" s="51">
        <v>463.91304347826076</v>
      </c>
      <c r="Z159" s="51">
        <v>475.57391304347874</v>
      </c>
      <c r="AA159" s="52">
        <v>180.78260869565199</v>
      </c>
      <c r="AB159" s="53">
        <v>337.75</v>
      </c>
      <c r="AC159" s="53">
        <v>408.5</v>
      </c>
      <c r="AD159" s="55">
        <v>4.4000000000000004</v>
      </c>
      <c r="AE159" s="56">
        <v>198.7826086956519</v>
      </c>
      <c r="AF159" s="56">
        <v>239.91304347826076</v>
      </c>
      <c r="AG159" s="56">
        <v>362.39130434782641</v>
      </c>
      <c r="AH159" s="57">
        <v>103.66666666666666</v>
      </c>
      <c r="AI159" s="57">
        <v>152.78260869565216</v>
      </c>
      <c r="AJ159" s="57">
        <v>195.47826086956519</v>
      </c>
      <c r="AK159" s="57">
        <v>203.47826086956519</v>
      </c>
      <c r="AL159" s="57">
        <v>236.13333333333341</v>
      </c>
      <c r="AM159" s="57">
        <v>349.30434782608711</v>
      </c>
      <c r="AN159" s="57">
        <v>362.7826086956519</v>
      </c>
      <c r="AO159" s="57">
        <v>474</v>
      </c>
      <c r="AP159" s="57">
        <v>502.2173913043481</v>
      </c>
      <c r="AQ159" s="58">
        <v>161.73913043478274</v>
      </c>
      <c r="AR159" s="58">
        <v>235.26086956521709</v>
      </c>
      <c r="AS159" s="58">
        <v>222.13043478260886</v>
      </c>
      <c r="AT159" s="58">
        <v>320</v>
      </c>
      <c r="AU159" s="58">
        <v>369.91304347826076</v>
      </c>
      <c r="AV159" s="58">
        <v>421.13043478260886</v>
      </c>
      <c r="AW159" s="58">
        <v>553.30434782608711</v>
      </c>
      <c r="AX159" s="59">
        <v>40.173913043478279</v>
      </c>
      <c r="AY159" s="59">
        <v>39.130434782608702</v>
      </c>
      <c r="AZ159" s="59">
        <v>149.34782608695653</v>
      </c>
      <c r="BA159" s="64">
        <v>71.65217391304347</v>
      </c>
      <c r="BB159" s="64">
        <v>282.39130434782612</v>
      </c>
      <c r="BC159" s="64">
        <v>226.30434782608671</v>
      </c>
      <c r="BD159" s="64">
        <v>241.04347826086962</v>
      </c>
      <c r="BE159" s="64">
        <v>282.39130434782612</v>
      </c>
      <c r="BF159" s="64">
        <v>269.47826086956525</v>
      </c>
      <c r="BG159" s="64">
        <v>279.17391304347848</v>
      </c>
      <c r="BH159" s="64">
        <v>515.65217391304304</v>
      </c>
      <c r="BI159" s="61">
        <v>152.43478260869557</v>
      </c>
      <c r="BJ159" s="62">
        <v>54.04347826086962</v>
      </c>
      <c r="BK159" s="62">
        <v>60.873913043478225</v>
      </c>
      <c r="BL159" s="62">
        <v>103.04347826086962</v>
      </c>
      <c r="BM159" s="62">
        <v>103.88695652173901</v>
      </c>
      <c r="BN159" s="62">
        <v>117.61739130434798</v>
      </c>
      <c r="BO159" s="62">
        <v>132.49130434782609</v>
      </c>
      <c r="BP159" s="62">
        <v>162.98695652173913</v>
      </c>
      <c r="BQ159" s="62">
        <v>198.66666666666666</v>
      </c>
      <c r="BR159" s="62">
        <v>273.33333333333343</v>
      </c>
      <c r="BS159" s="62">
        <v>392</v>
      </c>
      <c r="BT159" s="62">
        <v>456.08695652173924</v>
      </c>
      <c r="BU159" s="62">
        <v>434.73913043478228</v>
      </c>
    </row>
    <row r="160" spans="1:73" s="63" customFormat="1" x14ac:dyDescent="0.3">
      <c r="A160" s="1"/>
      <c r="B160" s="1"/>
      <c r="C160" s="1"/>
      <c r="D160" s="92"/>
      <c r="E160" s="3"/>
      <c r="F160" s="3"/>
      <c r="G160" s="1"/>
      <c r="H160" s="69">
        <v>7</v>
      </c>
      <c r="I160" s="47">
        <v>0.375</v>
      </c>
      <c r="J160" s="48">
        <v>2.5499999999999998</v>
      </c>
      <c r="K160" s="48">
        <v>2.5499999999999998</v>
      </c>
      <c r="L160" s="49">
        <v>87.1</v>
      </c>
      <c r="M160" s="49">
        <v>111.6</v>
      </c>
      <c r="N160" s="49">
        <v>115.2</v>
      </c>
      <c r="O160" s="49">
        <v>130.69999999999999</v>
      </c>
      <c r="P160" s="49">
        <v>130.69999999999999</v>
      </c>
      <c r="Q160" s="49">
        <v>219.1</v>
      </c>
      <c r="R160" s="49">
        <v>286</v>
      </c>
      <c r="S160" s="49">
        <v>401</v>
      </c>
      <c r="T160" s="49">
        <v>476</v>
      </c>
      <c r="U160" s="50">
        <v>42.7</v>
      </c>
      <c r="V160" s="50">
        <v>62</v>
      </c>
      <c r="W160" s="51">
        <v>203</v>
      </c>
      <c r="X160" s="51">
        <v>242.7</v>
      </c>
      <c r="Y160" s="51">
        <v>472</v>
      </c>
      <c r="Z160" s="51">
        <v>483.7</v>
      </c>
      <c r="AA160" s="52">
        <v>184</v>
      </c>
      <c r="AB160" s="53">
        <v>344</v>
      </c>
      <c r="AC160" s="53">
        <v>416</v>
      </c>
      <c r="AD160" s="55">
        <v>4.5</v>
      </c>
      <c r="AE160" s="56">
        <v>202</v>
      </c>
      <c r="AF160" s="56">
        <v>244</v>
      </c>
      <c r="AG160" s="56">
        <v>369</v>
      </c>
      <c r="AH160" s="57">
        <v>105.5</v>
      </c>
      <c r="AI160" s="57">
        <v>155.30000000000001</v>
      </c>
      <c r="AJ160" s="57">
        <v>199</v>
      </c>
      <c r="AK160" s="57">
        <v>207</v>
      </c>
      <c r="AL160" s="57">
        <v>239.6</v>
      </c>
      <c r="AM160" s="57">
        <v>356</v>
      </c>
      <c r="AN160" s="57">
        <v>370</v>
      </c>
      <c r="AO160" s="57">
        <v>480.5</v>
      </c>
      <c r="AP160" s="57">
        <v>511</v>
      </c>
      <c r="AQ160" s="58">
        <v>165</v>
      </c>
      <c r="AR160" s="58">
        <v>240</v>
      </c>
      <c r="AS160" s="58">
        <v>225</v>
      </c>
      <c r="AT160" s="58">
        <v>326</v>
      </c>
      <c r="AU160" s="58">
        <v>377</v>
      </c>
      <c r="AV160" s="58">
        <v>429</v>
      </c>
      <c r="AW160" s="58">
        <v>563</v>
      </c>
      <c r="AX160" s="59">
        <v>41</v>
      </c>
      <c r="AY160" s="59">
        <v>40</v>
      </c>
      <c r="AZ160" s="59">
        <v>152</v>
      </c>
      <c r="BA160" s="64">
        <v>73</v>
      </c>
      <c r="BB160" s="64">
        <v>287</v>
      </c>
      <c r="BC160" s="64">
        <v>230</v>
      </c>
      <c r="BD160" s="64">
        <v>245</v>
      </c>
      <c r="BE160" s="64">
        <v>287</v>
      </c>
      <c r="BF160" s="64">
        <v>275</v>
      </c>
      <c r="BG160" s="64">
        <v>285</v>
      </c>
      <c r="BH160" s="64">
        <v>525</v>
      </c>
      <c r="BI160" s="61">
        <v>154</v>
      </c>
      <c r="BJ160" s="62">
        <v>55</v>
      </c>
      <c r="BK160" s="62">
        <v>61.9</v>
      </c>
      <c r="BL160" s="62">
        <v>105</v>
      </c>
      <c r="BM160" s="62">
        <v>106</v>
      </c>
      <c r="BN160" s="62">
        <v>120</v>
      </c>
      <c r="BO160" s="62">
        <v>135</v>
      </c>
      <c r="BP160" s="62">
        <v>166</v>
      </c>
      <c r="BQ160" s="62">
        <v>201.5</v>
      </c>
      <c r="BR160" s="62">
        <v>278</v>
      </c>
      <c r="BS160" s="62">
        <v>398.3333333333332</v>
      </c>
      <c r="BT160" s="62">
        <v>465</v>
      </c>
      <c r="BU160" s="62">
        <v>443</v>
      </c>
    </row>
    <row r="161" spans="1:73" s="63" customFormat="1" x14ac:dyDescent="0.3">
      <c r="A161" s="1"/>
      <c r="B161" s="1"/>
      <c r="C161" s="1"/>
      <c r="D161" s="92"/>
      <c r="E161" s="3"/>
      <c r="F161" s="3"/>
      <c r="G161" s="1"/>
      <c r="H161" s="69">
        <v>7.0632320000139002</v>
      </c>
      <c r="I161" s="47">
        <v>0.38204545454545452</v>
      </c>
      <c r="J161" s="48">
        <v>2.6</v>
      </c>
      <c r="K161" s="48">
        <v>2.6</v>
      </c>
      <c r="L161" s="49">
        <v>89.00454545454545</v>
      </c>
      <c r="M161" s="49">
        <v>114.09545454545454</v>
      </c>
      <c r="N161" s="49">
        <v>118.31363636363636</v>
      </c>
      <c r="O161" s="49">
        <v>133.94090909090909</v>
      </c>
      <c r="P161" s="49">
        <v>133.94090909090909</v>
      </c>
      <c r="Q161" s="49">
        <v>224.3</v>
      </c>
      <c r="R161" s="49">
        <v>293.04545454545456</v>
      </c>
      <c r="S161" s="49">
        <v>411.09090909090907</v>
      </c>
      <c r="T161" s="49">
        <v>487.5</v>
      </c>
      <c r="U161" s="50">
        <v>43.8</v>
      </c>
      <c r="V161" s="50">
        <v>63</v>
      </c>
      <c r="W161" s="51">
        <v>207.72727272727272</v>
      </c>
      <c r="X161" s="51">
        <v>248.43181818181816</v>
      </c>
      <c r="Y161" s="51">
        <v>484</v>
      </c>
      <c r="Z161" s="51">
        <v>494.86363636363637</v>
      </c>
      <c r="AA161" s="52">
        <v>188.5</v>
      </c>
      <c r="AB161" s="53">
        <v>351.63636363636363</v>
      </c>
      <c r="AC161" s="53">
        <v>425.54545454545456</v>
      </c>
      <c r="AD161" s="55">
        <v>4.5999999999999996</v>
      </c>
      <c r="AE161" s="56">
        <v>206.40909090909091</v>
      </c>
      <c r="AF161" s="56">
        <v>249.5</v>
      </c>
      <c r="AG161" s="56">
        <v>377.81818181818181</v>
      </c>
      <c r="AH161" s="57">
        <v>107.33333333333334</v>
      </c>
      <c r="AI161" s="57">
        <v>159.35909090909092</v>
      </c>
      <c r="AJ161" s="57">
        <v>203.77272727272728</v>
      </c>
      <c r="AK161" s="57">
        <v>212.13636363636363</v>
      </c>
      <c r="AL161" s="57">
        <v>243.06666666666675</v>
      </c>
      <c r="AM161" s="57">
        <v>366</v>
      </c>
      <c r="AN161" s="57">
        <v>379.36363636363637</v>
      </c>
      <c r="AO161" s="57">
        <v>487</v>
      </c>
      <c r="AP161" s="57">
        <v>522.22727272727275</v>
      </c>
      <c r="AQ161" s="58">
        <v>169.18181818181819</v>
      </c>
      <c r="AR161" s="58">
        <v>246.18181818181819</v>
      </c>
      <c r="AS161" s="58">
        <v>232.27272727272728</v>
      </c>
      <c r="AT161" s="58">
        <v>335.09090909090907</v>
      </c>
      <c r="AU161" s="58">
        <v>386.63636363636363</v>
      </c>
      <c r="AV161" s="58">
        <v>439.59090909090907</v>
      </c>
      <c r="AW161" s="58">
        <v>576.36363636363637</v>
      </c>
      <c r="AX161" s="59">
        <v>42.090909090909093</v>
      </c>
      <c r="AY161" s="59">
        <v>41.090909090909093</v>
      </c>
      <c r="AZ161" s="59">
        <v>155.72727272727272</v>
      </c>
      <c r="BA161" s="64">
        <v>74.86363636363636</v>
      </c>
      <c r="BB161" s="64">
        <v>294.5</v>
      </c>
      <c r="BC161" s="64">
        <v>235.45454545454547</v>
      </c>
      <c r="BD161" s="64">
        <v>250.77272727272728</v>
      </c>
      <c r="BE161" s="64">
        <v>294.45454545454544</v>
      </c>
      <c r="BF161" s="64">
        <v>282.77272727272725</v>
      </c>
      <c r="BG161" s="64">
        <v>292.68181818181819</v>
      </c>
      <c r="BH161" s="64">
        <v>538.40909090909088</v>
      </c>
      <c r="BI161" s="61">
        <v>159.22727272727272</v>
      </c>
      <c r="BJ161" s="62">
        <v>56.227272727272727</v>
      </c>
      <c r="BK161" s="62">
        <v>63.277272727272724</v>
      </c>
      <c r="BL161" s="62">
        <v>107.63636363636364</v>
      </c>
      <c r="BM161" s="62">
        <v>108.72727272727273</v>
      </c>
      <c r="BN161" s="62">
        <v>123.09090909090909</v>
      </c>
      <c r="BO161" s="62">
        <v>138.22727272727272</v>
      </c>
      <c r="BP161" s="62">
        <v>169.90909090909091</v>
      </c>
      <c r="BQ161" s="62">
        <v>204.33333333333334</v>
      </c>
      <c r="BR161" s="62">
        <v>282.6666666666668</v>
      </c>
      <c r="BS161" s="62">
        <v>404.66666666666652</v>
      </c>
      <c r="BT161" s="62">
        <v>477.27272727272725</v>
      </c>
      <c r="BU161" s="62">
        <v>453.86363636363637</v>
      </c>
    </row>
    <row r="162" spans="1:73" s="63" customFormat="1" x14ac:dyDescent="0.3">
      <c r="A162" s="1"/>
      <c r="B162" s="1"/>
      <c r="C162" s="1"/>
      <c r="D162" s="92"/>
      <c r="E162" s="3"/>
      <c r="F162" s="3"/>
      <c r="G162" s="1"/>
      <c r="H162" s="69">
        <v>7.1079360000139875</v>
      </c>
      <c r="I162" s="47">
        <v>0.38909090909090904</v>
      </c>
      <c r="J162" s="48">
        <v>2.65</v>
      </c>
      <c r="K162" s="48">
        <v>2.65</v>
      </c>
      <c r="L162" s="49">
        <v>90.909090909090907</v>
      </c>
      <c r="M162" s="49">
        <v>116.59090909090909</v>
      </c>
      <c r="N162" s="49">
        <v>121.42727272727272</v>
      </c>
      <c r="O162" s="49">
        <v>137.18181818181819</v>
      </c>
      <c r="P162" s="49">
        <v>137.18181818181819</v>
      </c>
      <c r="Q162" s="49">
        <v>229.5</v>
      </c>
      <c r="R162" s="49">
        <v>300.09090909090912</v>
      </c>
      <c r="S162" s="49">
        <v>421.18181818181813</v>
      </c>
      <c r="T162" s="49">
        <v>499</v>
      </c>
      <c r="U162" s="50">
        <v>44.9</v>
      </c>
      <c r="V162" s="50">
        <v>64</v>
      </c>
      <c r="W162" s="51">
        <v>212.45454545454544</v>
      </c>
      <c r="X162" s="51">
        <v>254.16363636363633</v>
      </c>
      <c r="Y162" s="51">
        <v>496</v>
      </c>
      <c r="Z162" s="51">
        <v>506.02727272727276</v>
      </c>
      <c r="AA162" s="52">
        <v>193</v>
      </c>
      <c r="AB162" s="53">
        <v>359.27272727272725</v>
      </c>
      <c r="AC162" s="53">
        <v>435.09090909090912</v>
      </c>
      <c r="AD162" s="55">
        <v>4.7</v>
      </c>
      <c r="AE162" s="56">
        <v>210.81818181818181</v>
      </c>
      <c r="AF162" s="56">
        <v>255</v>
      </c>
      <c r="AG162" s="56">
        <v>386.63636363636363</v>
      </c>
      <c r="AH162" s="57">
        <v>109.16666666666669</v>
      </c>
      <c r="AI162" s="57">
        <v>163.41818181818184</v>
      </c>
      <c r="AJ162" s="57">
        <v>208.54545454545456</v>
      </c>
      <c r="AK162" s="57">
        <v>217.27272727272725</v>
      </c>
      <c r="AL162" s="57">
        <v>246.53333333333342</v>
      </c>
      <c r="AM162" s="57">
        <v>376</v>
      </c>
      <c r="AN162" s="57">
        <v>388.72727272727275</v>
      </c>
      <c r="AO162" s="57">
        <v>493.5</v>
      </c>
      <c r="AP162" s="57">
        <v>533.4545454545455</v>
      </c>
      <c r="AQ162" s="58">
        <v>173.36363636363637</v>
      </c>
      <c r="AR162" s="58">
        <v>252.36363636363637</v>
      </c>
      <c r="AS162" s="58">
        <v>239.54545454545456</v>
      </c>
      <c r="AT162" s="58">
        <v>344.18181818181813</v>
      </c>
      <c r="AU162" s="58">
        <v>396.27272727272725</v>
      </c>
      <c r="AV162" s="58">
        <v>450.18181818181813</v>
      </c>
      <c r="AW162" s="58">
        <v>589.72727272727275</v>
      </c>
      <c r="AX162" s="59">
        <v>43.181818181818187</v>
      </c>
      <c r="AY162" s="59">
        <v>42.181818181818187</v>
      </c>
      <c r="AZ162" s="59">
        <v>159.45454545454544</v>
      </c>
      <c r="BA162" s="64">
        <v>76.72727272727272</v>
      </c>
      <c r="BB162" s="64">
        <v>302</v>
      </c>
      <c r="BC162" s="64">
        <v>240.90909090909093</v>
      </c>
      <c r="BD162" s="64">
        <v>256.54545454545456</v>
      </c>
      <c r="BE162" s="64">
        <v>301.90909090909088</v>
      </c>
      <c r="BF162" s="64">
        <v>290.5454545454545</v>
      </c>
      <c r="BG162" s="64">
        <v>300.36363636363637</v>
      </c>
      <c r="BH162" s="64">
        <v>551.81818181818176</v>
      </c>
      <c r="BI162" s="61">
        <v>164.45454545454544</v>
      </c>
      <c r="BJ162" s="62">
        <v>57.454545454545453</v>
      </c>
      <c r="BK162" s="62">
        <v>64.654545454545456</v>
      </c>
      <c r="BL162" s="62">
        <v>110.27272727272728</v>
      </c>
      <c r="BM162" s="62">
        <v>111.45454545454547</v>
      </c>
      <c r="BN162" s="62">
        <v>126.18181818181819</v>
      </c>
      <c r="BO162" s="62">
        <v>141.45454545454544</v>
      </c>
      <c r="BP162" s="62">
        <v>173.81818181818181</v>
      </c>
      <c r="BQ162" s="62">
        <v>207.16666666666669</v>
      </c>
      <c r="BR162" s="62">
        <v>287.33333333333348</v>
      </c>
      <c r="BS162" s="62">
        <v>411</v>
      </c>
      <c r="BT162" s="62">
        <v>489.5454545454545</v>
      </c>
      <c r="BU162" s="62">
        <v>464.72727272727275</v>
      </c>
    </row>
    <row r="163" spans="1:73" s="63" customFormat="1" x14ac:dyDescent="0.3">
      <c r="A163" s="1"/>
      <c r="B163" s="1"/>
      <c r="C163" s="1"/>
      <c r="D163" s="92"/>
      <c r="E163" s="3"/>
      <c r="F163" s="3"/>
      <c r="G163" s="1"/>
      <c r="H163" s="69">
        <v>7.1526400000140757</v>
      </c>
      <c r="I163" s="47">
        <v>0.39613636363636356</v>
      </c>
      <c r="J163" s="48">
        <v>2.7</v>
      </c>
      <c r="K163" s="48">
        <v>2.7</v>
      </c>
      <c r="L163" s="49">
        <v>92.813636363636363</v>
      </c>
      <c r="M163" s="49">
        <v>119.08636363636364</v>
      </c>
      <c r="N163" s="49">
        <v>124.54090909090908</v>
      </c>
      <c r="O163" s="49">
        <v>140.42272727272729</v>
      </c>
      <c r="P163" s="49">
        <v>140.42272727272729</v>
      </c>
      <c r="Q163" s="49">
        <v>234.7</v>
      </c>
      <c r="R163" s="49">
        <v>307.13636363636368</v>
      </c>
      <c r="S163" s="49">
        <v>431.2727272727272</v>
      </c>
      <c r="T163" s="49">
        <v>510.5</v>
      </c>
      <c r="U163" s="50">
        <v>46</v>
      </c>
      <c r="V163" s="50">
        <v>65</v>
      </c>
      <c r="W163" s="51">
        <v>217.18181818181816</v>
      </c>
      <c r="X163" s="51">
        <v>259.89545454545453</v>
      </c>
      <c r="Y163" s="51">
        <v>508</v>
      </c>
      <c r="Z163" s="51">
        <v>517.19090909090914</v>
      </c>
      <c r="AA163" s="52">
        <v>197.5</v>
      </c>
      <c r="AB163" s="53">
        <v>366.90909090909088</v>
      </c>
      <c r="AC163" s="53">
        <v>444.63636363636368</v>
      </c>
      <c r="AD163" s="55">
        <v>4.8</v>
      </c>
      <c r="AE163" s="56">
        <v>215.22727272727272</v>
      </c>
      <c r="AF163" s="56">
        <v>260.5</v>
      </c>
      <c r="AG163" s="56">
        <v>395.45454545454544</v>
      </c>
      <c r="AH163" s="57">
        <v>111</v>
      </c>
      <c r="AI163" s="57">
        <v>167.47727272727275</v>
      </c>
      <c r="AJ163" s="57">
        <v>213.31818181818184</v>
      </c>
      <c r="AK163" s="57">
        <v>222.40909090909088</v>
      </c>
      <c r="AL163" s="57">
        <v>250</v>
      </c>
      <c r="AM163" s="57">
        <v>386</v>
      </c>
      <c r="AN163" s="57">
        <v>398.09090909090912</v>
      </c>
      <c r="AO163" s="57">
        <v>500</v>
      </c>
      <c r="AP163" s="57">
        <v>544.68181818181824</v>
      </c>
      <c r="AQ163" s="58">
        <v>177.54545454545456</v>
      </c>
      <c r="AR163" s="58">
        <v>258.54545454545456</v>
      </c>
      <c r="AS163" s="58">
        <v>246.81818181818184</v>
      </c>
      <c r="AT163" s="58">
        <v>353.2727272727272</v>
      </c>
      <c r="AU163" s="58">
        <v>405.90909090909088</v>
      </c>
      <c r="AV163" s="58">
        <v>460.7727272727272</v>
      </c>
      <c r="AW163" s="58">
        <v>603.09090909090912</v>
      </c>
      <c r="AX163" s="59">
        <v>44.27272727272728</v>
      </c>
      <c r="AY163" s="59">
        <v>43.27272727272728</v>
      </c>
      <c r="AZ163" s="59">
        <v>163.18181818181816</v>
      </c>
      <c r="BA163" s="64">
        <v>78.590909090909079</v>
      </c>
      <c r="BB163" s="64">
        <v>309.5</v>
      </c>
      <c r="BC163" s="64">
        <v>246.3636363636364</v>
      </c>
      <c r="BD163" s="64">
        <v>262.31818181818181</v>
      </c>
      <c r="BE163" s="64">
        <v>309.36363636363632</v>
      </c>
      <c r="BF163" s="64">
        <v>298.31818181818176</v>
      </c>
      <c r="BG163" s="64">
        <v>308.04545454545456</v>
      </c>
      <c r="BH163" s="64">
        <v>565.22727272727263</v>
      </c>
      <c r="BI163" s="61">
        <v>169.68181818181816</v>
      </c>
      <c r="BJ163" s="62">
        <v>58.68181818181818</v>
      </c>
      <c r="BK163" s="62">
        <v>66.031818181818181</v>
      </c>
      <c r="BL163" s="62">
        <v>112.90909090909092</v>
      </c>
      <c r="BM163" s="62">
        <v>114.1818181818182</v>
      </c>
      <c r="BN163" s="62">
        <v>129.27272727272728</v>
      </c>
      <c r="BO163" s="62">
        <v>144.68181818181816</v>
      </c>
      <c r="BP163" s="62">
        <v>177.72727272727272</v>
      </c>
      <c r="BQ163" s="62">
        <v>210</v>
      </c>
      <c r="BR163" s="62">
        <v>292</v>
      </c>
      <c r="BS163" s="62">
        <v>417.33333333333331</v>
      </c>
      <c r="BT163" s="62">
        <v>501.81818181818176</v>
      </c>
      <c r="BU163" s="62">
        <v>475.59090909090912</v>
      </c>
    </row>
    <row r="164" spans="1:73" s="63" customFormat="1" x14ac:dyDescent="0.3">
      <c r="A164" s="1"/>
      <c r="B164" s="1"/>
      <c r="C164" s="1"/>
      <c r="D164" s="92"/>
      <c r="E164" s="3"/>
      <c r="F164" s="3"/>
      <c r="G164" s="1"/>
      <c r="H164" s="69">
        <v>7.197344000014164</v>
      </c>
      <c r="I164" s="47">
        <v>0.40318181818181809</v>
      </c>
      <c r="J164" s="48">
        <v>2.75</v>
      </c>
      <c r="K164" s="48">
        <v>2.75</v>
      </c>
      <c r="L164" s="49">
        <v>94.718181818181819</v>
      </c>
      <c r="M164" s="49">
        <v>121.58181818181819</v>
      </c>
      <c r="N164" s="49">
        <v>127.65454545454544</v>
      </c>
      <c r="O164" s="49">
        <v>143.66363636363639</v>
      </c>
      <c r="P164" s="49">
        <v>143.66363636363639</v>
      </c>
      <c r="Q164" s="49">
        <v>239.9</v>
      </c>
      <c r="R164" s="49">
        <v>314.18181818181824</v>
      </c>
      <c r="S164" s="49">
        <v>441.36363636363626</v>
      </c>
      <c r="T164" s="49">
        <v>522</v>
      </c>
      <c r="U164" s="50">
        <v>47.1</v>
      </c>
      <c r="V164" s="50">
        <v>66</v>
      </c>
      <c r="W164" s="51">
        <v>221.90909090909088</v>
      </c>
      <c r="X164" s="51">
        <v>265.62727272727273</v>
      </c>
      <c r="Y164" s="51">
        <v>520</v>
      </c>
      <c r="Z164" s="51">
        <v>528.35454545454547</v>
      </c>
      <c r="AA164" s="52">
        <v>202</v>
      </c>
      <c r="AB164" s="53">
        <v>374.5454545454545</v>
      </c>
      <c r="AC164" s="53">
        <v>454.18181818181824</v>
      </c>
      <c r="AD164" s="55">
        <v>4.9000000000000004</v>
      </c>
      <c r="AE164" s="56">
        <v>219.63636363636363</v>
      </c>
      <c r="AF164" s="56">
        <v>266</v>
      </c>
      <c r="AG164" s="56">
        <v>404.27272727272725</v>
      </c>
      <c r="AH164" s="57">
        <v>115.05</v>
      </c>
      <c r="AI164" s="57">
        <v>171.53636363636366</v>
      </c>
      <c r="AJ164" s="57">
        <v>218.09090909090912</v>
      </c>
      <c r="AK164" s="57">
        <v>227.5454545454545</v>
      </c>
      <c r="AL164" s="57">
        <v>256.25</v>
      </c>
      <c r="AM164" s="57">
        <v>396</v>
      </c>
      <c r="AN164" s="57">
        <v>407.4545454545455</v>
      </c>
      <c r="AO164" s="57">
        <v>512</v>
      </c>
      <c r="AP164" s="57">
        <v>555.90909090909099</v>
      </c>
      <c r="AQ164" s="58">
        <v>181.72727272727275</v>
      </c>
      <c r="AR164" s="58">
        <v>264.72727272727275</v>
      </c>
      <c r="AS164" s="58">
        <v>254.09090909090912</v>
      </c>
      <c r="AT164" s="58">
        <v>362.36363636363626</v>
      </c>
      <c r="AU164" s="58">
        <v>415.5454545454545</v>
      </c>
      <c r="AV164" s="58">
        <v>471.36363636363626</v>
      </c>
      <c r="AW164" s="58">
        <v>616.4545454545455</v>
      </c>
      <c r="AX164" s="59">
        <v>45.363636363636374</v>
      </c>
      <c r="AY164" s="59">
        <v>44.363636363636374</v>
      </c>
      <c r="AZ164" s="59">
        <v>166.90909090909088</v>
      </c>
      <c r="BA164" s="64">
        <v>80.454545454545439</v>
      </c>
      <c r="BB164" s="64">
        <v>317</v>
      </c>
      <c r="BC164" s="64">
        <v>251.81818181818187</v>
      </c>
      <c r="BD164" s="64">
        <v>268.09090909090907</v>
      </c>
      <c r="BE164" s="64">
        <v>316.81818181818176</v>
      </c>
      <c r="BF164" s="64">
        <v>306.09090909090901</v>
      </c>
      <c r="BG164" s="64">
        <v>315.72727272727275</v>
      </c>
      <c r="BH164" s="64">
        <v>578.63636363636351</v>
      </c>
      <c r="BI164" s="61">
        <v>174.90909090909088</v>
      </c>
      <c r="BJ164" s="62">
        <v>59.909090909090907</v>
      </c>
      <c r="BK164" s="62">
        <v>67.409090909090907</v>
      </c>
      <c r="BL164" s="62">
        <v>115.54545454545456</v>
      </c>
      <c r="BM164" s="62">
        <v>116.90909090909093</v>
      </c>
      <c r="BN164" s="62">
        <v>132.36363636363637</v>
      </c>
      <c r="BO164" s="62">
        <v>147.90909090909088</v>
      </c>
      <c r="BP164" s="62">
        <v>181.63636363636363</v>
      </c>
      <c r="BQ164" s="62">
        <v>216.25</v>
      </c>
      <c r="BR164" s="62">
        <v>301.14999999999998</v>
      </c>
      <c r="BS164" s="62">
        <v>423.66666666666663</v>
      </c>
      <c r="BT164" s="62">
        <v>514.09090909090901</v>
      </c>
      <c r="BU164" s="62">
        <v>486.4545454545455</v>
      </c>
    </row>
    <row r="165" spans="1:73" s="63" customFormat="1" x14ac:dyDescent="0.3">
      <c r="A165" s="1"/>
      <c r="B165" s="1"/>
      <c r="C165" s="1"/>
      <c r="D165" s="92"/>
      <c r="E165" s="3"/>
      <c r="F165" s="3"/>
      <c r="G165" s="1"/>
      <c r="H165" s="69">
        <v>7.2420480000142513</v>
      </c>
      <c r="I165" s="47">
        <v>0.41022727272727261</v>
      </c>
      <c r="J165" s="48">
        <v>2.8</v>
      </c>
      <c r="K165" s="48">
        <v>2.8</v>
      </c>
      <c r="L165" s="49">
        <v>96.622727272727275</v>
      </c>
      <c r="M165" s="49">
        <v>124.07727272727274</v>
      </c>
      <c r="N165" s="49">
        <v>130.7681818181818</v>
      </c>
      <c r="O165" s="49">
        <v>146.90454545454548</v>
      </c>
      <c r="P165" s="49">
        <v>146.90454545454548</v>
      </c>
      <c r="Q165" s="49">
        <v>245.1</v>
      </c>
      <c r="R165" s="49">
        <v>321.2272727272728</v>
      </c>
      <c r="S165" s="49">
        <v>451.45454545454533</v>
      </c>
      <c r="T165" s="49">
        <v>533.5</v>
      </c>
      <c r="U165" s="50">
        <v>48.2</v>
      </c>
      <c r="V165" s="50">
        <v>67</v>
      </c>
      <c r="W165" s="51">
        <v>226.6363636363636</v>
      </c>
      <c r="X165" s="51">
        <v>271.35909090909092</v>
      </c>
      <c r="Y165" s="51">
        <v>532</v>
      </c>
      <c r="Z165" s="51">
        <v>539.5181818181818</v>
      </c>
      <c r="AA165" s="52">
        <v>206.5</v>
      </c>
      <c r="AB165" s="53">
        <v>382.18181818181813</v>
      </c>
      <c r="AC165" s="53">
        <v>463.7272727272728</v>
      </c>
      <c r="AD165" s="55">
        <v>5</v>
      </c>
      <c r="AE165" s="56">
        <v>224.04545454545453</v>
      </c>
      <c r="AF165" s="56">
        <v>271.5</v>
      </c>
      <c r="AG165" s="56">
        <v>413.09090909090907</v>
      </c>
      <c r="AH165" s="57">
        <v>119.1</v>
      </c>
      <c r="AI165" s="57">
        <v>175.59545454545457</v>
      </c>
      <c r="AJ165" s="57">
        <v>222.8636363636364</v>
      </c>
      <c r="AK165" s="57">
        <v>232.68181818181813</v>
      </c>
      <c r="AL165" s="57">
        <v>262.5</v>
      </c>
      <c r="AM165" s="57">
        <v>406</v>
      </c>
      <c r="AN165" s="57">
        <v>416.81818181818187</v>
      </c>
      <c r="AO165" s="57">
        <v>524</v>
      </c>
      <c r="AP165" s="57">
        <v>567.13636363636374</v>
      </c>
      <c r="AQ165" s="58">
        <v>185.90909090909093</v>
      </c>
      <c r="AR165" s="58">
        <v>270.90909090909093</v>
      </c>
      <c r="AS165" s="58">
        <v>261.36363636363637</v>
      </c>
      <c r="AT165" s="58">
        <v>371.45454545454533</v>
      </c>
      <c r="AU165" s="58">
        <v>425.18181818181813</v>
      </c>
      <c r="AV165" s="58">
        <v>481.95454545454533</v>
      </c>
      <c r="AW165" s="58">
        <v>629.81818181818187</v>
      </c>
      <c r="AX165" s="59">
        <v>46.454545454545467</v>
      </c>
      <c r="AY165" s="59">
        <v>45.454545454545467</v>
      </c>
      <c r="AZ165" s="59">
        <v>170.6363636363636</v>
      </c>
      <c r="BA165" s="64">
        <v>82.318181818181799</v>
      </c>
      <c r="BB165" s="64">
        <v>324.5</v>
      </c>
      <c r="BC165" s="64">
        <v>257.27272727272731</v>
      </c>
      <c r="BD165" s="64">
        <v>273.86363636363632</v>
      </c>
      <c r="BE165" s="64">
        <v>324.2727272727272</v>
      </c>
      <c r="BF165" s="64">
        <v>313.86363636363626</v>
      </c>
      <c r="BG165" s="64">
        <v>323.40909090909093</v>
      </c>
      <c r="BH165" s="64">
        <v>592.04545454545439</v>
      </c>
      <c r="BI165" s="61">
        <v>180.1363636363636</v>
      </c>
      <c r="BJ165" s="62">
        <v>61.136363636363633</v>
      </c>
      <c r="BK165" s="62">
        <v>68.786363636363632</v>
      </c>
      <c r="BL165" s="62">
        <v>118.1818181818182</v>
      </c>
      <c r="BM165" s="62">
        <v>119.63636363636367</v>
      </c>
      <c r="BN165" s="62">
        <v>135.45454545454547</v>
      </c>
      <c r="BO165" s="62">
        <v>151.1363636363636</v>
      </c>
      <c r="BP165" s="62">
        <v>185.54545454545453</v>
      </c>
      <c r="BQ165" s="62">
        <v>222.5</v>
      </c>
      <c r="BR165" s="62">
        <v>310.3</v>
      </c>
      <c r="BS165" s="62">
        <v>430</v>
      </c>
      <c r="BT165" s="62">
        <v>526.36363636363626</v>
      </c>
      <c r="BU165" s="62">
        <v>497.31818181818187</v>
      </c>
    </row>
    <row r="166" spans="1:73" s="63" customFormat="1" x14ac:dyDescent="0.3">
      <c r="A166" s="1"/>
      <c r="B166" s="1"/>
      <c r="C166" s="1"/>
      <c r="D166" s="92"/>
      <c r="E166" s="3"/>
      <c r="F166" s="3"/>
      <c r="G166" s="1"/>
      <c r="H166" s="69">
        <v>7.2867520000143395</v>
      </c>
      <c r="I166" s="47">
        <v>0.41727272727272713</v>
      </c>
      <c r="J166" s="48">
        <v>2.85</v>
      </c>
      <c r="K166" s="48">
        <v>2.85</v>
      </c>
      <c r="L166" s="49">
        <v>98.527272727272731</v>
      </c>
      <c r="M166" s="49">
        <v>126.57272727272729</v>
      </c>
      <c r="N166" s="49">
        <v>133.88181818181818</v>
      </c>
      <c r="O166" s="49">
        <v>150.14545454545458</v>
      </c>
      <c r="P166" s="49">
        <v>150.14545454545458</v>
      </c>
      <c r="Q166" s="49">
        <v>250.3</v>
      </c>
      <c r="R166" s="49">
        <v>328.27272727272737</v>
      </c>
      <c r="S166" s="49">
        <v>461.54545454545439</v>
      </c>
      <c r="T166" s="49">
        <v>545</v>
      </c>
      <c r="U166" s="50">
        <v>49.3</v>
      </c>
      <c r="V166" s="50">
        <v>68</v>
      </c>
      <c r="W166" s="51">
        <v>231.36363636363632</v>
      </c>
      <c r="X166" s="51">
        <v>277.09090909090912</v>
      </c>
      <c r="Y166" s="51">
        <v>544</v>
      </c>
      <c r="Z166" s="51">
        <v>550.68181818181813</v>
      </c>
      <c r="AA166" s="52">
        <v>211</v>
      </c>
      <c r="AB166" s="53">
        <v>389.81818181818176</v>
      </c>
      <c r="AC166" s="53">
        <v>473.27272727272737</v>
      </c>
      <c r="AD166" s="55">
        <v>5.0999999999999996</v>
      </c>
      <c r="AE166" s="56">
        <v>228.45454545454544</v>
      </c>
      <c r="AF166" s="56">
        <v>277</v>
      </c>
      <c r="AG166" s="56">
        <v>421.90909090909088</v>
      </c>
      <c r="AH166" s="57">
        <v>123.15</v>
      </c>
      <c r="AI166" s="57">
        <v>179.65454545454548</v>
      </c>
      <c r="AJ166" s="57">
        <v>227.63636363636368</v>
      </c>
      <c r="AK166" s="57">
        <v>237.81818181818176</v>
      </c>
      <c r="AL166" s="57">
        <v>268.75</v>
      </c>
      <c r="AM166" s="57">
        <v>416</v>
      </c>
      <c r="AN166" s="57">
        <v>426.18181818181824</v>
      </c>
      <c r="AO166" s="57">
        <v>536</v>
      </c>
      <c r="AP166" s="57">
        <v>578.36363636363649</v>
      </c>
      <c r="AQ166" s="58">
        <v>190.09090909090912</v>
      </c>
      <c r="AR166" s="58">
        <v>277.09090909090912</v>
      </c>
      <c r="AS166" s="58">
        <v>268.63636363636363</v>
      </c>
      <c r="AT166" s="58">
        <v>380.54545454545439</v>
      </c>
      <c r="AU166" s="58">
        <v>434.81818181818176</v>
      </c>
      <c r="AV166" s="58">
        <v>492.54545454545439</v>
      </c>
      <c r="AW166" s="58">
        <v>643.18181818181824</v>
      </c>
      <c r="AX166" s="59">
        <v>47.545454545454561</v>
      </c>
      <c r="AY166" s="59">
        <v>46.545454545454561</v>
      </c>
      <c r="AZ166" s="59">
        <v>174.36363636363632</v>
      </c>
      <c r="BA166" s="64">
        <v>84.181818181818159</v>
      </c>
      <c r="BB166" s="64">
        <v>332</v>
      </c>
      <c r="BC166" s="64">
        <v>262.72727272727275</v>
      </c>
      <c r="BD166" s="64">
        <v>279.63636363636357</v>
      </c>
      <c r="BE166" s="64">
        <v>331.72727272727263</v>
      </c>
      <c r="BF166" s="64">
        <v>321.63636363636351</v>
      </c>
      <c r="BG166" s="64">
        <v>331.09090909090912</v>
      </c>
      <c r="BH166" s="64">
        <v>605.45454545454527</v>
      </c>
      <c r="BI166" s="61">
        <v>185.36363636363632</v>
      </c>
      <c r="BJ166" s="62">
        <v>62.36363636363636</v>
      </c>
      <c r="BK166" s="62">
        <v>70.163636363636357</v>
      </c>
      <c r="BL166" s="62">
        <v>120.81818181818184</v>
      </c>
      <c r="BM166" s="62">
        <v>122.3636363636364</v>
      </c>
      <c r="BN166" s="62">
        <v>138.54545454545456</v>
      </c>
      <c r="BO166" s="62">
        <v>154.36363636363632</v>
      </c>
      <c r="BP166" s="62">
        <v>189.45454545454544</v>
      </c>
      <c r="BQ166" s="62">
        <v>228.75</v>
      </c>
      <c r="BR166" s="62">
        <v>319.45</v>
      </c>
      <c r="BS166" s="62">
        <v>436.33333333333326</v>
      </c>
      <c r="BT166" s="62">
        <v>538.63636363636351</v>
      </c>
      <c r="BU166" s="62">
        <v>508.18181818181824</v>
      </c>
    </row>
    <row r="167" spans="1:73" s="63" customFormat="1" x14ac:dyDescent="0.3">
      <c r="A167" s="1"/>
      <c r="B167" s="1"/>
      <c r="C167" s="1"/>
      <c r="D167" s="92"/>
      <c r="E167" s="3"/>
      <c r="F167" s="3"/>
      <c r="G167" s="1"/>
      <c r="H167" s="69">
        <v>7.3314560000144269</v>
      </c>
      <c r="I167" s="47">
        <v>0.42431818181818165</v>
      </c>
      <c r="J167" s="48">
        <v>2.9</v>
      </c>
      <c r="K167" s="48">
        <v>2.9</v>
      </c>
      <c r="L167" s="49">
        <v>100.43181818181819</v>
      </c>
      <c r="M167" s="49">
        <v>129.06818181818184</v>
      </c>
      <c r="N167" s="49">
        <v>136.99545454545455</v>
      </c>
      <c r="O167" s="49">
        <v>153.38636363636368</v>
      </c>
      <c r="P167" s="49">
        <v>153.38636363636368</v>
      </c>
      <c r="Q167" s="49">
        <v>255.5</v>
      </c>
      <c r="R167" s="49">
        <v>335.31818181818193</v>
      </c>
      <c r="S167" s="49">
        <v>471.63636363636346</v>
      </c>
      <c r="T167" s="49">
        <v>556.5</v>
      </c>
      <c r="U167" s="50">
        <v>50.4</v>
      </c>
      <c r="V167" s="50">
        <v>69</v>
      </c>
      <c r="W167" s="51">
        <v>236.09090909090904</v>
      </c>
      <c r="X167" s="51">
        <v>282.82272727272732</v>
      </c>
      <c r="Y167" s="51">
        <v>556</v>
      </c>
      <c r="Z167" s="51">
        <v>561.84545454545446</v>
      </c>
      <c r="AA167" s="52">
        <v>215.5</v>
      </c>
      <c r="AB167" s="53">
        <v>397.45454545454538</v>
      </c>
      <c r="AC167" s="53">
        <v>482.81818181818193</v>
      </c>
      <c r="AD167" s="55">
        <v>5.2</v>
      </c>
      <c r="AE167" s="56">
        <v>232.86363636363635</v>
      </c>
      <c r="AF167" s="56">
        <v>282.5</v>
      </c>
      <c r="AG167" s="56">
        <v>430.72727272727269</v>
      </c>
      <c r="AH167" s="57">
        <v>127.2</v>
      </c>
      <c r="AI167" s="57">
        <v>183.7136363636364</v>
      </c>
      <c r="AJ167" s="57">
        <v>232.40909090909096</v>
      </c>
      <c r="AK167" s="57">
        <v>242.95454545454538</v>
      </c>
      <c r="AL167" s="57">
        <v>275</v>
      </c>
      <c r="AM167" s="57">
        <v>426</v>
      </c>
      <c r="AN167" s="57">
        <v>435.54545454545462</v>
      </c>
      <c r="AO167" s="57">
        <v>548</v>
      </c>
      <c r="AP167" s="57">
        <v>589.59090909090924</v>
      </c>
      <c r="AQ167" s="58">
        <v>194.27272727272731</v>
      </c>
      <c r="AR167" s="58">
        <v>283.27272727272731</v>
      </c>
      <c r="AS167" s="58">
        <v>275.90909090909088</v>
      </c>
      <c r="AT167" s="58">
        <v>389.63636363636346</v>
      </c>
      <c r="AU167" s="58">
        <v>444.45454545454538</v>
      </c>
      <c r="AV167" s="58">
        <v>503.13636363636346</v>
      </c>
      <c r="AW167" s="58">
        <v>656.54545454545462</v>
      </c>
      <c r="AX167" s="59">
        <v>48.636363636363654</v>
      </c>
      <c r="AY167" s="59">
        <v>47.636363636363654</v>
      </c>
      <c r="AZ167" s="59">
        <v>178.09090909090904</v>
      </c>
      <c r="BA167" s="64">
        <v>86.045454545454518</v>
      </c>
      <c r="BB167" s="64">
        <v>339.5</v>
      </c>
      <c r="BC167" s="64">
        <v>268.18181818181819</v>
      </c>
      <c r="BD167" s="64">
        <v>285.40909090909082</v>
      </c>
      <c r="BE167" s="64">
        <v>339.18181818181807</v>
      </c>
      <c r="BF167" s="64">
        <v>329.40909090909076</v>
      </c>
      <c r="BG167" s="64">
        <v>338.77272727272731</v>
      </c>
      <c r="BH167" s="64">
        <v>618.86363636363615</v>
      </c>
      <c r="BI167" s="61">
        <v>190.59090909090904</v>
      </c>
      <c r="BJ167" s="62">
        <v>63.590909090909086</v>
      </c>
      <c r="BK167" s="62">
        <v>71.540909090909082</v>
      </c>
      <c r="BL167" s="62">
        <v>123.45454545454548</v>
      </c>
      <c r="BM167" s="62">
        <v>125.09090909090914</v>
      </c>
      <c r="BN167" s="62">
        <v>141.63636363636365</v>
      </c>
      <c r="BO167" s="62">
        <v>157.59090909090904</v>
      </c>
      <c r="BP167" s="62">
        <v>193.36363636363635</v>
      </c>
      <c r="BQ167" s="62">
        <v>235</v>
      </c>
      <c r="BR167" s="62">
        <v>328.6</v>
      </c>
      <c r="BS167" s="62">
        <v>442.66666666666657</v>
      </c>
      <c r="BT167" s="62">
        <v>550.90909090909076</v>
      </c>
      <c r="BU167" s="62">
        <v>519.04545454545462</v>
      </c>
    </row>
    <row r="168" spans="1:73" s="63" customFormat="1" x14ac:dyDescent="0.3">
      <c r="A168" s="1"/>
      <c r="B168" s="1"/>
      <c r="C168" s="1"/>
      <c r="D168" s="92"/>
      <c r="E168" s="3"/>
      <c r="F168" s="3"/>
      <c r="G168" s="1"/>
      <c r="H168" s="69">
        <v>7.376160000014516</v>
      </c>
      <c r="I168" s="47">
        <v>0.43136363636363617</v>
      </c>
      <c r="J168" s="48">
        <v>2.95</v>
      </c>
      <c r="K168" s="48">
        <v>2.95</v>
      </c>
      <c r="L168" s="49">
        <v>102.33636363636364</v>
      </c>
      <c r="M168" s="49">
        <v>131.56363636363639</v>
      </c>
      <c r="N168" s="49">
        <v>140.10909090909092</v>
      </c>
      <c r="O168" s="49">
        <v>156.62727272727278</v>
      </c>
      <c r="P168" s="49">
        <v>156.62727272727278</v>
      </c>
      <c r="Q168" s="49">
        <v>260.7</v>
      </c>
      <c r="R168" s="49">
        <v>342.36363636363649</v>
      </c>
      <c r="S168" s="49">
        <v>481.72727272727252</v>
      </c>
      <c r="T168" s="49">
        <v>568</v>
      </c>
      <c r="U168" s="50">
        <v>51.5</v>
      </c>
      <c r="V168" s="50">
        <v>70</v>
      </c>
      <c r="W168" s="51">
        <v>240.81818181818176</v>
      </c>
      <c r="X168" s="51">
        <v>288.55454545454552</v>
      </c>
      <c r="Y168" s="51">
        <v>568</v>
      </c>
      <c r="Z168" s="51">
        <v>573.00909090909079</v>
      </c>
      <c r="AA168" s="52">
        <v>220</v>
      </c>
      <c r="AB168" s="53">
        <v>405.09090909090901</v>
      </c>
      <c r="AC168" s="53">
        <v>492.36363636363649</v>
      </c>
      <c r="AD168" s="55">
        <v>5.3</v>
      </c>
      <c r="AE168" s="56">
        <v>237.27272727272725</v>
      </c>
      <c r="AF168" s="56">
        <v>288</v>
      </c>
      <c r="AG168" s="56">
        <v>439.5454545454545</v>
      </c>
      <c r="AH168" s="57">
        <v>131.25</v>
      </c>
      <c r="AI168" s="57">
        <v>187.77272727272731</v>
      </c>
      <c r="AJ168" s="57">
        <v>237.18181818181824</v>
      </c>
      <c r="AK168" s="57">
        <v>248.09090909090901</v>
      </c>
      <c r="AL168" s="57">
        <v>281.25</v>
      </c>
      <c r="AM168" s="57">
        <v>436</v>
      </c>
      <c r="AN168" s="57">
        <v>444.90909090909099</v>
      </c>
      <c r="AO168" s="57">
        <v>560</v>
      </c>
      <c r="AP168" s="57">
        <v>600.81818181818198</v>
      </c>
      <c r="AQ168" s="58">
        <v>198.4545454545455</v>
      </c>
      <c r="AR168" s="58">
        <v>289.4545454545455</v>
      </c>
      <c r="AS168" s="58">
        <v>283.18181818181813</v>
      </c>
      <c r="AT168" s="58">
        <v>398.72727272727252</v>
      </c>
      <c r="AU168" s="58">
        <v>454.09090909090901</v>
      </c>
      <c r="AV168" s="58">
        <v>513.72727272727252</v>
      </c>
      <c r="AW168" s="58">
        <v>669.90909090909099</v>
      </c>
      <c r="AX168" s="59">
        <v>49.727272727272748</v>
      </c>
      <c r="AY168" s="59">
        <v>48.727272727272748</v>
      </c>
      <c r="AZ168" s="59">
        <v>181.81818181818176</v>
      </c>
      <c r="BA168" s="64">
        <v>87.909090909090878</v>
      </c>
      <c r="BB168" s="64">
        <v>347</v>
      </c>
      <c r="BC168" s="64">
        <v>273.63636363636363</v>
      </c>
      <c r="BD168" s="64">
        <v>291.18181818181807</v>
      </c>
      <c r="BE168" s="64">
        <v>346.63636363636351</v>
      </c>
      <c r="BF168" s="64">
        <v>337.18181818181802</v>
      </c>
      <c r="BG168" s="64">
        <v>346.4545454545455</v>
      </c>
      <c r="BH168" s="64">
        <v>632.27272727272702</v>
      </c>
      <c r="BI168" s="61">
        <v>195.81818181818176</v>
      </c>
      <c r="BJ168" s="62">
        <v>64.818181818181813</v>
      </c>
      <c r="BK168" s="62">
        <v>72.918181818181807</v>
      </c>
      <c r="BL168" s="62">
        <v>126.09090909090912</v>
      </c>
      <c r="BM168" s="62">
        <v>127.81818181818187</v>
      </c>
      <c r="BN168" s="62">
        <v>144.72727272727275</v>
      </c>
      <c r="BO168" s="62">
        <v>160.81818181818176</v>
      </c>
      <c r="BP168" s="62">
        <v>197.27272727272725</v>
      </c>
      <c r="BQ168" s="62">
        <v>241.25</v>
      </c>
      <c r="BR168" s="62">
        <v>337.75</v>
      </c>
      <c r="BS168" s="62">
        <v>449</v>
      </c>
      <c r="BT168" s="62">
        <v>563.18181818181802</v>
      </c>
      <c r="BU168" s="62">
        <v>529.90909090909099</v>
      </c>
    </row>
    <row r="169" spans="1:73" s="63" customFormat="1" x14ac:dyDescent="0.3">
      <c r="A169" s="1"/>
      <c r="B169" s="1"/>
      <c r="C169" s="1"/>
      <c r="D169" s="92"/>
      <c r="E169" s="3"/>
      <c r="F169" s="3"/>
      <c r="G169" s="1"/>
      <c r="H169" s="69">
        <v>7.4208640000146042</v>
      </c>
      <c r="I169" s="47">
        <v>0.43840909090909069</v>
      </c>
      <c r="J169" s="48">
        <v>3</v>
      </c>
      <c r="K169" s="48">
        <v>3</v>
      </c>
      <c r="L169" s="49">
        <v>104.2409090909091</v>
      </c>
      <c r="M169" s="49">
        <v>134.05909090909094</v>
      </c>
      <c r="N169" s="49">
        <v>143.2227272727273</v>
      </c>
      <c r="O169" s="49">
        <v>159.86818181818188</v>
      </c>
      <c r="P169" s="49">
        <v>159.86818181818188</v>
      </c>
      <c r="Q169" s="49">
        <v>265.89999999999998</v>
      </c>
      <c r="R169" s="49">
        <v>349.40909090909105</v>
      </c>
      <c r="S169" s="49">
        <v>491.81818181818159</v>
      </c>
      <c r="T169" s="49">
        <v>579.5</v>
      </c>
      <c r="U169" s="50">
        <v>52.6</v>
      </c>
      <c r="V169" s="50">
        <v>71</v>
      </c>
      <c r="W169" s="51">
        <v>245.54545454545448</v>
      </c>
      <c r="X169" s="51">
        <v>294.28636363636372</v>
      </c>
      <c r="Y169" s="51">
        <v>580</v>
      </c>
      <c r="Z169" s="51">
        <v>584.17272727272712</v>
      </c>
      <c r="AA169" s="52">
        <v>224.5</v>
      </c>
      <c r="AB169" s="53">
        <v>412.72727272727263</v>
      </c>
      <c r="AC169" s="53">
        <v>501.90909090909105</v>
      </c>
      <c r="AD169" s="55">
        <v>5.4</v>
      </c>
      <c r="AE169" s="56">
        <v>241.68181818181816</v>
      </c>
      <c r="AF169" s="56">
        <v>293.5</v>
      </c>
      <c r="AG169" s="56">
        <v>448.36363636363632</v>
      </c>
      <c r="AH169" s="57">
        <v>135.30000000000001</v>
      </c>
      <c r="AI169" s="57">
        <v>191.83181818181822</v>
      </c>
      <c r="AJ169" s="57">
        <v>241.95454545454552</v>
      </c>
      <c r="AK169" s="57">
        <v>253.22727272727263</v>
      </c>
      <c r="AL169" s="57">
        <v>287.5</v>
      </c>
      <c r="AM169" s="57">
        <v>446</v>
      </c>
      <c r="AN169" s="57">
        <v>454.27272727272737</v>
      </c>
      <c r="AO169" s="57">
        <v>572</v>
      </c>
      <c r="AP169" s="57">
        <v>612.04545454545473</v>
      </c>
      <c r="AQ169" s="58">
        <v>202.63636363636368</v>
      </c>
      <c r="AR169" s="58">
        <v>295.63636363636368</v>
      </c>
      <c r="AS169" s="58">
        <v>290.45454545454538</v>
      </c>
      <c r="AT169" s="58">
        <v>407.81818181818159</v>
      </c>
      <c r="AU169" s="58">
        <v>463.72727272727263</v>
      </c>
      <c r="AV169" s="58">
        <v>524.31818181818164</v>
      </c>
      <c r="AW169" s="58">
        <v>683.27272727272737</v>
      </c>
      <c r="AX169" s="59">
        <v>50.818181818181841</v>
      </c>
      <c r="AY169" s="59">
        <v>49.818181818181841</v>
      </c>
      <c r="AZ169" s="59">
        <v>185.54545454545448</v>
      </c>
      <c r="BA169" s="64">
        <v>89.772727272727238</v>
      </c>
      <c r="BB169" s="64">
        <v>354.5</v>
      </c>
      <c r="BC169" s="64">
        <v>279.09090909090907</v>
      </c>
      <c r="BD169" s="64">
        <v>296.95454545454533</v>
      </c>
      <c r="BE169" s="64">
        <v>354.09090909090895</v>
      </c>
      <c r="BF169" s="64">
        <v>344.95454545454527</v>
      </c>
      <c r="BG169" s="64">
        <v>354.13636363636368</v>
      </c>
      <c r="BH169" s="64">
        <v>645.6818181818179</v>
      </c>
      <c r="BI169" s="61">
        <v>201.04545454545448</v>
      </c>
      <c r="BJ169" s="62">
        <v>66.045454545454547</v>
      </c>
      <c r="BK169" s="62">
        <v>74.295454545454533</v>
      </c>
      <c r="BL169" s="62">
        <v>128.72727272727275</v>
      </c>
      <c r="BM169" s="62">
        <v>130.54545454545459</v>
      </c>
      <c r="BN169" s="62">
        <v>147.81818181818184</v>
      </c>
      <c r="BO169" s="62">
        <v>164.04545454545448</v>
      </c>
      <c r="BP169" s="62">
        <v>201.18181818181816</v>
      </c>
      <c r="BQ169" s="62">
        <v>247.5</v>
      </c>
      <c r="BR169" s="62">
        <v>346.9</v>
      </c>
      <c r="BS169" s="62">
        <v>455.3333333333332</v>
      </c>
      <c r="BT169" s="62">
        <v>575.45454545454527</v>
      </c>
      <c r="BU169" s="62">
        <v>540.77272727272737</v>
      </c>
    </row>
    <row r="170" spans="1:73" s="63" customFormat="1" x14ac:dyDescent="0.3">
      <c r="A170" s="1"/>
      <c r="B170" s="1"/>
      <c r="C170" s="1"/>
      <c r="D170" s="92"/>
      <c r="E170" s="3"/>
      <c r="F170" s="3"/>
      <c r="G170" s="1"/>
      <c r="H170" s="69">
        <v>7.4655680000146916</v>
      </c>
      <c r="I170" s="47">
        <v>0.44545454545454521</v>
      </c>
      <c r="J170" s="48">
        <v>3.05</v>
      </c>
      <c r="K170" s="48">
        <v>3.05</v>
      </c>
      <c r="L170" s="49">
        <v>106.14545454545456</v>
      </c>
      <c r="M170" s="49">
        <v>136.55454545454549</v>
      </c>
      <c r="N170" s="49">
        <v>146.33636363636367</v>
      </c>
      <c r="O170" s="49">
        <v>163.10909090909098</v>
      </c>
      <c r="P170" s="49">
        <v>163.10909090909098</v>
      </c>
      <c r="Q170" s="49">
        <v>271.10000000000002</v>
      </c>
      <c r="R170" s="49">
        <v>356.45454545454561</v>
      </c>
      <c r="S170" s="49">
        <v>501.90909090909065</v>
      </c>
      <c r="T170" s="49">
        <v>591</v>
      </c>
      <c r="U170" s="50">
        <v>53.7</v>
      </c>
      <c r="V170" s="50">
        <v>72</v>
      </c>
      <c r="W170" s="51">
        <v>250.2727272727272</v>
      </c>
      <c r="X170" s="51">
        <v>300.01818181818192</v>
      </c>
      <c r="Y170" s="51">
        <v>592</v>
      </c>
      <c r="Z170" s="51">
        <v>595.33636363636344</v>
      </c>
      <c r="AA170" s="52">
        <v>229</v>
      </c>
      <c r="AB170" s="53">
        <v>420.36363636363626</v>
      </c>
      <c r="AC170" s="53">
        <v>511.45454545454561</v>
      </c>
      <c r="AD170" s="55">
        <v>5.5</v>
      </c>
      <c r="AE170" s="56">
        <v>246.09090909090907</v>
      </c>
      <c r="AF170" s="56">
        <v>299</v>
      </c>
      <c r="AG170" s="56">
        <v>457.18181818181813</v>
      </c>
      <c r="AH170" s="57">
        <v>139.35</v>
      </c>
      <c r="AI170" s="57">
        <v>195.89090909090913</v>
      </c>
      <c r="AJ170" s="57">
        <v>246.7272727272728</v>
      </c>
      <c r="AK170" s="57">
        <v>258.36363636363626</v>
      </c>
      <c r="AL170" s="57">
        <v>293.75</v>
      </c>
      <c r="AM170" s="57">
        <v>456</v>
      </c>
      <c r="AN170" s="57">
        <v>463.63636363636374</v>
      </c>
      <c r="AO170" s="57">
        <v>584</v>
      </c>
      <c r="AP170" s="57">
        <v>623.27272727272748</v>
      </c>
      <c r="AQ170" s="58">
        <v>206.81818181818187</v>
      </c>
      <c r="AR170" s="58">
        <v>301.81818181818187</v>
      </c>
      <c r="AS170" s="58">
        <v>297.72727272727263</v>
      </c>
      <c r="AT170" s="58">
        <v>416.90909090909065</v>
      </c>
      <c r="AU170" s="58">
        <v>473.36363636363626</v>
      </c>
      <c r="AV170" s="58">
        <v>534.90909090909076</v>
      </c>
      <c r="AW170" s="58">
        <v>696.63636363636374</v>
      </c>
      <c r="AX170" s="59">
        <v>51.909090909090935</v>
      </c>
      <c r="AY170" s="59">
        <v>50.909090909090935</v>
      </c>
      <c r="AZ170" s="59">
        <v>189.2727272727272</v>
      </c>
      <c r="BA170" s="64">
        <v>91.636363636363598</v>
      </c>
      <c r="BB170" s="64">
        <v>362</v>
      </c>
      <c r="BC170" s="64">
        <v>284.5454545454545</v>
      </c>
      <c r="BD170" s="64">
        <v>302.72727272727258</v>
      </c>
      <c r="BE170" s="64">
        <v>361.54545454545439</v>
      </c>
      <c r="BF170" s="64">
        <v>352.72727272727252</v>
      </c>
      <c r="BG170" s="64">
        <v>361.81818181818187</v>
      </c>
      <c r="BH170" s="64">
        <v>659.09090909090878</v>
      </c>
      <c r="BI170" s="61">
        <v>206.2727272727272</v>
      </c>
      <c r="BJ170" s="62">
        <v>67.27272727272728</v>
      </c>
      <c r="BK170" s="62">
        <v>75.672727272727258</v>
      </c>
      <c r="BL170" s="62">
        <v>131.36363636363637</v>
      </c>
      <c r="BM170" s="62">
        <v>133.27272727272731</v>
      </c>
      <c r="BN170" s="62">
        <v>150.90909090909093</v>
      </c>
      <c r="BO170" s="62">
        <v>167.2727272727272</v>
      </c>
      <c r="BP170" s="62">
        <v>205.09090909090907</v>
      </c>
      <c r="BQ170" s="62">
        <v>253.75</v>
      </c>
      <c r="BR170" s="62">
        <v>356.05</v>
      </c>
      <c r="BS170" s="62">
        <v>461.66666666666652</v>
      </c>
      <c r="BT170" s="62">
        <v>587.72727272727252</v>
      </c>
      <c r="BU170" s="62">
        <v>551.63636363636374</v>
      </c>
    </row>
    <row r="171" spans="1:73" s="63" customFormat="1" x14ac:dyDescent="0.3">
      <c r="A171" s="1"/>
      <c r="B171" s="1"/>
      <c r="C171" s="1"/>
      <c r="D171" s="92"/>
      <c r="E171" s="3"/>
      <c r="F171" s="3"/>
      <c r="G171" s="1"/>
      <c r="H171" s="69">
        <v>7.5</v>
      </c>
      <c r="I171" s="47">
        <v>0.45250000000000001</v>
      </c>
      <c r="J171" s="48">
        <v>3.1</v>
      </c>
      <c r="K171" s="48">
        <v>3.1</v>
      </c>
      <c r="L171" s="49">
        <v>108.05</v>
      </c>
      <c r="M171" s="49">
        <v>139.05000000000001</v>
      </c>
      <c r="N171" s="49">
        <v>149.44999999999999</v>
      </c>
      <c r="O171" s="49">
        <v>166.35</v>
      </c>
      <c r="P171" s="49">
        <v>166.35</v>
      </c>
      <c r="Q171" s="49">
        <v>276.3</v>
      </c>
      <c r="R171" s="49">
        <v>363.5</v>
      </c>
      <c r="S171" s="49">
        <v>512</v>
      </c>
      <c r="T171" s="49">
        <v>602.5</v>
      </c>
      <c r="U171" s="50">
        <v>54.8</v>
      </c>
      <c r="V171" s="50">
        <v>73</v>
      </c>
      <c r="W171" s="51">
        <v>255</v>
      </c>
      <c r="X171" s="51">
        <v>305.75</v>
      </c>
      <c r="Y171" s="51">
        <v>604</v>
      </c>
      <c r="Z171" s="51">
        <v>606.5</v>
      </c>
      <c r="AA171" s="52">
        <v>233.5</v>
      </c>
      <c r="AB171" s="53">
        <v>428</v>
      </c>
      <c r="AC171" s="53">
        <v>521</v>
      </c>
      <c r="AD171" s="55">
        <v>5.6</v>
      </c>
      <c r="AE171" s="56">
        <v>250.5</v>
      </c>
      <c r="AF171" s="56">
        <v>304.5</v>
      </c>
      <c r="AG171" s="56">
        <v>466</v>
      </c>
      <c r="AH171" s="57">
        <v>143.4</v>
      </c>
      <c r="AI171" s="57">
        <v>199.95</v>
      </c>
      <c r="AJ171" s="57">
        <v>251.5</v>
      </c>
      <c r="AK171" s="57">
        <v>263.5</v>
      </c>
      <c r="AL171" s="57">
        <v>300</v>
      </c>
      <c r="AM171" s="57">
        <v>466</v>
      </c>
      <c r="AN171" s="57">
        <v>473</v>
      </c>
      <c r="AO171" s="57">
        <v>596</v>
      </c>
      <c r="AP171" s="57">
        <v>634.5</v>
      </c>
      <c r="AQ171" s="58">
        <v>211</v>
      </c>
      <c r="AR171" s="58">
        <v>308</v>
      </c>
      <c r="AS171" s="58">
        <v>305</v>
      </c>
      <c r="AT171" s="58">
        <v>426</v>
      </c>
      <c r="AU171" s="58">
        <v>483</v>
      </c>
      <c r="AV171" s="58">
        <v>545.5</v>
      </c>
      <c r="AW171" s="58">
        <v>710</v>
      </c>
      <c r="AX171" s="59">
        <v>53</v>
      </c>
      <c r="AY171" s="59">
        <v>52</v>
      </c>
      <c r="AZ171" s="59">
        <v>193</v>
      </c>
      <c r="BA171" s="64">
        <v>93.5</v>
      </c>
      <c r="BB171" s="64">
        <v>369.5</v>
      </c>
      <c r="BC171" s="64">
        <v>290</v>
      </c>
      <c r="BD171" s="64">
        <v>308.5</v>
      </c>
      <c r="BE171" s="64">
        <v>369</v>
      </c>
      <c r="BF171" s="64">
        <v>360.5</v>
      </c>
      <c r="BG171" s="64">
        <v>369.5</v>
      </c>
      <c r="BH171" s="64">
        <v>672.5</v>
      </c>
      <c r="BI171" s="61">
        <v>211.5</v>
      </c>
      <c r="BJ171" s="62">
        <v>68.5</v>
      </c>
      <c r="BK171" s="62">
        <v>77.05</v>
      </c>
      <c r="BL171" s="62">
        <v>134</v>
      </c>
      <c r="BM171" s="62">
        <v>136</v>
      </c>
      <c r="BN171" s="62">
        <v>154</v>
      </c>
      <c r="BO171" s="62">
        <v>170.5</v>
      </c>
      <c r="BP171" s="62">
        <v>209</v>
      </c>
      <c r="BQ171" s="62">
        <v>260</v>
      </c>
      <c r="BR171" s="62">
        <v>365.2</v>
      </c>
      <c r="BS171" s="62">
        <v>468</v>
      </c>
      <c r="BT171" s="62">
        <v>600</v>
      </c>
      <c r="BU171" s="62">
        <v>562.5</v>
      </c>
    </row>
    <row r="172" spans="1:73" s="63" customFormat="1" x14ac:dyDescent="0.3">
      <c r="A172" s="1"/>
      <c r="B172" s="1"/>
      <c r="C172" s="1"/>
      <c r="D172" s="92"/>
      <c r="E172" s="3"/>
      <c r="F172" s="3"/>
      <c r="G172" s="1"/>
      <c r="H172" s="69">
        <v>7.5549760000148671</v>
      </c>
      <c r="I172" s="47">
        <v>0.45954545454545426</v>
      </c>
      <c r="J172" s="48">
        <v>3.15</v>
      </c>
      <c r="K172" s="48">
        <v>3.15</v>
      </c>
      <c r="L172" s="49">
        <v>109.95454545454547</v>
      </c>
      <c r="M172" s="49">
        <v>141.54545454545459</v>
      </c>
      <c r="N172" s="49">
        <v>152.56363636363642</v>
      </c>
      <c r="O172" s="49">
        <v>169.59090909090918</v>
      </c>
      <c r="P172" s="49">
        <v>169.59090909090918</v>
      </c>
      <c r="Q172" s="49">
        <v>281.5</v>
      </c>
      <c r="R172" s="49">
        <v>370.54545454545473</v>
      </c>
      <c r="S172" s="49">
        <v>522.09090909090878</v>
      </c>
      <c r="T172" s="49">
        <v>614</v>
      </c>
      <c r="U172" s="50">
        <v>55.9</v>
      </c>
      <c r="V172" s="50">
        <v>74</v>
      </c>
      <c r="W172" s="51">
        <v>259.72727272727263</v>
      </c>
      <c r="X172" s="51">
        <v>311.48181818181831</v>
      </c>
      <c r="Y172" s="51">
        <v>616</v>
      </c>
      <c r="Z172" s="51">
        <v>617.6636363636361</v>
      </c>
      <c r="AA172" s="52">
        <v>238</v>
      </c>
      <c r="AB172" s="53">
        <v>437.09090909090907</v>
      </c>
      <c r="AC172" s="53">
        <v>531.81818181818187</v>
      </c>
      <c r="AD172" s="55">
        <v>5.7</v>
      </c>
      <c r="AE172" s="56">
        <v>254.90909090909088</v>
      </c>
      <c r="AF172" s="56">
        <v>310</v>
      </c>
      <c r="AG172" s="56">
        <v>474.81818181818176</v>
      </c>
      <c r="AH172" s="57">
        <v>147.44999999999999</v>
      </c>
      <c r="AI172" s="57">
        <v>204.00909090909096</v>
      </c>
      <c r="AJ172" s="57">
        <v>256.27272727272737</v>
      </c>
      <c r="AK172" s="57">
        <v>268.63636363636351</v>
      </c>
      <c r="AL172" s="57">
        <v>306.25</v>
      </c>
      <c r="AM172" s="57">
        <v>476</v>
      </c>
      <c r="AN172" s="57">
        <v>482.36363636363649</v>
      </c>
      <c r="AO172" s="57">
        <v>608</v>
      </c>
      <c r="AP172" s="57">
        <v>645.72727272727298</v>
      </c>
      <c r="AQ172" s="58">
        <v>215.18181818181824</v>
      </c>
      <c r="AR172" s="58">
        <v>314.18181818181824</v>
      </c>
      <c r="AS172" s="58">
        <v>312.27272727272714</v>
      </c>
      <c r="AT172" s="58">
        <v>435.09090909090878</v>
      </c>
      <c r="AU172" s="58">
        <v>492.63636363636351</v>
      </c>
      <c r="AV172" s="58">
        <v>556.09090909090901</v>
      </c>
      <c r="AW172" s="58">
        <v>723.36363636363649</v>
      </c>
      <c r="AX172" s="59">
        <v>54.090909090909122</v>
      </c>
      <c r="AY172" s="59">
        <v>53.090909090909122</v>
      </c>
      <c r="AZ172" s="59">
        <v>196.72727272727263</v>
      </c>
      <c r="BA172" s="64">
        <v>95.363636363636317</v>
      </c>
      <c r="BB172" s="64">
        <v>377</v>
      </c>
      <c r="BC172" s="64">
        <v>295.45454545454538</v>
      </c>
      <c r="BD172" s="64">
        <v>314.27272727272708</v>
      </c>
      <c r="BE172" s="64">
        <v>376.45454545454527</v>
      </c>
      <c r="BF172" s="64">
        <v>368.27272727272702</v>
      </c>
      <c r="BG172" s="64">
        <v>377.18181818181824</v>
      </c>
      <c r="BH172" s="64">
        <v>685.90909090909054</v>
      </c>
      <c r="BI172" s="61">
        <v>216.72727272727263</v>
      </c>
      <c r="BJ172" s="62">
        <v>69.727272727272748</v>
      </c>
      <c r="BK172" s="62">
        <v>78.427272727272708</v>
      </c>
      <c r="BL172" s="62">
        <v>136.63636363636363</v>
      </c>
      <c r="BM172" s="62">
        <v>138.72727272727275</v>
      </c>
      <c r="BN172" s="62">
        <v>157.09090909090912</v>
      </c>
      <c r="BO172" s="62">
        <v>173.72727272727263</v>
      </c>
      <c r="BP172" s="62">
        <v>212.90909090909088</v>
      </c>
      <c r="BQ172" s="62">
        <v>266.25</v>
      </c>
      <c r="BR172" s="62">
        <v>374.35</v>
      </c>
      <c r="BS172" s="62">
        <v>474.33333333333314</v>
      </c>
      <c r="BT172" s="62">
        <v>612.27272727272702</v>
      </c>
      <c r="BU172" s="62">
        <v>573.36363636363649</v>
      </c>
    </row>
    <row r="173" spans="1:73" s="63" customFormat="1" x14ac:dyDescent="0.3">
      <c r="A173" s="1"/>
      <c r="B173" s="1"/>
      <c r="C173" s="1"/>
      <c r="D173" s="92"/>
      <c r="E173" s="3"/>
      <c r="F173" s="3"/>
      <c r="G173" s="1"/>
      <c r="H173" s="69">
        <v>7.5996800000149554</v>
      </c>
      <c r="I173" s="47">
        <v>0.46659090909090878</v>
      </c>
      <c r="J173" s="48">
        <v>3.2</v>
      </c>
      <c r="K173" s="48">
        <v>3.2</v>
      </c>
      <c r="L173" s="49">
        <v>111.85909090909092</v>
      </c>
      <c r="M173" s="49">
        <v>144.04090909090914</v>
      </c>
      <c r="N173" s="49">
        <v>155.67727272727279</v>
      </c>
      <c r="O173" s="49">
        <v>172.83181818181828</v>
      </c>
      <c r="P173" s="49">
        <v>172.83181818181828</v>
      </c>
      <c r="Q173" s="49">
        <v>286.7</v>
      </c>
      <c r="R173" s="49">
        <v>377.59090909090929</v>
      </c>
      <c r="S173" s="49">
        <v>532.1818181818179</v>
      </c>
      <c r="T173" s="49">
        <v>625.5</v>
      </c>
      <c r="U173" s="50">
        <v>57</v>
      </c>
      <c r="V173" s="50">
        <v>75</v>
      </c>
      <c r="W173" s="51">
        <v>264.45454545454538</v>
      </c>
      <c r="X173" s="51">
        <v>317.21363636363651</v>
      </c>
      <c r="Y173" s="51">
        <v>628</v>
      </c>
      <c r="Z173" s="51">
        <v>628.82727272727243</v>
      </c>
      <c r="AA173" s="52">
        <v>242.5</v>
      </c>
      <c r="AB173" s="53">
        <v>446.18181818181813</v>
      </c>
      <c r="AC173" s="53">
        <v>542.63636363636374</v>
      </c>
      <c r="AD173" s="55">
        <v>5.8</v>
      </c>
      <c r="AE173" s="56">
        <v>259.31818181818181</v>
      </c>
      <c r="AF173" s="56">
        <v>315.5</v>
      </c>
      <c r="AG173" s="56">
        <v>483.63636363636357</v>
      </c>
      <c r="AH173" s="57">
        <v>151.5</v>
      </c>
      <c r="AI173" s="57">
        <v>208.06818181818187</v>
      </c>
      <c r="AJ173" s="57">
        <v>261.04545454545462</v>
      </c>
      <c r="AK173" s="57">
        <v>273.77272727272714</v>
      </c>
      <c r="AL173" s="57">
        <v>312.5</v>
      </c>
      <c r="AM173" s="57">
        <v>486</v>
      </c>
      <c r="AN173" s="57">
        <v>491.72727272727286</v>
      </c>
      <c r="AO173" s="57">
        <v>620</v>
      </c>
      <c r="AP173" s="57">
        <v>656.95454545454572</v>
      </c>
      <c r="AQ173" s="58">
        <v>219.36363636363643</v>
      </c>
      <c r="AR173" s="58">
        <v>320.36363636363643</v>
      </c>
      <c r="AS173" s="58">
        <v>319.54545454545439</v>
      </c>
      <c r="AT173" s="58">
        <v>444.18181818181785</v>
      </c>
      <c r="AU173" s="58">
        <v>502.27272727272714</v>
      </c>
      <c r="AV173" s="58">
        <v>566.68181818181813</v>
      </c>
      <c r="AW173" s="58">
        <v>736.72727272727286</v>
      </c>
      <c r="AX173" s="59">
        <v>55.181818181818215</v>
      </c>
      <c r="AY173" s="59">
        <v>54.181818181818215</v>
      </c>
      <c r="AZ173" s="59">
        <v>200.45454545454535</v>
      </c>
      <c r="BA173" s="64">
        <v>97.227272727272677</v>
      </c>
      <c r="BB173" s="64">
        <v>384.5</v>
      </c>
      <c r="BC173" s="64">
        <v>300.90909090909082</v>
      </c>
      <c r="BD173" s="64">
        <v>320.04545454545433</v>
      </c>
      <c r="BE173" s="64">
        <v>383.90909090909071</v>
      </c>
      <c r="BF173" s="64">
        <v>376.04545454545428</v>
      </c>
      <c r="BG173" s="64">
        <v>384.86363636363643</v>
      </c>
      <c r="BH173" s="64">
        <v>699.31818181818142</v>
      </c>
      <c r="BI173" s="61">
        <v>221.95454545454535</v>
      </c>
      <c r="BJ173" s="62">
        <v>70.954545454545482</v>
      </c>
      <c r="BK173" s="62">
        <v>79.804545454545433</v>
      </c>
      <c r="BL173" s="62">
        <v>139.27272727272725</v>
      </c>
      <c r="BM173" s="62">
        <v>141.45454545454547</v>
      </c>
      <c r="BN173" s="62">
        <v>160.18181818181822</v>
      </c>
      <c r="BO173" s="62">
        <v>176.95454545454535</v>
      </c>
      <c r="BP173" s="62">
        <v>216.81818181818178</v>
      </c>
      <c r="BQ173" s="62">
        <v>272.5</v>
      </c>
      <c r="BR173" s="62">
        <v>383.5</v>
      </c>
      <c r="BS173" s="62">
        <v>480.66666666666663</v>
      </c>
      <c r="BT173" s="62">
        <v>624.54545454545428</v>
      </c>
      <c r="BU173" s="62">
        <v>584.22727272727286</v>
      </c>
    </row>
    <row r="174" spans="1:73" s="63" customFormat="1" x14ac:dyDescent="0.3">
      <c r="A174" s="1"/>
      <c r="B174" s="1"/>
      <c r="C174" s="1"/>
      <c r="D174" s="92"/>
      <c r="E174" s="3"/>
      <c r="F174" s="3"/>
      <c r="G174" s="1"/>
      <c r="H174" s="69">
        <v>7.6443840000150445</v>
      </c>
      <c r="I174" s="47">
        <v>0.4736363636363633</v>
      </c>
      <c r="J174" s="48">
        <v>3.25</v>
      </c>
      <c r="K174" s="48">
        <v>3.25</v>
      </c>
      <c r="L174" s="49">
        <v>113.76363636363638</v>
      </c>
      <c r="M174" s="49">
        <v>146.53636363636369</v>
      </c>
      <c r="N174" s="49">
        <v>158.79090909090917</v>
      </c>
      <c r="O174" s="49">
        <v>176.07272727272738</v>
      </c>
      <c r="P174" s="49">
        <v>176.07272727272738</v>
      </c>
      <c r="Q174" s="49">
        <v>291.89999999999998</v>
      </c>
      <c r="R174" s="49">
        <v>384.63636363636385</v>
      </c>
      <c r="S174" s="49">
        <v>542.27272727272702</v>
      </c>
      <c r="T174" s="49">
        <v>637</v>
      </c>
      <c r="U174" s="50">
        <v>58.1</v>
      </c>
      <c r="V174" s="50">
        <v>76</v>
      </c>
      <c r="W174" s="51">
        <v>269.18181818181813</v>
      </c>
      <c r="X174" s="51">
        <v>322.94545454545471</v>
      </c>
      <c r="Y174" s="51">
        <v>640</v>
      </c>
      <c r="Z174" s="51">
        <v>639.99090909090876</v>
      </c>
      <c r="AA174" s="52">
        <v>247</v>
      </c>
      <c r="AB174" s="53">
        <v>455.2727272727272</v>
      </c>
      <c r="AC174" s="53">
        <v>553.45454545454561</v>
      </c>
      <c r="AD174" s="55">
        <v>5.91</v>
      </c>
      <c r="AE174" s="56">
        <v>263.72727272727275</v>
      </c>
      <c r="AF174" s="56">
        <v>321</v>
      </c>
      <c r="AG174" s="56">
        <v>492.45454545454538</v>
      </c>
      <c r="AH174" s="57">
        <v>155.55000000000001</v>
      </c>
      <c r="AI174" s="57">
        <v>212.12727272727278</v>
      </c>
      <c r="AJ174" s="57">
        <v>265.81818181818187</v>
      </c>
      <c r="AK174" s="57">
        <v>278.90909090909076</v>
      </c>
      <c r="AL174" s="57">
        <v>318.75</v>
      </c>
      <c r="AM174" s="57">
        <v>496</v>
      </c>
      <c r="AN174" s="57">
        <v>501.09090909090924</v>
      </c>
      <c r="AO174" s="57">
        <v>632</v>
      </c>
      <c r="AP174" s="57">
        <v>668.18181818181847</v>
      </c>
      <c r="AQ174" s="58">
        <v>223.54545454545462</v>
      </c>
      <c r="AR174" s="58">
        <v>326.54545454545462</v>
      </c>
      <c r="AS174" s="58">
        <v>326.81818181818164</v>
      </c>
      <c r="AT174" s="58">
        <v>453.27272727272691</v>
      </c>
      <c r="AU174" s="58">
        <v>511.90909090909076</v>
      </c>
      <c r="AV174" s="58">
        <v>577.27272727272725</v>
      </c>
      <c r="AW174" s="58">
        <v>750.09090909090924</v>
      </c>
      <c r="AX174" s="59">
        <v>56.272727272727309</v>
      </c>
      <c r="AY174" s="59">
        <v>55.272727272727309</v>
      </c>
      <c r="AZ174" s="59">
        <v>204.18181818181807</v>
      </c>
      <c r="BA174" s="64">
        <v>99.090909090909037</v>
      </c>
      <c r="BB174" s="64">
        <v>392</v>
      </c>
      <c r="BC174" s="64">
        <v>306.36363636363626</v>
      </c>
      <c r="BD174" s="64">
        <v>325.81818181818159</v>
      </c>
      <c r="BE174" s="64">
        <v>391.36363636363615</v>
      </c>
      <c r="BF174" s="64">
        <v>383.81818181818153</v>
      </c>
      <c r="BG174" s="64">
        <v>392.54545454545462</v>
      </c>
      <c r="BH174" s="64">
        <v>712.72727272727229</v>
      </c>
      <c r="BI174" s="61">
        <v>227.18181818181807</v>
      </c>
      <c r="BJ174" s="62">
        <v>72.181818181818215</v>
      </c>
      <c r="BK174" s="62">
        <v>81.181818181818159</v>
      </c>
      <c r="BL174" s="62">
        <v>141.90909090909088</v>
      </c>
      <c r="BM174" s="62">
        <v>144.18181818181819</v>
      </c>
      <c r="BN174" s="62">
        <v>163.27272727272731</v>
      </c>
      <c r="BO174" s="62">
        <v>180.18181818181807</v>
      </c>
      <c r="BP174" s="62">
        <v>220.72727272727269</v>
      </c>
      <c r="BQ174" s="62">
        <v>278.75</v>
      </c>
      <c r="BR174" s="62">
        <v>392.65</v>
      </c>
      <c r="BS174" s="62">
        <v>487</v>
      </c>
      <c r="BT174" s="62">
        <v>636.81818181818153</v>
      </c>
      <c r="BU174" s="62">
        <v>595.09090909090924</v>
      </c>
    </row>
    <row r="175" spans="1:73" s="63" customFormat="1" x14ac:dyDescent="0.3">
      <c r="A175" s="1"/>
      <c r="B175" s="1"/>
      <c r="C175" s="1"/>
      <c r="D175" s="92"/>
      <c r="E175" s="3"/>
      <c r="F175" s="3"/>
      <c r="G175" s="1"/>
      <c r="H175" s="69">
        <v>7.6890880000151309</v>
      </c>
      <c r="I175" s="47">
        <v>0.48068181818181782</v>
      </c>
      <c r="J175" s="48">
        <v>3.3</v>
      </c>
      <c r="K175" s="48">
        <v>3.3</v>
      </c>
      <c r="L175" s="49">
        <v>115.66818181818184</v>
      </c>
      <c r="M175" s="49">
        <v>149.03181818181824</v>
      </c>
      <c r="N175" s="49">
        <v>161.90454545454554</v>
      </c>
      <c r="O175" s="49">
        <v>179.31363636363648</v>
      </c>
      <c r="P175" s="49">
        <v>179.31363636363648</v>
      </c>
      <c r="Q175" s="49">
        <v>297.10000000000002</v>
      </c>
      <c r="R175" s="49">
        <v>391.68181818181841</v>
      </c>
      <c r="S175" s="49">
        <v>552.36363636363615</v>
      </c>
      <c r="T175" s="49">
        <v>648.5</v>
      </c>
      <c r="U175" s="50">
        <v>59.2</v>
      </c>
      <c r="V175" s="50">
        <v>77</v>
      </c>
      <c r="W175" s="51">
        <v>273.90909090909088</v>
      </c>
      <c r="X175" s="51">
        <v>328.67727272727291</v>
      </c>
      <c r="Y175" s="51">
        <v>652</v>
      </c>
      <c r="Z175" s="51">
        <v>651.15454545454509</v>
      </c>
      <c r="AA175" s="52">
        <v>251.5</v>
      </c>
      <c r="AB175" s="53">
        <v>464.36363636363626</v>
      </c>
      <c r="AC175" s="53">
        <v>564.27272727272748</v>
      </c>
      <c r="AD175" s="55">
        <v>6.02</v>
      </c>
      <c r="AE175" s="56">
        <v>268.13636363636368</v>
      </c>
      <c r="AF175" s="56">
        <v>326.5</v>
      </c>
      <c r="AG175" s="56">
        <v>501.2727272727272</v>
      </c>
      <c r="AH175" s="57">
        <v>159.6</v>
      </c>
      <c r="AI175" s="57">
        <v>216.18636363636369</v>
      </c>
      <c r="AJ175" s="57">
        <v>270.59090909090912</v>
      </c>
      <c r="AK175" s="57">
        <v>284.04545454545439</v>
      </c>
      <c r="AL175" s="57">
        <v>325</v>
      </c>
      <c r="AM175" s="57">
        <v>506</v>
      </c>
      <c r="AN175" s="57">
        <v>510.45454545454561</v>
      </c>
      <c r="AO175" s="57">
        <v>644</v>
      </c>
      <c r="AP175" s="57">
        <v>679.40909090909122</v>
      </c>
      <c r="AQ175" s="58">
        <v>227.7272727272728</v>
      </c>
      <c r="AR175" s="58">
        <v>332.7272727272728</v>
      </c>
      <c r="AS175" s="58">
        <v>334.09090909090889</v>
      </c>
      <c r="AT175" s="58">
        <v>462.36363636363598</v>
      </c>
      <c r="AU175" s="58">
        <v>521.54545454545439</v>
      </c>
      <c r="AV175" s="58">
        <v>587.86363636363637</v>
      </c>
      <c r="AW175" s="58">
        <v>763.45454545454561</v>
      </c>
      <c r="AX175" s="59">
        <v>57.363636363636402</v>
      </c>
      <c r="AY175" s="59">
        <v>56.363636363636402</v>
      </c>
      <c r="AZ175" s="59">
        <v>207.90909090909079</v>
      </c>
      <c r="BA175" s="64">
        <v>100.9545454545454</v>
      </c>
      <c r="BB175" s="64">
        <v>399.5</v>
      </c>
      <c r="BC175" s="64">
        <v>311.8181818181817</v>
      </c>
      <c r="BD175" s="64">
        <v>331.59090909090884</v>
      </c>
      <c r="BE175" s="64">
        <v>398.81818181818159</v>
      </c>
      <c r="BF175" s="64">
        <v>391.59090909090878</v>
      </c>
      <c r="BG175" s="64">
        <v>400.2272727272728</v>
      </c>
      <c r="BH175" s="64">
        <v>726.13636363636317</v>
      </c>
      <c r="BI175" s="61">
        <v>232.40909090909079</v>
      </c>
      <c r="BJ175" s="62">
        <v>73.409090909090949</v>
      </c>
      <c r="BK175" s="62">
        <v>82.559090909090884</v>
      </c>
      <c r="BL175" s="62">
        <v>144.5454545454545</v>
      </c>
      <c r="BM175" s="62">
        <v>146.90909090909091</v>
      </c>
      <c r="BN175" s="62">
        <v>166.3636363636364</v>
      </c>
      <c r="BO175" s="62">
        <v>183.40909090909079</v>
      </c>
      <c r="BP175" s="62">
        <v>224.6363636363636</v>
      </c>
      <c r="BQ175" s="62">
        <v>285</v>
      </c>
      <c r="BR175" s="62">
        <v>401.8</v>
      </c>
      <c r="BS175" s="62">
        <v>493.33333333333326</v>
      </c>
      <c r="BT175" s="62">
        <v>649.09090909090878</v>
      </c>
      <c r="BU175" s="62">
        <v>605.95454545454561</v>
      </c>
    </row>
    <row r="176" spans="1:73" s="63" customFormat="1" x14ac:dyDescent="0.3">
      <c r="A176" s="1"/>
      <c r="B176" s="1"/>
      <c r="C176" s="1"/>
      <c r="D176" s="92"/>
      <c r="E176" s="3"/>
      <c r="F176" s="3"/>
      <c r="G176" s="1"/>
      <c r="H176" s="69">
        <v>7.73379200001522</v>
      </c>
      <c r="I176" s="47">
        <v>0.48772727272727234</v>
      </c>
      <c r="J176" s="48">
        <v>3.35</v>
      </c>
      <c r="K176" s="48">
        <v>3.35</v>
      </c>
      <c r="L176" s="49">
        <v>117.57272727272729</v>
      </c>
      <c r="M176" s="49">
        <v>151.52727272727279</v>
      </c>
      <c r="N176" s="49">
        <v>165.01818181818192</v>
      </c>
      <c r="O176" s="49">
        <v>182.55454545454558</v>
      </c>
      <c r="P176" s="49">
        <v>182.55454545454558</v>
      </c>
      <c r="Q176" s="49">
        <v>302.3</v>
      </c>
      <c r="R176" s="49">
        <v>398.72727272727298</v>
      </c>
      <c r="S176" s="49">
        <v>562.45454545454527</v>
      </c>
      <c r="T176" s="49">
        <v>660</v>
      </c>
      <c r="U176" s="50">
        <v>60.3</v>
      </c>
      <c r="V176" s="50">
        <v>78</v>
      </c>
      <c r="W176" s="51">
        <v>278.63636363636363</v>
      </c>
      <c r="X176" s="51">
        <v>334.40909090909111</v>
      </c>
      <c r="Y176" s="51">
        <v>664</v>
      </c>
      <c r="Z176" s="51">
        <v>662.31818181818142</v>
      </c>
      <c r="AA176" s="52">
        <v>256</v>
      </c>
      <c r="AB176" s="53">
        <v>473.45454545454533</v>
      </c>
      <c r="AC176" s="53">
        <v>575.09090909090935</v>
      </c>
      <c r="AD176" s="55">
        <v>6.13</v>
      </c>
      <c r="AE176" s="56">
        <v>272.54545454545462</v>
      </c>
      <c r="AF176" s="56">
        <v>332</v>
      </c>
      <c r="AG176" s="56">
        <v>510.09090909090901</v>
      </c>
      <c r="AH176" s="57">
        <v>163.65</v>
      </c>
      <c r="AI176" s="57">
        <v>220.24545454545461</v>
      </c>
      <c r="AJ176" s="57">
        <v>275.36363636363637</v>
      </c>
      <c r="AK176" s="57">
        <v>289.18181818181802</v>
      </c>
      <c r="AL176" s="57">
        <v>331.25</v>
      </c>
      <c r="AM176" s="57">
        <v>516</v>
      </c>
      <c r="AN176" s="57">
        <v>519.81818181818198</v>
      </c>
      <c r="AO176" s="57">
        <v>656</v>
      </c>
      <c r="AP176" s="57">
        <v>690.63636363636397</v>
      </c>
      <c r="AQ176" s="58">
        <v>231.90909090909099</v>
      </c>
      <c r="AR176" s="58">
        <v>338.90909090909099</v>
      </c>
      <c r="AS176" s="58">
        <v>341.36363636363615</v>
      </c>
      <c r="AT176" s="58">
        <v>471.45454545454504</v>
      </c>
      <c r="AU176" s="58">
        <v>531.18181818181802</v>
      </c>
      <c r="AV176" s="58">
        <v>598.4545454545455</v>
      </c>
      <c r="AW176" s="58">
        <v>776.81818181818198</v>
      </c>
      <c r="AX176" s="59">
        <v>58.454545454545496</v>
      </c>
      <c r="AY176" s="59">
        <v>57.454545454545496</v>
      </c>
      <c r="AZ176" s="59">
        <v>211.63636363636351</v>
      </c>
      <c r="BA176" s="64">
        <v>102.81818181818176</v>
      </c>
      <c r="BB176" s="64">
        <v>407</v>
      </c>
      <c r="BC176" s="64">
        <v>317.27272727272714</v>
      </c>
      <c r="BD176" s="64">
        <v>337.36363636363609</v>
      </c>
      <c r="BE176" s="64">
        <v>406.27272727272702</v>
      </c>
      <c r="BF176" s="64">
        <v>399.36363636363603</v>
      </c>
      <c r="BG176" s="64">
        <v>407.90909090909099</v>
      </c>
      <c r="BH176" s="64">
        <v>739.54545454545405</v>
      </c>
      <c r="BI176" s="61">
        <v>237.63636363636351</v>
      </c>
      <c r="BJ176" s="62">
        <v>74.636363636363683</v>
      </c>
      <c r="BK176" s="62">
        <v>83.936363636363609</v>
      </c>
      <c r="BL176" s="62">
        <v>147.18181818181813</v>
      </c>
      <c r="BM176" s="62">
        <v>149.63636363636363</v>
      </c>
      <c r="BN176" s="62">
        <v>169.4545454545455</v>
      </c>
      <c r="BO176" s="62">
        <v>186.63636363636351</v>
      </c>
      <c r="BP176" s="62">
        <v>228.5454545454545</v>
      </c>
      <c r="BQ176" s="62">
        <v>291.25</v>
      </c>
      <c r="BR176" s="62">
        <v>410.95</v>
      </c>
      <c r="BS176" s="62">
        <v>499.66666666666657</v>
      </c>
      <c r="BT176" s="62">
        <v>661.36363636363603</v>
      </c>
      <c r="BU176" s="62">
        <v>616.81818181818198</v>
      </c>
    </row>
    <row r="177" spans="1:73" s="63" customFormat="1" x14ac:dyDescent="0.3">
      <c r="A177" s="1"/>
      <c r="B177" s="1"/>
      <c r="C177" s="1"/>
      <c r="D177" s="92"/>
      <c r="E177" s="3"/>
      <c r="F177" s="3"/>
      <c r="G177" s="1"/>
      <c r="H177" s="69">
        <v>7.7784960000153065</v>
      </c>
      <c r="I177" s="47">
        <v>0.49477272727272686</v>
      </c>
      <c r="J177" s="48">
        <v>3.4</v>
      </c>
      <c r="K177" s="48">
        <v>3.4</v>
      </c>
      <c r="L177" s="49">
        <v>119.47727272727275</v>
      </c>
      <c r="M177" s="49">
        <v>154.02272727272734</v>
      </c>
      <c r="N177" s="49">
        <v>168.13181818181829</v>
      </c>
      <c r="O177" s="49">
        <v>185.79545454545467</v>
      </c>
      <c r="P177" s="49">
        <v>185.79545454545467</v>
      </c>
      <c r="Q177" s="49">
        <v>307.5</v>
      </c>
      <c r="R177" s="49">
        <v>405.77272727272754</v>
      </c>
      <c r="S177" s="49">
        <v>572.54545454545439</v>
      </c>
      <c r="T177" s="49">
        <v>671.5</v>
      </c>
      <c r="U177" s="50">
        <v>61.4</v>
      </c>
      <c r="V177" s="50">
        <v>79</v>
      </c>
      <c r="W177" s="51">
        <v>283.36363636363637</v>
      </c>
      <c r="X177" s="51">
        <v>340.1409090909093</v>
      </c>
      <c r="Y177" s="51">
        <v>676</v>
      </c>
      <c r="Z177" s="51">
        <v>673.48181818181774</v>
      </c>
      <c r="AA177" s="52">
        <v>260.5</v>
      </c>
      <c r="AB177" s="53">
        <v>482.54545454545439</v>
      </c>
      <c r="AC177" s="53">
        <v>585.90909090909122</v>
      </c>
      <c r="AD177" s="55">
        <v>6.24</v>
      </c>
      <c r="AE177" s="56">
        <v>276.95454545454555</v>
      </c>
      <c r="AF177" s="56">
        <v>337.5</v>
      </c>
      <c r="AG177" s="56">
        <v>518.90909090909088</v>
      </c>
      <c r="AH177" s="57">
        <v>167.7</v>
      </c>
      <c r="AI177" s="57">
        <v>224.30454545454552</v>
      </c>
      <c r="AJ177" s="57">
        <v>280.13636363636363</v>
      </c>
      <c r="AK177" s="57">
        <v>294.31818181818164</v>
      </c>
      <c r="AL177" s="57">
        <v>337.5</v>
      </c>
      <c r="AM177" s="57">
        <v>526</v>
      </c>
      <c r="AN177" s="57">
        <v>529.18181818181836</v>
      </c>
      <c r="AO177" s="57">
        <v>668</v>
      </c>
      <c r="AP177" s="57">
        <v>701.86363636363672</v>
      </c>
      <c r="AQ177" s="58">
        <v>236.09090909090918</v>
      </c>
      <c r="AR177" s="58">
        <v>345.09090909090918</v>
      </c>
      <c r="AS177" s="58">
        <v>348.6363636363634</v>
      </c>
      <c r="AT177" s="58">
        <v>480.54545454545411</v>
      </c>
      <c r="AU177" s="58">
        <v>540.81818181818164</v>
      </c>
      <c r="AV177" s="58">
        <v>609.04545454545462</v>
      </c>
      <c r="AW177" s="58">
        <v>790.18181818181836</v>
      </c>
      <c r="AX177" s="59">
        <v>59.545454545454589</v>
      </c>
      <c r="AY177" s="59">
        <v>58.545454545454589</v>
      </c>
      <c r="AZ177" s="59">
        <v>215.36363636363623</v>
      </c>
      <c r="BA177" s="64">
        <v>104.68181818181812</v>
      </c>
      <c r="BB177" s="64">
        <v>414.5</v>
      </c>
      <c r="BC177" s="64">
        <v>322.72727272727258</v>
      </c>
      <c r="BD177" s="64">
        <v>343.13636363636334</v>
      </c>
      <c r="BE177" s="64">
        <v>413.72727272727246</v>
      </c>
      <c r="BF177" s="64">
        <v>407.13636363636328</v>
      </c>
      <c r="BG177" s="64">
        <v>415.59090909090918</v>
      </c>
      <c r="BH177" s="64">
        <v>752.95454545454493</v>
      </c>
      <c r="BI177" s="61">
        <v>242.86363636363623</v>
      </c>
      <c r="BJ177" s="62">
        <v>75.863636363636417</v>
      </c>
      <c r="BK177" s="62">
        <v>85.313636363636334</v>
      </c>
      <c r="BL177" s="62">
        <v>149.81818181818176</v>
      </c>
      <c r="BM177" s="62">
        <v>152.36363636363635</v>
      </c>
      <c r="BN177" s="62">
        <v>172.54545454545459</v>
      </c>
      <c r="BO177" s="62">
        <v>189.86363636363623</v>
      </c>
      <c r="BP177" s="62">
        <v>232.45454545454541</v>
      </c>
      <c r="BQ177" s="62">
        <v>297.5</v>
      </c>
      <c r="BR177" s="62">
        <v>420.1</v>
      </c>
      <c r="BS177" s="62">
        <v>506</v>
      </c>
      <c r="BT177" s="62">
        <v>673.63636363636328</v>
      </c>
      <c r="BU177" s="62">
        <v>627.68181818181836</v>
      </c>
    </row>
    <row r="178" spans="1:73" s="63" customFormat="1" x14ac:dyDescent="0.3">
      <c r="A178" s="1"/>
      <c r="B178" s="1"/>
      <c r="C178" s="1"/>
      <c r="D178" s="92"/>
      <c r="E178" s="3"/>
      <c r="F178" s="3"/>
      <c r="G178" s="1"/>
      <c r="H178" s="69">
        <v>7.8232000000153956</v>
      </c>
      <c r="I178" s="47">
        <v>0.50181818181818139</v>
      </c>
      <c r="J178" s="48">
        <v>3.45</v>
      </c>
      <c r="K178" s="48">
        <v>3.45</v>
      </c>
      <c r="L178" s="49">
        <v>121.3818181818182</v>
      </c>
      <c r="M178" s="49">
        <v>156.51818181818189</v>
      </c>
      <c r="N178" s="49">
        <v>171.24545454545466</v>
      </c>
      <c r="O178" s="49">
        <v>189.03636363636377</v>
      </c>
      <c r="P178" s="49">
        <v>189.03636363636377</v>
      </c>
      <c r="Q178" s="49">
        <v>312.7</v>
      </c>
      <c r="R178" s="49">
        <v>412.8181818181821</v>
      </c>
      <c r="S178" s="49">
        <v>582.63636363636351</v>
      </c>
      <c r="T178" s="49">
        <v>683</v>
      </c>
      <c r="U178" s="50">
        <v>62.5</v>
      </c>
      <c r="V178" s="50">
        <v>80</v>
      </c>
      <c r="W178" s="51">
        <v>288.09090909090912</v>
      </c>
      <c r="X178" s="51">
        <v>345.8727272727275</v>
      </c>
      <c r="Y178" s="51">
        <v>688</v>
      </c>
      <c r="Z178" s="51">
        <v>684.64545454545407</v>
      </c>
      <c r="AA178" s="52">
        <v>265</v>
      </c>
      <c r="AB178" s="53">
        <v>491.63636363636346</v>
      </c>
      <c r="AC178" s="53">
        <v>596.72727272727309</v>
      </c>
      <c r="AD178" s="55">
        <v>6.35</v>
      </c>
      <c r="AE178" s="56">
        <v>281.36363636363649</v>
      </c>
      <c r="AF178" s="56">
        <v>343</v>
      </c>
      <c r="AG178" s="56">
        <v>527.72727272727275</v>
      </c>
      <c r="AH178" s="57">
        <v>171.75</v>
      </c>
      <c r="AI178" s="57">
        <v>228.36363636363643</v>
      </c>
      <c r="AJ178" s="57">
        <v>284.90909090909088</v>
      </c>
      <c r="AK178" s="57">
        <v>299.45454545454527</v>
      </c>
      <c r="AL178" s="57">
        <v>343.75</v>
      </c>
      <c r="AM178" s="57">
        <v>536</v>
      </c>
      <c r="AN178" s="57">
        <v>538.54545454545473</v>
      </c>
      <c r="AO178" s="57">
        <v>680</v>
      </c>
      <c r="AP178" s="57">
        <v>713.09090909090946</v>
      </c>
      <c r="AQ178" s="58">
        <v>240.27272727272737</v>
      </c>
      <c r="AR178" s="58">
        <v>351.27272727272737</v>
      </c>
      <c r="AS178" s="58">
        <v>355.90909090909065</v>
      </c>
      <c r="AT178" s="58">
        <v>489.63636363636317</v>
      </c>
      <c r="AU178" s="58">
        <v>550.45454545454527</v>
      </c>
      <c r="AV178" s="58">
        <v>619.63636363636374</v>
      </c>
      <c r="AW178" s="58">
        <v>803.54545454545473</v>
      </c>
      <c r="AX178" s="59">
        <v>60.636363636363683</v>
      </c>
      <c r="AY178" s="59">
        <v>59.636363636363683</v>
      </c>
      <c r="AZ178" s="59">
        <v>219.09090909090895</v>
      </c>
      <c r="BA178" s="64">
        <v>106.54545454545448</v>
      </c>
      <c r="BB178" s="64">
        <v>422</v>
      </c>
      <c r="BC178" s="64">
        <v>328.18181818181802</v>
      </c>
      <c r="BD178" s="64">
        <v>348.90909090909059</v>
      </c>
      <c r="BE178" s="64">
        <v>421.1818181818179</v>
      </c>
      <c r="BF178" s="64">
        <v>414.90909090909054</v>
      </c>
      <c r="BG178" s="64">
        <v>423.27272727272737</v>
      </c>
      <c r="BH178" s="64">
        <v>766.36363636363581</v>
      </c>
      <c r="BI178" s="61">
        <v>248.09090909090895</v>
      </c>
      <c r="BJ178" s="62">
        <v>77.09090909090915</v>
      </c>
      <c r="BK178" s="62">
        <v>86.690909090909059</v>
      </c>
      <c r="BL178" s="62">
        <v>152.45454545454538</v>
      </c>
      <c r="BM178" s="62">
        <v>155.09090909090907</v>
      </c>
      <c r="BN178" s="62">
        <v>175.63636363636368</v>
      </c>
      <c r="BO178" s="62">
        <v>193.09090909090895</v>
      </c>
      <c r="BP178" s="62">
        <v>236.36363636363632</v>
      </c>
      <c r="BQ178" s="62">
        <v>303.75</v>
      </c>
      <c r="BR178" s="62">
        <v>429.25</v>
      </c>
      <c r="BS178" s="62">
        <v>512.33333333333326</v>
      </c>
      <c r="BT178" s="62">
        <v>685.90909090909054</v>
      </c>
      <c r="BU178" s="62">
        <v>638.54545454545473</v>
      </c>
    </row>
    <row r="179" spans="1:73" s="63" customFormat="1" x14ac:dyDescent="0.3">
      <c r="A179" s="1"/>
      <c r="B179" s="1"/>
      <c r="C179" s="1"/>
      <c r="D179" s="92"/>
      <c r="E179" s="3"/>
      <c r="F179" s="3"/>
      <c r="G179" s="1"/>
      <c r="H179" s="69">
        <v>7.8679040000154838</v>
      </c>
      <c r="I179" s="47">
        <v>0.50886363636363596</v>
      </c>
      <c r="J179" s="48">
        <v>3.5</v>
      </c>
      <c r="K179" s="48">
        <v>3.5</v>
      </c>
      <c r="L179" s="49">
        <v>123.28636363636366</v>
      </c>
      <c r="M179" s="49">
        <v>159.01363636363644</v>
      </c>
      <c r="N179" s="49">
        <v>174.35909090909104</v>
      </c>
      <c r="O179" s="49">
        <v>192.27727272727287</v>
      </c>
      <c r="P179" s="49">
        <v>192.27727272727287</v>
      </c>
      <c r="Q179" s="49">
        <v>317.89999999999998</v>
      </c>
      <c r="R179" s="49">
        <v>419.86363636363666</v>
      </c>
      <c r="S179" s="49">
        <v>592.72727272727263</v>
      </c>
      <c r="T179" s="49">
        <v>694.5</v>
      </c>
      <c r="U179" s="50">
        <v>63.6</v>
      </c>
      <c r="V179" s="50">
        <v>81</v>
      </c>
      <c r="W179" s="51">
        <v>292.81818181818187</v>
      </c>
      <c r="X179" s="51">
        <v>351.6045454545457</v>
      </c>
      <c r="Y179" s="51">
        <v>700</v>
      </c>
      <c r="Z179" s="51">
        <v>695.8090909090904</v>
      </c>
      <c r="AA179" s="52">
        <v>269.5</v>
      </c>
      <c r="AB179" s="53">
        <v>500.72727272727252</v>
      </c>
      <c r="AC179" s="53">
        <v>607.54545454545496</v>
      </c>
      <c r="AD179" s="55">
        <v>6.46</v>
      </c>
      <c r="AE179" s="56">
        <v>285.77272727272742</v>
      </c>
      <c r="AF179" s="56">
        <v>348.5</v>
      </c>
      <c r="AG179" s="56">
        <v>536.54545454545462</v>
      </c>
      <c r="AH179" s="57">
        <v>175.8</v>
      </c>
      <c r="AI179" s="57">
        <v>232.42272727272734</v>
      </c>
      <c r="AJ179" s="57">
        <v>289.68181818181813</v>
      </c>
      <c r="AK179" s="57">
        <v>304.59090909090889</v>
      </c>
      <c r="AL179" s="57">
        <v>350</v>
      </c>
      <c r="AM179" s="57">
        <v>546</v>
      </c>
      <c r="AN179" s="57">
        <v>547.90909090909111</v>
      </c>
      <c r="AO179" s="57">
        <v>692</v>
      </c>
      <c r="AP179" s="57">
        <v>724.31818181818221</v>
      </c>
      <c r="AQ179" s="58">
        <v>244.45454545454555</v>
      </c>
      <c r="AR179" s="58">
        <v>357.45454545454555</v>
      </c>
      <c r="AS179" s="58">
        <v>363.1818181818179</v>
      </c>
      <c r="AT179" s="58">
        <v>498.72727272727224</v>
      </c>
      <c r="AU179" s="58">
        <v>560.09090909090889</v>
      </c>
      <c r="AV179" s="58">
        <v>630.22727272727286</v>
      </c>
      <c r="AW179" s="58">
        <v>816.90909090909111</v>
      </c>
      <c r="AX179" s="59">
        <v>61.727272727272776</v>
      </c>
      <c r="AY179" s="59">
        <v>60.727272727272776</v>
      </c>
      <c r="AZ179" s="59">
        <v>222.81818181818167</v>
      </c>
      <c r="BA179" s="64">
        <v>108.40909090909084</v>
      </c>
      <c r="BB179" s="64">
        <v>429.5</v>
      </c>
      <c r="BC179" s="64">
        <v>333.63636363636346</v>
      </c>
      <c r="BD179" s="64">
        <v>354.68181818181785</v>
      </c>
      <c r="BE179" s="64">
        <v>428.63636363636334</v>
      </c>
      <c r="BF179" s="64">
        <v>422.68181818181779</v>
      </c>
      <c r="BG179" s="64">
        <v>430.95454545454555</v>
      </c>
      <c r="BH179" s="64">
        <v>779.77272727272668</v>
      </c>
      <c r="BI179" s="61">
        <v>253.31818181818167</v>
      </c>
      <c r="BJ179" s="62">
        <v>78.318181818181884</v>
      </c>
      <c r="BK179" s="62">
        <v>88.068181818181785</v>
      </c>
      <c r="BL179" s="62">
        <v>155.09090909090901</v>
      </c>
      <c r="BM179" s="62">
        <v>157.81818181818178</v>
      </c>
      <c r="BN179" s="62">
        <v>178.72727272727278</v>
      </c>
      <c r="BO179" s="62">
        <v>196.31818181818167</v>
      </c>
      <c r="BP179" s="62">
        <v>240.27272727272722</v>
      </c>
      <c r="BQ179" s="62">
        <v>310</v>
      </c>
      <c r="BR179" s="62">
        <v>438.4</v>
      </c>
      <c r="BS179" s="62">
        <v>518.66666666666663</v>
      </c>
      <c r="BT179" s="62">
        <v>698.18181818181779</v>
      </c>
      <c r="BU179" s="62">
        <v>649.40909090909111</v>
      </c>
    </row>
    <row r="180" spans="1:73" s="63" customFormat="1" x14ac:dyDescent="0.3">
      <c r="A180" s="1"/>
      <c r="B180" s="1"/>
      <c r="C180" s="1"/>
      <c r="D180" s="92"/>
      <c r="E180" s="3"/>
      <c r="F180" s="3"/>
      <c r="G180" s="1"/>
      <c r="H180" s="69">
        <v>7.9126080000155712</v>
      </c>
      <c r="I180" s="47">
        <v>0.51590909090909054</v>
      </c>
      <c r="J180" s="48">
        <v>3.55</v>
      </c>
      <c r="K180" s="48">
        <v>3.55</v>
      </c>
      <c r="L180" s="49">
        <v>125.19090909090912</v>
      </c>
      <c r="M180" s="49">
        <v>161.50909090909099</v>
      </c>
      <c r="N180" s="49">
        <v>177.47272727272741</v>
      </c>
      <c r="O180" s="49">
        <v>195.51818181818197</v>
      </c>
      <c r="P180" s="49">
        <v>195.51818181818197</v>
      </c>
      <c r="Q180" s="49">
        <v>323.10000000000002</v>
      </c>
      <c r="R180" s="49">
        <v>426.90909090909122</v>
      </c>
      <c r="S180" s="49">
        <v>602.81818181818176</v>
      </c>
      <c r="T180" s="49">
        <v>706</v>
      </c>
      <c r="U180" s="50">
        <v>64.7</v>
      </c>
      <c r="V180" s="50">
        <v>82</v>
      </c>
      <c r="W180" s="51">
        <v>297.54545454545462</v>
      </c>
      <c r="X180" s="51">
        <v>357.3363636363639</v>
      </c>
      <c r="Y180" s="51">
        <v>712</v>
      </c>
      <c r="Z180" s="51">
        <v>706.97272727272673</v>
      </c>
      <c r="AA180" s="52">
        <v>274</v>
      </c>
      <c r="AB180" s="53">
        <v>509.81818181818159</v>
      </c>
      <c r="AC180" s="53">
        <v>618.36363636363683</v>
      </c>
      <c r="AD180" s="55">
        <v>6.57</v>
      </c>
      <c r="AE180" s="56">
        <v>290.18181818181836</v>
      </c>
      <c r="AF180" s="56">
        <v>354</v>
      </c>
      <c r="AG180" s="56">
        <v>545.36363636363649</v>
      </c>
      <c r="AH180" s="57">
        <v>179.85</v>
      </c>
      <c r="AI180" s="57">
        <v>236.48181818181826</v>
      </c>
      <c r="AJ180" s="57">
        <v>294.45454545454538</v>
      </c>
      <c r="AK180" s="57">
        <v>309.72727272727252</v>
      </c>
      <c r="AL180" s="57">
        <v>356.25</v>
      </c>
      <c r="AM180" s="57">
        <v>556</v>
      </c>
      <c r="AN180" s="57">
        <v>557.27272727272748</v>
      </c>
      <c r="AO180" s="57">
        <v>704</v>
      </c>
      <c r="AP180" s="57">
        <v>735.54545454545496</v>
      </c>
      <c r="AQ180" s="58">
        <v>248.63636363636374</v>
      </c>
      <c r="AR180" s="58">
        <v>363.63636363636374</v>
      </c>
      <c r="AS180" s="58">
        <v>370.45454545454515</v>
      </c>
      <c r="AT180" s="58">
        <v>507.8181818181813</v>
      </c>
      <c r="AU180" s="58">
        <v>569.72727272727252</v>
      </c>
      <c r="AV180" s="58">
        <v>640.81818181818198</v>
      </c>
      <c r="AW180" s="58">
        <v>830.27272727272748</v>
      </c>
      <c r="AX180" s="59">
        <v>62.81818181818187</v>
      </c>
      <c r="AY180" s="59">
        <v>61.81818181818187</v>
      </c>
      <c r="AZ180" s="59">
        <v>226.54545454545439</v>
      </c>
      <c r="BA180" s="64">
        <v>110.2727272727272</v>
      </c>
      <c r="BB180" s="64">
        <v>437</v>
      </c>
      <c r="BC180" s="64">
        <v>339.09090909090889</v>
      </c>
      <c r="BD180" s="64">
        <v>360.4545454545451</v>
      </c>
      <c r="BE180" s="64">
        <v>436.09090909090878</v>
      </c>
      <c r="BF180" s="64">
        <v>430.45454545454504</v>
      </c>
      <c r="BG180" s="64">
        <v>438.63636363636374</v>
      </c>
      <c r="BH180" s="64">
        <v>793.18181818181756</v>
      </c>
      <c r="BI180" s="61">
        <v>258.54545454545439</v>
      </c>
      <c r="BJ180" s="62">
        <v>79.545454545454618</v>
      </c>
      <c r="BK180" s="62">
        <v>89.44545454545451</v>
      </c>
      <c r="BL180" s="62">
        <v>157.72727272727263</v>
      </c>
      <c r="BM180" s="62">
        <v>160.5454545454545</v>
      </c>
      <c r="BN180" s="62">
        <v>181.81818181818187</v>
      </c>
      <c r="BO180" s="62">
        <v>199.54545454545439</v>
      </c>
      <c r="BP180" s="62">
        <v>244.18181818181813</v>
      </c>
      <c r="BQ180" s="62">
        <v>316.25</v>
      </c>
      <c r="BR180" s="62">
        <v>447.55</v>
      </c>
      <c r="BS180" s="62">
        <v>525</v>
      </c>
      <c r="BT180" s="62">
        <v>710.45454545454504</v>
      </c>
      <c r="BU180" s="62">
        <v>660.27272727272748</v>
      </c>
    </row>
    <row r="181" spans="1:73" s="63" customFormat="1" x14ac:dyDescent="0.3">
      <c r="A181" s="1"/>
      <c r="B181" s="1"/>
      <c r="C181" s="1"/>
      <c r="D181" s="92"/>
      <c r="E181" s="3"/>
      <c r="F181" s="3"/>
      <c r="G181" s="1"/>
      <c r="H181" s="69">
        <v>7.9573120000156594</v>
      </c>
      <c r="I181" s="47">
        <v>0.52295454545454512</v>
      </c>
      <c r="J181" s="48">
        <v>3.6</v>
      </c>
      <c r="K181" s="48">
        <v>3.6</v>
      </c>
      <c r="L181" s="49">
        <v>127.09545454545457</v>
      </c>
      <c r="M181" s="49">
        <v>164.00454545454554</v>
      </c>
      <c r="N181" s="49">
        <v>180.58636363636379</v>
      </c>
      <c r="O181" s="49">
        <v>198.75909090909107</v>
      </c>
      <c r="P181" s="49">
        <v>198.75909090909107</v>
      </c>
      <c r="Q181" s="49">
        <v>328.3</v>
      </c>
      <c r="R181" s="49">
        <v>433.95454545454578</v>
      </c>
      <c r="S181" s="49">
        <v>612.90909090909088</v>
      </c>
      <c r="T181" s="49">
        <v>717.5</v>
      </c>
      <c r="U181" s="50">
        <v>65.8</v>
      </c>
      <c r="V181" s="50">
        <v>83</v>
      </c>
      <c r="W181" s="51">
        <v>302.27272727272737</v>
      </c>
      <c r="X181" s="51">
        <v>363.0681818181821</v>
      </c>
      <c r="Y181" s="51">
        <v>724</v>
      </c>
      <c r="Z181" s="51">
        <v>718.13636363636306</v>
      </c>
      <c r="AA181" s="52">
        <v>278.5</v>
      </c>
      <c r="AB181" s="53">
        <v>518.90909090909065</v>
      </c>
      <c r="AC181" s="53">
        <v>629.1818181818187</v>
      </c>
      <c r="AD181" s="55">
        <v>6.68</v>
      </c>
      <c r="AE181" s="56">
        <v>294.59090909090929</v>
      </c>
      <c r="AF181" s="56">
        <v>359.5</v>
      </c>
      <c r="AG181" s="56">
        <v>554.18181818181836</v>
      </c>
      <c r="AH181" s="57">
        <v>183.9</v>
      </c>
      <c r="AI181" s="57">
        <v>240.54090909090917</v>
      </c>
      <c r="AJ181" s="57">
        <v>299.22727272727263</v>
      </c>
      <c r="AK181" s="57">
        <v>314.86363636363615</v>
      </c>
      <c r="AL181" s="57">
        <v>362.5</v>
      </c>
      <c r="AM181" s="57">
        <v>566</v>
      </c>
      <c r="AN181" s="57">
        <v>566.63636363636385</v>
      </c>
      <c r="AO181" s="57">
        <v>716</v>
      </c>
      <c r="AP181" s="57">
        <v>746.77272727272771</v>
      </c>
      <c r="AQ181" s="58">
        <v>252.81818181818193</v>
      </c>
      <c r="AR181" s="58">
        <v>369.81818181818193</v>
      </c>
      <c r="AS181" s="58">
        <v>377.72727272727241</v>
      </c>
      <c r="AT181" s="58">
        <v>516.90909090909042</v>
      </c>
      <c r="AU181" s="58">
        <v>579.36363636363615</v>
      </c>
      <c r="AV181" s="58">
        <v>651.40909090909111</v>
      </c>
      <c r="AW181" s="58">
        <v>843.63636363636385</v>
      </c>
      <c r="AX181" s="59">
        <v>63.909090909090963</v>
      </c>
      <c r="AY181" s="59">
        <v>62.909090909090963</v>
      </c>
      <c r="AZ181" s="59">
        <v>230.27272727272711</v>
      </c>
      <c r="BA181" s="64">
        <v>112.13636363636355</v>
      </c>
      <c r="BB181" s="64">
        <v>444.5</v>
      </c>
      <c r="BC181" s="64">
        <v>344.54545454545433</v>
      </c>
      <c r="BD181" s="64">
        <v>366.22727272727235</v>
      </c>
      <c r="BE181" s="64">
        <v>443.54545454545422</v>
      </c>
      <c r="BF181" s="64">
        <v>438.22727272727229</v>
      </c>
      <c r="BG181" s="64">
        <v>446.31818181818193</v>
      </c>
      <c r="BH181" s="64">
        <v>806.59090909090844</v>
      </c>
      <c r="BI181" s="61">
        <v>263.77272727272714</v>
      </c>
      <c r="BJ181" s="62">
        <v>80.772727272727352</v>
      </c>
      <c r="BK181" s="62">
        <v>90.822727272727235</v>
      </c>
      <c r="BL181" s="62">
        <v>160.36363636363626</v>
      </c>
      <c r="BM181" s="62">
        <v>163.27272727272722</v>
      </c>
      <c r="BN181" s="62">
        <v>184.90909090909096</v>
      </c>
      <c r="BO181" s="62">
        <v>202.77272727272711</v>
      </c>
      <c r="BP181" s="62">
        <v>248.09090909090904</v>
      </c>
      <c r="BQ181" s="62">
        <v>322.5</v>
      </c>
      <c r="BR181" s="62">
        <v>456.7</v>
      </c>
      <c r="BS181" s="62">
        <v>531.33333333333337</v>
      </c>
      <c r="BT181" s="62">
        <v>722.72727272727229</v>
      </c>
      <c r="BU181" s="62">
        <v>671.13636363636385</v>
      </c>
    </row>
    <row r="182" spans="1:73" s="63" customFormat="1" x14ac:dyDescent="0.3">
      <c r="A182" s="1"/>
      <c r="B182" s="1"/>
      <c r="C182" s="1"/>
      <c r="D182" s="92"/>
      <c r="E182" s="3"/>
      <c r="F182" s="3"/>
      <c r="G182" s="1"/>
      <c r="H182" s="69">
        <v>8</v>
      </c>
      <c r="I182" s="47">
        <v>0.53</v>
      </c>
      <c r="J182" s="48">
        <v>3.65</v>
      </c>
      <c r="K182" s="48">
        <v>3.65</v>
      </c>
      <c r="L182" s="49">
        <v>129</v>
      </c>
      <c r="M182" s="49">
        <v>166.5</v>
      </c>
      <c r="N182" s="49">
        <v>183.7</v>
      </c>
      <c r="O182" s="49">
        <v>202</v>
      </c>
      <c r="P182" s="49">
        <v>202</v>
      </c>
      <c r="Q182" s="49">
        <v>333.5</v>
      </c>
      <c r="R182" s="49">
        <v>441</v>
      </c>
      <c r="S182" s="49">
        <v>623</v>
      </c>
      <c r="T182" s="49">
        <v>729</v>
      </c>
      <c r="U182" s="50">
        <v>66.900000000000006</v>
      </c>
      <c r="V182" s="50">
        <v>84</v>
      </c>
      <c r="W182" s="51">
        <v>307</v>
      </c>
      <c r="X182" s="51">
        <v>368.8</v>
      </c>
      <c r="Y182" s="51">
        <v>736</v>
      </c>
      <c r="Z182" s="51">
        <v>729.3</v>
      </c>
      <c r="AA182" s="52">
        <v>283</v>
      </c>
      <c r="AB182" s="53">
        <v>528</v>
      </c>
      <c r="AC182" s="53">
        <v>640</v>
      </c>
      <c r="AD182" s="55">
        <v>6.79</v>
      </c>
      <c r="AE182" s="56">
        <v>299</v>
      </c>
      <c r="AF182" s="56">
        <v>365</v>
      </c>
      <c r="AG182" s="56">
        <v>563</v>
      </c>
      <c r="AH182" s="57">
        <v>187.95</v>
      </c>
      <c r="AI182" s="57">
        <v>244.6</v>
      </c>
      <c r="AJ182" s="57">
        <v>304</v>
      </c>
      <c r="AK182" s="57">
        <v>320</v>
      </c>
      <c r="AL182" s="57">
        <v>368.75</v>
      </c>
      <c r="AM182" s="57">
        <v>576</v>
      </c>
      <c r="AN182" s="57">
        <v>576</v>
      </c>
      <c r="AO182" s="57">
        <v>728</v>
      </c>
      <c r="AP182" s="57">
        <v>758</v>
      </c>
      <c r="AQ182" s="58">
        <v>257</v>
      </c>
      <c r="AR182" s="58">
        <v>376</v>
      </c>
      <c r="AS182" s="58">
        <v>385</v>
      </c>
      <c r="AT182" s="58">
        <v>526</v>
      </c>
      <c r="AU182" s="58">
        <v>589</v>
      </c>
      <c r="AV182" s="58">
        <v>662</v>
      </c>
      <c r="AW182" s="58">
        <v>857</v>
      </c>
      <c r="AX182" s="59">
        <v>65</v>
      </c>
      <c r="AY182" s="59">
        <v>64</v>
      </c>
      <c r="AZ182" s="59">
        <v>234</v>
      </c>
      <c r="BA182" s="64">
        <v>114</v>
      </c>
      <c r="BB182" s="64">
        <v>452</v>
      </c>
      <c r="BC182" s="64">
        <v>350</v>
      </c>
      <c r="BD182" s="64">
        <v>372</v>
      </c>
      <c r="BE182" s="64">
        <v>451</v>
      </c>
      <c r="BF182" s="64">
        <v>446</v>
      </c>
      <c r="BG182" s="64">
        <v>454</v>
      </c>
      <c r="BH182" s="64">
        <v>820</v>
      </c>
      <c r="BI182" s="61">
        <v>269</v>
      </c>
      <c r="BJ182" s="62">
        <v>82</v>
      </c>
      <c r="BK182" s="62">
        <v>92.2</v>
      </c>
      <c r="BL182" s="62">
        <v>163</v>
      </c>
      <c r="BM182" s="62">
        <v>166</v>
      </c>
      <c r="BN182" s="62">
        <v>188</v>
      </c>
      <c r="BO182" s="62">
        <v>206</v>
      </c>
      <c r="BP182" s="62">
        <v>252</v>
      </c>
      <c r="BQ182" s="62">
        <v>328.75</v>
      </c>
      <c r="BR182" s="62">
        <v>465.85</v>
      </c>
      <c r="BS182" s="62">
        <v>537.66666666666674</v>
      </c>
      <c r="BT182" s="62">
        <v>735</v>
      </c>
      <c r="BU182" s="62">
        <v>682</v>
      </c>
    </row>
    <row r="183" spans="1:73" s="63" customFormat="1" x14ac:dyDescent="0.3">
      <c r="A183" s="1"/>
      <c r="B183" s="1"/>
      <c r="C183" s="1"/>
      <c r="D183" s="92"/>
      <c r="E183" s="3"/>
      <c r="F183" s="3"/>
      <c r="G183" s="1"/>
      <c r="H183" s="69">
        <v>8.046720000015835</v>
      </c>
      <c r="I183" s="47">
        <v>0.53772727272727272</v>
      </c>
      <c r="J183" s="48">
        <v>3.7045454545454546</v>
      </c>
      <c r="K183" s="48">
        <v>3.7045454545454546</v>
      </c>
      <c r="L183" s="49">
        <v>130.94999999999999</v>
      </c>
      <c r="M183" s="49">
        <v>169.39545454545456</v>
      </c>
      <c r="N183" s="49">
        <v>187.17272727272726</v>
      </c>
      <c r="O183" s="49">
        <v>205.55454545454546</v>
      </c>
      <c r="P183" s="49">
        <v>205.58181818181819</v>
      </c>
      <c r="Q183" s="49">
        <v>339.39090909090908</v>
      </c>
      <c r="R183" s="49">
        <v>449.36363636363637</v>
      </c>
      <c r="S183" s="49">
        <v>634.9545454545455</v>
      </c>
      <c r="T183" s="49">
        <v>743.81818181818187</v>
      </c>
      <c r="U183" s="50">
        <v>68</v>
      </c>
      <c r="V183" s="50">
        <v>85</v>
      </c>
      <c r="W183" s="51">
        <v>312.83181818181816</v>
      </c>
      <c r="X183" s="51">
        <v>375.91363636363639</v>
      </c>
      <c r="Y183" s="51">
        <v>749.4545454545455</v>
      </c>
      <c r="Z183" s="51">
        <v>743.18181818181813</v>
      </c>
      <c r="AA183" s="52">
        <v>288.72727272727275</v>
      </c>
      <c r="AB183" s="53">
        <v>538.5454545454545</v>
      </c>
      <c r="AC183" s="53">
        <v>652.72727272727275</v>
      </c>
      <c r="AD183" s="55">
        <v>6.9</v>
      </c>
      <c r="AE183" s="56">
        <v>304.5</v>
      </c>
      <c r="AF183" s="56">
        <v>371.18181818181819</v>
      </c>
      <c r="AG183" s="56">
        <v>573.90909090909088</v>
      </c>
      <c r="AH183" s="57">
        <v>192</v>
      </c>
      <c r="AI183" s="57">
        <v>249.35454545454544</v>
      </c>
      <c r="AJ183" s="57">
        <v>309.31818181818181</v>
      </c>
      <c r="AK183" s="57">
        <v>325.81818181818181</v>
      </c>
      <c r="AL183" s="57">
        <v>375</v>
      </c>
      <c r="AM183" s="57">
        <v>586.5454545454545</v>
      </c>
      <c r="AN183" s="57">
        <v>586.5454545454545</v>
      </c>
      <c r="AO183" s="57">
        <v>740</v>
      </c>
      <c r="AP183" s="57">
        <v>769.77272727272725</v>
      </c>
      <c r="AQ183" s="58">
        <v>261.63636363636363</v>
      </c>
      <c r="AR183" s="58">
        <v>383.27272727272725</v>
      </c>
      <c r="AS183" s="58">
        <v>393.45454545454544</v>
      </c>
      <c r="AT183" s="58">
        <v>535.18181818181813</v>
      </c>
      <c r="AU183" s="58">
        <v>601.09090909090912</v>
      </c>
      <c r="AV183" s="58">
        <v>675.72727272727275</v>
      </c>
      <c r="AW183" s="58">
        <v>873.72727272727275</v>
      </c>
      <c r="AX183" s="59">
        <v>66.090909090909093</v>
      </c>
      <c r="AY183" s="59">
        <v>65.318181818181813</v>
      </c>
      <c r="AZ183" s="59">
        <v>238.45454545454547</v>
      </c>
      <c r="BA183" s="64">
        <v>116</v>
      </c>
      <c r="BB183" s="64">
        <v>460.77272727272725</v>
      </c>
      <c r="BC183" s="64">
        <v>358.18181818181819</v>
      </c>
      <c r="BD183" s="64">
        <v>380.77272727272725</v>
      </c>
      <c r="BE183" s="64">
        <v>459.81818181818181</v>
      </c>
      <c r="BF183" s="64">
        <v>453.95454545454544</v>
      </c>
      <c r="BG183" s="64">
        <v>462.40909090909093</v>
      </c>
      <c r="BH183" s="64">
        <v>835.4545454545455</v>
      </c>
      <c r="BI183" s="61">
        <v>275.45454545454544</v>
      </c>
      <c r="BJ183" s="62">
        <v>83.5</v>
      </c>
      <c r="BK183" s="62">
        <v>93.827272727272728</v>
      </c>
      <c r="BL183" s="62">
        <v>166.13636363636363</v>
      </c>
      <c r="BM183" s="62">
        <v>169.31818181818181</v>
      </c>
      <c r="BN183" s="62">
        <v>191.63636363636363</v>
      </c>
      <c r="BO183" s="62">
        <v>209.68181818181819</v>
      </c>
      <c r="BP183" s="62">
        <v>256.45454545454544</v>
      </c>
      <c r="BQ183" s="62">
        <v>335</v>
      </c>
      <c r="BR183" s="62">
        <v>475</v>
      </c>
      <c r="BS183" s="62">
        <v>544</v>
      </c>
      <c r="BT183" s="62">
        <v>747.72727272727275</v>
      </c>
      <c r="BU183" s="62">
        <v>695</v>
      </c>
    </row>
    <row r="184" spans="1:73" s="63" customFormat="1" x14ac:dyDescent="0.3">
      <c r="A184" s="1"/>
      <c r="B184" s="1"/>
      <c r="C184" s="1"/>
      <c r="D184" s="92"/>
      <c r="E184" s="3"/>
      <c r="F184" s="3"/>
      <c r="G184" s="1"/>
      <c r="H184" s="69">
        <v>8.0914240000159232</v>
      </c>
      <c r="I184" s="47">
        <v>0.54545454545454541</v>
      </c>
      <c r="J184" s="48">
        <v>3.7590909090909093</v>
      </c>
      <c r="K184" s="48">
        <v>3.7590909090909093</v>
      </c>
      <c r="L184" s="49">
        <v>132.9</v>
      </c>
      <c r="M184" s="49">
        <v>172.29090909090911</v>
      </c>
      <c r="N184" s="49">
        <v>190.64545454545453</v>
      </c>
      <c r="O184" s="49">
        <v>209.10909090909092</v>
      </c>
      <c r="P184" s="49">
        <v>209.16363636363639</v>
      </c>
      <c r="Q184" s="49">
        <v>345.28181818181815</v>
      </c>
      <c r="R184" s="49">
        <v>457.72727272727275</v>
      </c>
      <c r="S184" s="49">
        <v>646.90909090909099</v>
      </c>
      <c r="T184" s="49">
        <v>758.63636363636374</v>
      </c>
      <c r="U184" s="50">
        <v>69.099999999999994</v>
      </c>
      <c r="V184" s="50">
        <v>86</v>
      </c>
      <c r="W184" s="51">
        <v>318.66363636363633</v>
      </c>
      <c r="X184" s="51">
        <v>383.02727272727276</v>
      </c>
      <c r="Y184" s="51">
        <v>762.90909090909099</v>
      </c>
      <c r="Z184" s="51">
        <v>757.06363636363631</v>
      </c>
      <c r="AA184" s="52">
        <v>294.4545454545455</v>
      </c>
      <c r="AB184" s="53">
        <v>549.09090909090901</v>
      </c>
      <c r="AC184" s="53">
        <v>665.4545454545455</v>
      </c>
      <c r="AD184" s="55">
        <v>7.01</v>
      </c>
      <c r="AE184" s="56">
        <v>310</v>
      </c>
      <c r="AF184" s="56">
        <v>377.36363636363637</v>
      </c>
      <c r="AG184" s="56">
        <v>584.81818181818176</v>
      </c>
      <c r="AH184" s="57">
        <v>196.35</v>
      </c>
      <c r="AI184" s="57">
        <v>254.1090909090909</v>
      </c>
      <c r="AJ184" s="57">
        <v>314.63636363636363</v>
      </c>
      <c r="AK184" s="57">
        <v>331.63636363636363</v>
      </c>
      <c r="AL184" s="57">
        <v>381.75</v>
      </c>
      <c r="AM184" s="57">
        <v>597.09090909090901</v>
      </c>
      <c r="AN184" s="57">
        <v>597.09090909090901</v>
      </c>
      <c r="AO184" s="57">
        <v>753.5</v>
      </c>
      <c r="AP184" s="57">
        <v>781.5454545454545</v>
      </c>
      <c r="AQ184" s="58">
        <v>266.27272727272725</v>
      </c>
      <c r="AR184" s="58">
        <v>390.5454545454545</v>
      </c>
      <c r="AS184" s="58">
        <v>401.90909090909088</v>
      </c>
      <c r="AT184" s="58">
        <v>544.36363636363626</v>
      </c>
      <c r="AU184" s="58">
        <v>613.18181818181824</v>
      </c>
      <c r="AV184" s="58">
        <v>689.4545454545455</v>
      </c>
      <c r="AW184" s="58">
        <v>890.4545454545455</v>
      </c>
      <c r="AX184" s="59">
        <v>67.181818181818187</v>
      </c>
      <c r="AY184" s="59">
        <v>66.636363636363626</v>
      </c>
      <c r="AZ184" s="59">
        <v>242.90909090909093</v>
      </c>
      <c r="BA184" s="64">
        <v>118</v>
      </c>
      <c r="BB184" s="64">
        <v>469.5454545454545</v>
      </c>
      <c r="BC184" s="64">
        <v>366.36363636363637</v>
      </c>
      <c r="BD184" s="64">
        <v>389.5454545454545</v>
      </c>
      <c r="BE184" s="64">
        <v>468.63636363636363</v>
      </c>
      <c r="BF184" s="64">
        <v>461.90909090909088</v>
      </c>
      <c r="BG184" s="64">
        <v>470.81818181818187</v>
      </c>
      <c r="BH184" s="64">
        <v>850.90909090909099</v>
      </c>
      <c r="BI184" s="61">
        <v>281.90909090909088</v>
      </c>
      <c r="BJ184" s="62">
        <v>85</v>
      </c>
      <c r="BK184" s="62">
        <v>95.454545454545453</v>
      </c>
      <c r="BL184" s="62">
        <v>169.27272727272725</v>
      </c>
      <c r="BM184" s="62">
        <v>172.63636363636363</v>
      </c>
      <c r="BN184" s="62">
        <v>195.27272727272725</v>
      </c>
      <c r="BO184" s="62">
        <v>213.36363636363637</v>
      </c>
      <c r="BP184" s="62">
        <v>260.90909090909088</v>
      </c>
      <c r="BQ184" s="62">
        <v>340.95</v>
      </c>
      <c r="BR184" s="62">
        <v>484.35</v>
      </c>
      <c r="BS184" s="62">
        <v>555.04999999999995</v>
      </c>
      <c r="BT184" s="62">
        <v>760.4545454545455</v>
      </c>
      <c r="BU184" s="62">
        <v>708</v>
      </c>
    </row>
    <row r="185" spans="1:73" s="63" customFormat="1" x14ac:dyDescent="0.3">
      <c r="A185" s="1"/>
      <c r="B185" s="1"/>
      <c r="C185" s="1"/>
      <c r="D185" s="92"/>
      <c r="E185" s="3"/>
      <c r="F185" s="3"/>
      <c r="G185" s="1"/>
      <c r="H185" s="69">
        <v>8.1361280000160114</v>
      </c>
      <c r="I185" s="47">
        <v>0.55318181818181811</v>
      </c>
      <c r="J185" s="48">
        <v>3.8136363636363639</v>
      </c>
      <c r="K185" s="48">
        <v>3.8136363636363639</v>
      </c>
      <c r="L185" s="49">
        <v>134.85</v>
      </c>
      <c r="M185" s="49">
        <v>175.18636363636367</v>
      </c>
      <c r="N185" s="49">
        <v>194.1181818181818</v>
      </c>
      <c r="O185" s="49">
        <v>212.66363636363639</v>
      </c>
      <c r="P185" s="49">
        <v>212.74545454545458</v>
      </c>
      <c r="Q185" s="49">
        <v>351.17272727272723</v>
      </c>
      <c r="R185" s="49">
        <v>466.09090909090912</v>
      </c>
      <c r="S185" s="49">
        <v>658.86363636363649</v>
      </c>
      <c r="T185" s="49">
        <v>773.45454545454561</v>
      </c>
      <c r="U185" s="50">
        <v>70.2</v>
      </c>
      <c r="V185" s="50">
        <v>87</v>
      </c>
      <c r="W185" s="51">
        <v>324.49545454545449</v>
      </c>
      <c r="X185" s="51">
        <v>390.14090909090913</v>
      </c>
      <c r="Y185" s="51">
        <v>776.36363636363649</v>
      </c>
      <c r="Z185" s="51">
        <v>770.94545454545448</v>
      </c>
      <c r="AA185" s="52">
        <v>300.18181818181824</v>
      </c>
      <c r="AB185" s="53">
        <v>559.63636363636351</v>
      </c>
      <c r="AC185" s="53">
        <v>678.18181818181824</v>
      </c>
      <c r="AD185" s="55">
        <v>7.12</v>
      </c>
      <c r="AE185" s="56">
        <v>315.5</v>
      </c>
      <c r="AF185" s="56">
        <v>383.54545454545456</v>
      </c>
      <c r="AG185" s="56">
        <v>595.72727272727263</v>
      </c>
      <c r="AH185" s="57">
        <v>200.7</v>
      </c>
      <c r="AI185" s="57">
        <v>258.86363636363637</v>
      </c>
      <c r="AJ185" s="57">
        <v>319.95454545454544</v>
      </c>
      <c r="AK185" s="57">
        <v>337.45454545454544</v>
      </c>
      <c r="AL185" s="57">
        <v>388.5</v>
      </c>
      <c r="AM185" s="57">
        <v>607.63636363636351</v>
      </c>
      <c r="AN185" s="57">
        <v>607.63636363636351</v>
      </c>
      <c r="AO185" s="57">
        <v>767</v>
      </c>
      <c r="AP185" s="57">
        <v>793.31818181818176</v>
      </c>
      <c r="AQ185" s="58">
        <v>270.90909090909088</v>
      </c>
      <c r="AR185" s="58">
        <v>397.81818181818176</v>
      </c>
      <c r="AS185" s="58">
        <v>410.36363636363632</v>
      </c>
      <c r="AT185" s="58">
        <v>553.54545454545439</v>
      </c>
      <c r="AU185" s="58">
        <v>625.27272727272737</v>
      </c>
      <c r="AV185" s="58">
        <v>703.18181818181824</v>
      </c>
      <c r="AW185" s="58">
        <v>907.18181818181824</v>
      </c>
      <c r="AX185" s="59">
        <v>68.27272727272728</v>
      </c>
      <c r="AY185" s="59">
        <v>67.954545454545439</v>
      </c>
      <c r="AZ185" s="59">
        <v>247.3636363636364</v>
      </c>
      <c r="BA185" s="64">
        <v>120</v>
      </c>
      <c r="BB185" s="64">
        <v>478.31818181818176</v>
      </c>
      <c r="BC185" s="64">
        <v>374.54545454545456</v>
      </c>
      <c r="BD185" s="64">
        <v>398.31818181818176</v>
      </c>
      <c r="BE185" s="64">
        <v>477.45454545454544</v>
      </c>
      <c r="BF185" s="64">
        <v>469.86363636363632</v>
      </c>
      <c r="BG185" s="64">
        <v>479.2272727272728</v>
      </c>
      <c r="BH185" s="64">
        <v>866.36363636363649</v>
      </c>
      <c r="BI185" s="61">
        <v>288.36363636363632</v>
      </c>
      <c r="BJ185" s="62">
        <v>86.5</v>
      </c>
      <c r="BK185" s="62">
        <v>97.081818181818178</v>
      </c>
      <c r="BL185" s="62">
        <v>172.40909090909088</v>
      </c>
      <c r="BM185" s="62">
        <v>175.95454545454544</v>
      </c>
      <c r="BN185" s="62">
        <v>198.90909090909088</v>
      </c>
      <c r="BO185" s="62">
        <v>217.04545454545456</v>
      </c>
      <c r="BP185" s="62">
        <v>265.36363636363632</v>
      </c>
      <c r="BQ185" s="62">
        <v>346.9</v>
      </c>
      <c r="BR185" s="62">
        <v>493.7</v>
      </c>
      <c r="BS185" s="62">
        <v>566.1</v>
      </c>
      <c r="BT185" s="62">
        <v>773.18181818181824</v>
      </c>
      <c r="BU185" s="62">
        <v>721</v>
      </c>
    </row>
    <row r="186" spans="1:73" s="63" customFormat="1" x14ac:dyDescent="0.3">
      <c r="A186" s="1"/>
      <c r="B186" s="1"/>
      <c r="C186" s="1"/>
      <c r="D186" s="92"/>
      <c r="E186" s="3"/>
      <c r="F186" s="3"/>
      <c r="G186" s="1"/>
      <c r="H186" s="69">
        <v>8.1808320000160997</v>
      </c>
      <c r="I186" s="47">
        <v>0.5609090909090908</v>
      </c>
      <c r="J186" s="48">
        <v>3.8681818181818186</v>
      </c>
      <c r="K186" s="48">
        <v>3.8681818181818186</v>
      </c>
      <c r="L186" s="49">
        <v>136.80000000000001</v>
      </c>
      <c r="M186" s="49">
        <v>178.08181818181822</v>
      </c>
      <c r="N186" s="49">
        <v>197.59090909090907</v>
      </c>
      <c r="O186" s="49">
        <v>216.21818181818185</v>
      </c>
      <c r="P186" s="49">
        <v>216.32727272727277</v>
      </c>
      <c r="Q186" s="49">
        <v>357.06363636363631</v>
      </c>
      <c r="R186" s="49">
        <v>474.4545454545455</v>
      </c>
      <c r="S186" s="49">
        <v>670.81818181818198</v>
      </c>
      <c r="T186" s="49">
        <v>788.27272727272748</v>
      </c>
      <c r="U186" s="50">
        <v>71.3</v>
      </c>
      <c r="V186" s="50">
        <v>88</v>
      </c>
      <c r="W186" s="51">
        <v>330.32727272727266</v>
      </c>
      <c r="X186" s="51">
        <v>397.25454545454551</v>
      </c>
      <c r="Y186" s="51">
        <v>789.81818181818198</v>
      </c>
      <c r="Z186" s="51">
        <v>784.82727272727266</v>
      </c>
      <c r="AA186" s="52">
        <v>305.90909090909099</v>
      </c>
      <c r="AB186" s="53">
        <v>570.18181818181802</v>
      </c>
      <c r="AC186" s="53">
        <v>690.90909090909099</v>
      </c>
      <c r="AD186" s="55">
        <v>7.23</v>
      </c>
      <c r="AE186" s="56">
        <v>321</v>
      </c>
      <c r="AF186" s="56">
        <v>389.72727272727275</v>
      </c>
      <c r="AG186" s="56">
        <v>606.63636363636351</v>
      </c>
      <c r="AH186" s="57">
        <v>205.05</v>
      </c>
      <c r="AI186" s="57">
        <v>263.61818181818182</v>
      </c>
      <c r="AJ186" s="57">
        <v>325.27272727272725</v>
      </c>
      <c r="AK186" s="57">
        <v>343.27272727272725</v>
      </c>
      <c r="AL186" s="57">
        <v>395.25</v>
      </c>
      <c r="AM186" s="57">
        <v>618.18181818181802</v>
      </c>
      <c r="AN186" s="57">
        <v>618.18181818181802</v>
      </c>
      <c r="AO186" s="57">
        <v>780.5</v>
      </c>
      <c r="AP186" s="57">
        <v>805.09090909090901</v>
      </c>
      <c r="AQ186" s="58">
        <v>275.5454545454545</v>
      </c>
      <c r="AR186" s="58">
        <v>405.09090909090901</v>
      </c>
      <c r="AS186" s="58">
        <v>418.81818181818176</v>
      </c>
      <c r="AT186" s="58">
        <v>562.72727272727252</v>
      </c>
      <c r="AU186" s="58">
        <v>637.36363636363649</v>
      </c>
      <c r="AV186" s="58">
        <v>716.90909090909099</v>
      </c>
      <c r="AW186" s="58">
        <v>923.90909090909099</v>
      </c>
      <c r="AX186" s="59">
        <v>69.363636363636374</v>
      </c>
      <c r="AY186" s="59">
        <v>69.272727272727252</v>
      </c>
      <c r="AZ186" s="59">
        <v>251.81818181818187</v>
      </c>
      <c r="BA186" s="64">
        <v>122</v>
      </c>
      <c r="BB186" s="64">
        <v>487.09090909090901</v>
      </c>
      <c r="BC186" s="64">
        <v>382.72727272727275</v>
      </c>
      <c r="BD186" s="64">
        <v>407.09090909090901</v>
      </c>
      <c r="BE186" s="64">
        <v>486.27272727272725</v>
      </c>
      <c r="BF186" s="64">
        <v>477.81818181818176</v>
      </c>
      <c r="BG186" s="64">
        <v>487.63636363636374</v>
      </c>
      <c r="BH186" s="64">
        <v>881.81818181818198</v>
      </c>
      <c r="BI186" s="61">
        <v>294.81818181818176</v>
      </c>
      <c r="BJ186" s="62">
        <v>88</v>
      </c>
      <c r="BK186" s="62">
        <v>98.709090909090904</v>
      </c>
      <c r="BL186" s="62">
        <v>175.5454545454545</v>
      </c>
      <c r="BM186" s="62">
        <v>179.27272727272725</v>
      </c>
      <c r="BN186" s="62">
        <v>202.5454545454545</v>
      </c>
      <c r="BO186" s="62">
        <v>220.72727272727275</v>
      </c>
      <c r="BP186" s="62">
        <v>269.81818181818176</v>
      </c>
      <c r="BQ186" s="62">
        <v>352.85</v>
      </c>
      <c r="BR186" s="62">
        <v>503.05</v>
      </c>
      <c r="BS186" s="62">
        <v>577.15</v>
      </c>
      <c r="BT186" s="62">
        <v>785.90909090909099</v>
      </c>
      <c r="BU186" s="62">
        <v>734</v>
      </c>
    </row>
    <row r="187" spans="1:73" s="63" customFormat="1" x14ac:dyDescent="0.3">
      <c r="A187" s="1"/>
      <c r="B187" s="1"/>
      <c r="C187" s="1"/>
      <c r="D187" s="92"/>
      <c r="E187" s="3"/>
      <c r="F187" s="3"/>
      <c r="G187" s="1"/>
      <c r="H187" s="69">
        <v>8.2255360000161861</v>
      </c>
      <c r="I187" s="47">
        <v>0.5686363636363635</v>
      </c>
      <c r="J187" s="48">
        <v>3.9227272727272733</v>
      </c>
      <c r="K187" s="48">
        <v>3.9227272727272733</v>
      </c>
      <c r="L187" s="49">
        <v>138.75</v>
      </c>
      <c r="M187" s="49">
        <v>180.97727272727278</v>
      </c>
      <c r="N187" s="49">
        <v>201.06363636363633</v>
      </c>
      <c r="O187" s="49">
        <v>219.77272727272731</v>
      </c>
      <c r="P187" s="49">
        <v>219.90909090909096</v>
      </c>
      <c r="Q187" s="49">
        <v>362.95454545454538</v>
      </c>
      <c r="R187" s="49">
        <v>482.81818181818187</v>
      </c>
      <c r="S187" s="49">
        <v>682.77272727272748</v>
      </c>
      <c r="T187" s="49">
        <v>803.09090909090935</v>
      </c>
      <c r="U187" s="50">
        <v>72.400000000000006</v>
      </c>
      <c r="V187" s="50">
        <v>89</v>
      </c>
      <c r="W187" s="51">
        <v>336.15909090909082</v>
      </c>
      <c r="X187" s="51">
        <v>404.36818181818188</v>
      </c>
      <c r="Y187" s="51">
        <v>803.27272727272748</v>
      </c>
      <c r="Z187" s="51">
        <v>798.70909090909083</v>
      </c>
      <c r="AA187" s="52">
        <v>311.63636363636374</v>
      </c>
      <c r="AB187" s="53">
        <v>580.72727272727252</v>
      </c>
      <c r="AC187" s="53">
        <v>703.63636363636374</v>
      </c>
      <c r="AD187" s="55">
        <v>7.34</v>
      </c>
      <c r="AE187" s="56">
        <v>326.5</v>
      </c>
      <c r="AF187" s="56">
        <v>395.90909090909093</v>
      </c>
      <c r="AG187" s="56">
        <v>617.54545454545439</v>
      </c>
      <c r="AH187" s="57">
        <v>209.4</v>
      </c>
      <c r="AI187" s="57">
        <v>268.37272727272727</v>
      </c>
      <c r="AJ187" s="57">
        <v>330.59090909090907</v>
      </c>
      <c r="AK187" s="57">
        <v>349.09090909090907</v>
      </c>
      <c r="AL187" s="57">
        <v>402</v>
      </c>
      <c r="AM187" s="57">
        <v>628.72727272727252</v>
      </c>
      <c r="AN187" s="57">
        <v>628.72727272727252</v>
      </c>
      <c r="AO187" s="57">
        <v>794</v>
      </c>
      <c r="AP187" s="57">
        <v>816.86363636363626</v>
      </c>
      <c r="AQ187" s="58">
        <v>280.18181818181813</v>
      </c>
      <c r="AR187" s="58">
        <v>412.36363636363626</v>
      </c>
      <c r="AS187" s="58">
        <v>427.2727272727272</v>
      </c>
      <c r="AT187" s="58">
        <v>571.90909090909065</v>
      </c>
      <c r="AU187" s="58">
        <v>649.45454545454561</v>
      </c>
      <c r="AV187" s="58">
        <v>730.63636363636374</v>
      </c>
      <c r="AW187" s="58">
        <v>940.63636363636374</v>
      </c>
      <c r="AX187" s="59">
        <v>70.454545454545467</v>
      </c>
      <c r="AY187" s="59">
        <v>70.590909090909065</v>
      </c>
      <c r="AZ187" s="59">
        <v>256.27272727272731</v>
      </c>
      <c r="BA187" s="64">
        <v>124</v>
      </c>
      <c r="BB187" s="64">
        <v>495.86363636363626</v>
      </c>
      <c r="BC187" s="64">
        <v>390.90909090909093</v>
      </c>
      <c r="BD187" s="64">
        <v>415.86363636363626</v>
      </c>
      <c r="BE187" s="64">
        <v>495.09090909090907</v>
      </c>
      <c r="BF187" s="64">
        <v>485.7727272727272</v>
      </c>
      <c r="BG187" s="64">
        <v>496.04545454545467</v>
      </c>
      <c r="BH187" s="64">
        <v>897.27272727272748</v>
      </c>
      <c r="BI187" s="61">
        <v>301.2727272727272</v>
      </c>
      <c r="BJ187" s="62">
        <v>89.5</v>
      </c>
      <c r="BK187" s="62">
        <v>100.33636363636363</v>
      </c>
      <c r="BL187" s="62">
        <v>178.68181818181813</v>
      </c>
      <c r="BM187" s="62">
        <v>182.59090909090907</v>
      </c>
      <c r="BN187" s="62">
        <v>206.18181818181813</v>
      </c>
      <c r="BO187" s="62">
        <v>224.40909090909093</v>
      </c>
      <c r="BP187" s="62">
        <v>274.2727272727272</v>
      </c>
      <c r="BQ187" s="62">
        <v>358.8</v>
      </c>
      <c r="BR187" s="62">
        <v>512.4</v>
      </c>
      <c r="BS187" s="62">
        <v>588.20000000000005</v>
      </c>
      <c r="BT187" s="62">
        <v>798.63636363636374</v>
      </c>
      <c r="BU187" s="62">
        <v>747</v>
      </c>
    </row>
    <row r="188" spans="1:73" s="63" customFormat="1" x14ac:dyDescent="0.3">
      <c r="A188" s="1"/>
      <c r="B188" s="1"/>
      <c r="C188" s="1"/>
      <c r="D188" s="92"/>
      <c r="E188" s="3"/>
      <c r="F188" s="3"/>
      <c r="G188" s="1"/>
      <c r="H188" s="69">
        <v>8.2702400000162744</v>
      </c>
      <c r="I188" s="47">
        <v>0.57636363636363619</v>
      </c>
      <c r="J188" s="48">
        <v>3.977272727272728</v>
      </c>
      <c r="K188" s="48">
        <v>3.977272727272728</v>
      </c>
      <c r="L188" s="49">
        <v>140.69999999999999</v>
      </c>
      <c r="M188" s="49">
        <v>183.87272727272733</v>
      </c>
      <c r="N188" s="49">
        <v>204.5363636363636</v>
      </c>
      <c r="O188" s="49">
        <v>223.32727272727277</v>
      </c>
      <c r="P188" s="49">
        <v>223.49090909090916</v>
      </c>
      <c r="Q188" s="49">
        <v>368.84545454545446</v>
      </c>
      <c r="R188" s="49">
        <v>491.18181818181824</v>
      </c>
      <c r="S188" s="49">
        <v>694.72727272727298</v>
      </c>
      <c r="T188" s="49">
        <v>817.90909090909122</v>
      </c>
      <c r="U188" s="50">
        <v>73.5</v>
      </c>
      <c r="V188" s="50">
        <v>90</v>
      </c>
      <c r="W188" s="51">
        <v>341.99090909090899</v>
      </c>
      <c r="X188" s="51">
        <v>411.48181818181826</v>
      </c>
      <c r="Y188" s="51">
        <v>816.72727272727298</v>
      </c>
      <c r="Z188" s="51">
        <v>812.59090909090901</v>
      </c>
      <c r="AA188" s="52">
        <v>317.36363636363649</v>
      </c>
      <c r="AB188" s="53">
        <v>591.27272727272702</v>
      </c>
      <c r="AC188" s="53">
        <v>716.36363636363649</v>
      </c>
      <c r="AD188" s="55">
        <v>7.45</v>
      </c>
      <c r="AE188" s="56">
        <v>332</v>
      </c>
      <c r="AF188" s="56">
        <v>402.09090909090912</v>
      </c>
      <c r="AG188" s="56">
        <v>628.45454545454527</v>
      </c>
      <c r="AH188" s="57">
        <v>213.75</v>
      </c>
      <c r="AI188" s="57">
        <v>273.12727272727273</v>
      </c>
      <c r="AJ188" s="57">
        <v>335.90909090909088</v>
      </c>
      <c r="AK188" s="57">
        <v>354.90909090909088</v>
      </c>
      <c r="AL188" s="57">
        <v>408.75</v>
      </c>
      <c r="AM188" s="57">
        <v>639.27272727272702</v>
      </c>
      <c r="AN188" s="57">
        <v>639.27272727272702</v>
      </c>
      <c r="AO188" s="57">
        <v>807.5</v>
      </c>
      <c r="AP188" s="57">
        <v>828.63636363636351</v>
      </c>
      <c r="AQ188" s="58">
        <v>284.81818181818176</v>
      </c>
      <c r="AR188" s="58">
        <v>419.63636363636351</v>
      </c>
      <c r="AS188" s="58">
        <v>435.72727272727263</v>
      </c>
      <c r="AT188" s="58">
        <v>581.09090909090878</v>
      </c>
      <c r="AU188" s="58">
        <v>661.54545454545473</v>
      </c>
      <c r="AV188" s="58">
        <v>744.36363636363649</v>
      </c>
      <c r="AW188" s="58">
        <v>957.36363636363649</v>
      </c>
      <c r="AX188" s="59">
        <v>71.545454545454561</v>
      </c>
      <c r="AY188" s="59">
        <v>71.909090909090878</v>
      </c>
      <c r="AZ188" s="59">
        <v>260.72727272727275</v>
      </c>
      <c r="BA188" s="64">
        <v>126</v>
      </c>
      <c r="BB188" s="64">
        <v>504.63636363636351</v>
      </c>
      <c r="BC188" s="64">
        <v>399.09090909090912</v>
      </c>
      <c r="BD188" s="64">
        <v>424.63636363636351</v>
      </c>
      <c r="BE188" s="64">
        <v>503.90909090909088</v>
      </c>
      <c r="BF188" s="64">
        <v>493.72727272727263</v>
      </c>
      <c r="BG188" s="64">
        <v>504.45454545454561</v>
      </c>
      <c r="BH188" s="64">
        <v>912.72727272727298</v>
      </c>
      <c r="BI188" s="61">
        <v>307.72727272727263</v>
      </c>
      <c r="BJ188" s="62">
        <v>91</v>
      </c>
      <c r="BK188" s="62">
        <v>101.96363636363635</v>
      </c>
      <c r="BL188" s="62">
        <v>181.81818181818176</v>
      </c>
      <c r="BM188" s="62">
        <v>185.90909090909088</v>
      </c>
      <c r="BN188" s="62">
        <v>209.81818181818176</v>
      </c>
      <c r="BO188" s="62">
        <v>228.09090909090912</v>
      </c>
      <c r="BP188" s="62">
        <v>278.72727272727263</v>
      </c>
      <c r="BQ188" s="62">
        <v>364.75</v>
      </c>
      <c r="BR188" s="62">
        <v>521.75</v>
      </c>
      <c r="BS188" s="62">
        <v>599.25</v>
      </c>
      <c r="BT188" s="62">
        <v>811.36363636363649</v>
      </c>
      <c r="BU188" s="62">
        <v>760</v>
      </c>
    </row>
    <row r="189" spans="1:73" s="63" customFormat="1" x14ac:dyDescent="0.3">
      <c r="A189" s="1"/>
      <c r="B189" s="1"/>
      <c r="C189" s="1"/>
      <c r="D189" s="92"/>
      <c r="E189" s="3"/>
      <c r="F189" s="3"/>
      <c r="G189" s="1"/>
      <c r="H189" s="69">
        <v>8.3149440000163644</v>
      </c>
      <c r="I189" s="47">
        <v>0.58409090909090888</v>
      </c>
      <c r="J189" s="48">
        <v>4.0318181818181822</v>
      </c>
      <c r="K189" s="48">
        <v>4.0318181818181822</v>
      </c>
      <c r="L189" s="49">
        <v>142.65</v>
      </c>
      <c r="M189" s="49">
        <v>186.76818181818189</v>
      </c>
      <c r="N189" s="49">
        <v>208.00909090909087</v>
      </c>
      <c r="O189" s="49">
        <v>226.88181818181823</v>
      </c>
      <c r="P189" s="49">
        <v>227.07272727272735</v>
      </c>
      <c r="Q189" s="49">
        <v>374.73636363636354</v>
      </c>
      <c r="R189" s="49">
        <v>499.54545454545462</v>
      </c>
      <c r="S189" s="49">
        <v>706.68181818181847</v>
      </c>
      <c r="T189" s="49">
        <v>832.72727272727309</v>
      </c>
      <c r="U189" s="50">
        <v>74.599999999999994</v>
      </c>
      <c r="V189" s="50">
        <v>91</v>
      </c>
      <c r="W189" s="51">
        <v>347.82272727272715</v>
      </c>
      <c r="X189" s="51">
        <v>418.59545454545463</v>
      </c>
      <c r="Y189" s="51">
        <v>830.18181818181847</v>
      </c>
      <c r="Z189" s="51">
        <v>826.47272727272718</v>
      </c>
      <c r="AA189" s="52">
        <v>323.09090909090924</v>
      </c>
      <c r="AB189" s="53">
        <v>601.81818181818153</v>
      </c>
      <c r="AC189" s="53">
        <v>729.09090909090924</v>
      </c>
      <c r="AD189" s="55">
        <v>7.56</v>
      </c>
      <c r="AE189" s="56">
        <v>337.5</v>
      </c>
      <c r="AF189" s="56">
        <v>408.27272727272731</v>
      </c>
      <c r="AG189" s="56">
        <v>639.36363636363615</v>
      </c>
      <c r="AH189" s="57">
        <v>218.1</v>
      </c>
      <c r="AI189" s="57">
        <v>277.88181818181818</v>
      </c>
      <c r="AJ189" s="57">
        <v>341.22727272727269</v>
      </c>
      <c r="AK189" s="57">
        <v>360.72727272727269</v>
      </c>
      <c r="AL189" s="57">
        <v>415.5</v>
      </c>
      <c r="AM189" s="57">
        <v>649.81818181818153</v>
      </c>
      <c r="AN189" s="57">
        <v>649.81818181818153</v>
      </c>
      <c r="AO189" s="57">
        <v>821</v>
      </c>
      <c r="AP189" s="57">
        <v>840.40909090909076</v>
      </c>
      <c r="AQ189" s="58">
        <v>289.45454545454538</v>
      </c>
      <c r="AR189" s="58">
        <v>426.90909090909076</v>
      </c>
      <c r="AS189" s="58">
        <v>444.18181818181807</v>
      </c>
      <c r="AT189" s="58">
        <v>590.27272727272691</v>
      </c>
      <c r="AU189" s="58">
        <v>673.63636363636385</v>
      </c>
      <c r="AV189" s="58">
        <v>758.09090909090924</v>
      </c>
      <c r="AW189" s="58">
        <v>974.09090909090924</v>
      </c>
      <c r="AX189" s="59">
        <v>72.636363636363654</v>
      </c>
      <c r="AY189" s="59">
        <v>73.227272727272691</v>
      </c>
      <c r="AZ189" s="59">
        <v>265.18181818181819</v>
      </c>
      <c r="BA189" s="64">
        <v>128</v>
      </c>
      <c r="BB189" s="64">
        <v>513.40909090909076</v>
      </c>
      <c r="BC189" s="64">
        <v>407.27272727272731</v>
      </c>
      <c r="BD189" s="64">
        <v>433.40909090909076</v>
      </c>
      <c r="BE189" s="64">
        <v>512.72727272727275</v>
      </c>
      <c r="BF189" s="64">
        <v>501.68181818181807</v>
      </c>
      <c r="BG189" s="64">
        <v>512.86363636363649</v>
      </c>
      <c r="BH189" s="64">
        <v>928.18181818181847</v>
      </c>
      <c r="BI189" s="61">
        <v>314.18181818181807</v>
      </c>
      <c r="BJ189" s="62">
        <v>92.5</v>
      </c>
      <c r="BK189" s="62">
        <v>103.59090909090908</v>
      </c>
      <c r="BL189" s="62">
        <v>184.95454545454538</v>
      </c>
      <c r="BM189" s="62">
        <v>189.22727272727269</v>
      </c>
      <c r="BN189" s="62">
        <v>213.45454545454538</v>
      </c>
      <c r="BO189" s="62">
        <v>231.77272727272731</v>
      </c>
      <c r="BP189" s="62">
        <v>283.18181818181807</v>
      </c>
      <c r="BQ189" s="62">
        <v>370.7</v>
      </c>
      <c r="BR189" s="62">
        <v>531.1</v>
      </c>
      <c r="BS189" s="62">
        <v>610.29999999999995</v>
      </c>
      <c r="BT189" s="62">
        <v>824.09090909090924</v>
      </c>
      <c r="BU189" s="62">
        <v>773</v>
      </c>
    </row>
    <row r="190" spans="1:73" s="63" customFormat="1" x14ac:dyDescent="0.3">
      <c r="A190" s="1"/>
      <c r="B190" s="1"/>
      <c r="C190" s="1"/>
      <c r="D190" s="92"/>
      <c r="E190" s="3"/>
      <c r="F190" s="3"/>
      <c r="G190" s="1"/>
      <c r="H190" s="69">
        <v>8.3596480000164508</v>
      </c>
      <c r="I190" s="47">
        <v>0.59181818181818158</v>
      </c>
      <c r="J190" s="48">
        <v>4.0863636363636369</v>
      </c>
      <c r="K190" s="48">
        <v>4.0863636363636369</v>
      </c>
      <c r="L190" s="49">
        <v>144.6</v>
      </c>
      <c r="M190" s="49">
        <v>189.66363636363644</v>
      </c>
      <c r="N190" s="49">
        <v>211.48181818181814</v>
      </c>
      <c r="O190" s="49">
        <v>230.43636363636369</v>
      </c>
      <c r="P190" s="49">
        <v>230.65454545454554</v>
      </c>
      <c r="Q190" s="49">
        <v>380.62727272727261</v>
      </c>
      <c r="R190" s="49">
        <v>507.90909090909099</v>
      </c>
      <c r="S190" s="49">
        <v>718.63636363636397</v>
      </c>
      <c r="T190" s="49">
        <v>847.54545454545496</v>
      </c>
      <c r="U190" s="50">
        <v>75.7</v>
      </c>
      <c r="V190" s="50">
        <v>92</v>
      </c>
      <c r="W190" s="51">
        <v>353.65454545454531</v>
      </c>
      <c r="X190" s="51">
        <v>425.709090909091</v>
      </c>
      <c r="Y190" s="51">
        <v>843.63636363636397</v>
      </c>
      <c r="Z190" s="51">
        <v>840.35454545454536</v>
      </c>
      <c r="AA190" s="52">
        <v>328.81818181818198</v>
      </c>
      <c r="AB190" s="53">
        <v>612.36363636363603</v>
      </c>
      <c r="AC190" s="53">
        <v>741.81818181818198</v>
      </c>
      <c r="AD190" s="55">
        <v>7.67</v>
      </c>
      <c r="AE190" s="56">
        <v>343</v>
      </c>
      <c r="AF190" s="56">
        <v>414.4545454545455</v>
      </c>
      <c r="AG190" s="56">
        <v>650.27272727272702</v>
      </c>
      <c r="AH190" s="57">
        <v>222.45</v>
      </c>
      <c r="AI190" s="57">
        <v>282.63636363636363</v>
      </c>
      <c r="AJ190" s="57">
        <v>346.5454545454545</v>
      </c>
      <c r="AK190" s="57">
        <v>366.5454545454545</v>
      </c>
      <c r="AL190" s="57">
        <v>422.25</v>
      </c>
      <c r="AM190" s="57">
        <v>660.36363636363603</v>
      </c>
      <c r="AN190" s="57">
        <v>660.36363636363603</v>
      </c>
      <c r="AO190" s="57">
        <v>834.5</v>
      </c>
      <c r="AP190" s="57">
        <v>852.18181818181802</v>
      </c>
      <c r="AQ190" s="58">
        <v>294.09090909090901</v>
      </c>
      <c r="AR190" s="58">
        <v>434.18181818181802</v>
      </c>
      <c r="AS190" s="58">
        <v>452.63636363636351</v>
      </c>
      <c r="AT190" s="58">
        <v>599.45454545454504</v>
      </c>
      <c r="AU190" s="58">
        <v>685.72727272727298</v>
      </c>
      <c r="AV190" s="58">
        <v>771.81818181818198</v>
      </c>
      <c r="AW190" s="58">
        <v>990.81818181818198</v>
      </c>
      <c r="AX190" s="59">
        <v>73.727272727272748</v>
      </c>
      <c r="AY190" s="59">
        <v>74.545454545454504</v>
      </c>
      <c r="AZ190" s="59">
        <v>269.63636363636363</v>
      </c>
      <c r="BA190" s="64">
        <v>130</v>
      </c>
      <c r="BB190" s="64">
        <v>522.18181818181802</v>
      </c>
      <c r="BC190" s="64">
        <v>415.4545454545455</v>
      </c>
      <c r="BD190" s="64">
        <v>442.18181818181802</v>
      </c>
      <c r="BE190" s="64">
        <v>521.54545454545462</v>
      </c>
      <c r="BF190" s="64">
        <v>509.63636363636351</v>
      </c>
      <c r="BG190" s="64">
        <v>521.27272727272737</v>
      </c>
      <c r="BH190" s="64">
        <v>943.63636363636397</v>
      </c>
      <c r="BI190" s="61">
        <v>320.63636363636351</v>
      </c>
      <c r="BJ190" s="62">
        <v>94</v>
      </c>
      <c r="BK190" s="62">
        <v>105.2181818181818</v>
      </c>
      <c r="BL190" s="62">
        <v>188.09090909090901</v>
      </c>
      <c r="BM190" s="62">
        <v>192.5454545454545</v>
      </c>
      <c r="BN190" s="62">
        <v>217.09090909090901</v>
      </c>
      <c r="BO190" s="62">
        <v>235.4545454545455</v>
      </c>
      <c r="BP190" s="62">
        <v>287.63636363636351</v>
      </c>
      <c r="BQ190" s="62">
        <v>376.65</v>
      </c>
      <c r="BR190" s="62">
        <v>540.45000000000005</v>
      </c>
      <c r="BS190" s="62">
        <v>621.35</v>
      </c>
      <c r="BT190" s="62">
        <v>836.81818181818198</v>
      </c>
      <c r="BU190" s="62">
        <v>786</v>
      </c>
    </row>
    <row r="191" spans="1:73" s="63" customFormat="1" x14ac:dyDescent="0.3">
      <c r="A191" s="1"/>
      <c r="B191" s="1"/>
      <c r="C191" s="1"/>
      <c r="D191" s="92"/>
      <c r="E191" s="3"/>
      <c r="F191" s="3"/>
      <c r="G191" s="1"/>
      <c r="H191" s="69">
        <v>8.404352000016539</v>
      </c>
      <c r="I191" s="47">
        <v>0.59954545454545427</v>
      </c>
      <c r="J191" s="48">
        <v>4.1409090909090915</v>
      </c>
      <c r="K191" s="48">
        <v>4.1409090909090915</v>
      </c>
      <c r="L191" s="49">
        <v>146.55000000000001</v>
      </c>
      <c r="M191" s="49">
        <v>192.559090909091</v>
      </c>
      <c r="N191" s="49">
        <v>214.95454545454541</v>
      </c>
      <c r="O191" s="49">
        <v>233.99090909090916</v>
      </c>
      <c r="P191" s="49">
        <v>234.23636363636373</v>
      </c>
      <c r="Q191" s="49">
        <v>386.51818181818169</v>
      </c>
      <c r="R191" s="49">
        <v>516.27272727272737</v>
      </c>
      <c r="S191" s="49">
        <v>730.59090909090946</v>
      </c>
      <c r="T191" s="49">
        <v>862.36363636363683</v>
      </c>
      <c r="U191" s="50">
        <v>76.8</v>
      </c>
      <c r="V191" s="50">
        <v>93</v>
      </c>
      <c r="W191" s="51">
        <v>359.48636363636348</v>
      </c>
      <c r="X191" s="51">
        <v>432.82272727272738</v>
      </c>
      <c r="Y191" s="51">
        <v>857.09090909090946</v>
      </c>
      <c r="Z191" s="51">
        <v>854.23636363636354</v>
      </c>
      <c r="AA191" s="52">
        <v>334.54545454545473</v>
      </c>
      <c r="AB191" s="53">
        <v>622.90909090909054</v>
      </c>
      <c r="AC191" s="53">
        <v>754.54545454545473</v>
      </c>
      <c r="AD191" s="55">
        <v>7.78</v>
      </c>
      <c r="AE191" s="56">
        <v>348.5</v>
      </c>
      <c r="AF191" s="56">
        <v>420.63636363636368</v>
      </c>
      <c r="AG191" s="56">
        <v>661.1818181818179</v>
      </c>
      <c r="AH191" s="57">
        <v>226.8</v>
      </c>
      <c r="AI191" s="57">
        <v>287.39090909090908</v>
      </c>
      <c r="AJ191" s="57">
        <v>351.86363636363632</v>
      </c>
      <c r="AK191" s="57">
        <v>372.36363636363632</v>
      </c>
      <c r="AL191" s="57">
        <v>429</v>
      </c>
      <c r="AM191" s="57">
        <v>670.90909090909054</v>
      </c>
      <c r="AN191" s="57">
        <v>670.90909090909054</v>
      </c>
      <c r="AO191" s="57">
        <v>848</v>
      </c>
      <c r="AP191" s="57">
        <v>863.95454545454527</v>
      </c>
      <c r="AQ191" s="58">
        <v>298.72727272727263</v>
      </c>
      <c r="AR191" s="58">
        <v>441.45454545454527</v>
      </c>
      <c r="AS191" s="58">
        <v>461.09090909090895</v>
      </c>
      <c r="AT191" s="58">
        <v>608.63636363636317</v>
      </c>
      <c r="AU191" s="58">
        <v>697.8181818181821</v>
      </c>
      <c r="AV191" s="58">
        <v>785.54545454545473</v>
      </c>
      <c r="AW191" s="58">
        <v>1007.5454545454547</v>
      </c>
      <c r="AX191" s="59">
        <v>74.818181818181841</v>
      </c>
      <c r="AY191" s="59">
        <v>75.863636363636317</v>
      </c>
      <c r="AZ191" s="59">
        <v>274.09090909090907</v>
      </c>
      <c r="BA191" s="64">
        <v>132</v>
      </c>
      <c r="BB191" s="64">
        <v>530.95454545454527</v>
      </c>
      <c r="BC191" s="64">
        <v>423.63636363636368</v>
      </c>
      <c r="BD191" s="64">
        <v>450.95454545454527</v>
      </c>
      <c r="BE191" s="64">
        <v>530.36363636363649</v>
      </c>
      <c r="BF191" s="64">
        <v>517.59090909090901</v>
      </c>
      <c r="BG191" s="64">
        <v>529.68181818181824</v>
      </c>
      <c r="BH191" s="64">
        <v>959.09090909090946</v>
      </c>
      <c r="BI191" s="61">
        <v>327.09090909090895</v>
      </c>
      <c r="BJ191" s="62">
        <v>95.5</v>
      </c>
      <c r="BK191" s="62">
        <v>106.84545454545453</v>
      </c>
      <c r="BL191" s="62">
        <v>191.22727272727263</v>
      </c>
      <c r="BM191" s="62">
        <v>195.86363636363632</v>
      </c>
      <c r="BN191" s="62">
        <v>220.72727272727263</v>
      </c>
      <c r="BO191" s="62">
        <v>239.13636363636368</v>
      </c>
      <c r="BP191" s="62">
        <v>292.09090909090895</v>
      </c>
      <c r="BQ191" s="62">
        <v>382.6</v>
      </c>
      <c r="BR191" s="62">
        <v>549.79999999999995</v>
      </c>
      <c r="BS191" s="62">
        <v>632.4</v>
      </c>
      <c r="BT191" s="62">
        <v>849.54545454545473</v>
      </c>
      <c r="BU191" s="62">
        <v>799</v>
      </c>
    </row>
    <row r="192" spans="1:73" s="63" customFormat="1" x14ac:dyDescent="0.3">
      <c r="A192" s="1"/>
      <c r="B192" s="1"/>
      <c r="C192" s="1"/>
      <c r="D192" s="92"/>
      <c r="E192" s="3"/>
      <c r="F192" s="3"/>
      <c r="G192" s="1"/>
      <c r="H192" s="69">
        <v>8.4490560000166255</v>
      </c>
      <c r="I192" s="47">
        <v>0.60727272727272696</v>
      </c>
      <c r="J192" s="48">
        <v>4.1954545454545462</v>
      </c>
      <c r="K192" s="48">
        <v>4.1954545454545462</v>
      </c>
      <c r="L192" s="49">
        <v>148.5</v>
      </c>
      <c r="M192" s="49">
        <v>195.45454545454555</v>
      </c>
      <c r="N192" s="49">
        <v>218.42727272727268</v>
      </c>
      <c r="O192" s="49">
        <v>237.54545454545462</v>
      </c>
      <c r="P192" s="49">
        <v>237.81818181818193</v>
      </c>
      <c r="Q192" s="49">
        <v>392.40909090909076</v>
      </c>
      <c r="R192" s="49">
        <v>524.63636363636374</v>
      </c>
      <c r="S192" s="49">
        <v>742.54545454545496</v>
      </c>
      <c r="T192" s="49">
        <v>877.1818181818187</v>
      </c>
      <c r="U192" s="50">
        <v>77.900000000000006</v>
      </c>
      <c r="V192" s="50">
        <v>94</v>
      </c>
      <c r="W192" s="51">
        <v>365.31818181818164</v>
      </c>
      <c r="X192" s="51">
        <v>439.93636363636375</v>
      </c>
      <c r="Y192" s="51">
        <v>870.54545454545496</v>
      </c>
      <c r="Z192" s="51">
        <v>868.11818181818171</v>
      </c>
      <c r="AA192" s="52">
        <v>340.27272727272748</v>
      </c>
      <c r="AB192" s="53">
        <v>633.45454545454504</v>
      </c>
      <c r="AC192" s="53">
        <v>767.27272727272748</v>
      </c>
      <c r="AD192" s="55">
        <v>7.89</v>
      </c>
      <c r="AE192" s="56">
        <v>354</v>
      </c>
      <c r="AF192" s="56">
        <v>426.81818181818187</v>
      </c>
      <c r="AG192" s="56">
        <v>672.09090909090878</v>
      </c>
      <c r="AH192" s="57">
        <v>231.15</v>
      </c>
      <c r="AI192" s="57">
        <v>292.14545454545453</v>
      </c>
      <c r="AJ192" s="57">
        <v>357.18181818181813</v>
      </c>
      <c r="AK192" s="57">
        <v>378.18181818181813</v>
      </c>
      <c r="AL192" s="57">
        <v>435.75</v>
      </c>
      <c r="AM192" s="57">
        <v>681.45454545454504</v>
      </c>
      <c r="AN192" s="57">
        <v>681.45454545454504</v>
      </c>
      <c r="AO192" s="57">
        <v>861.5</v>
      </c>
      <c r="AP192" s="57">
        <v>875.72727272727252</v>
      </c>
      <c r="AQ192" s="58">
        <v>303.36363636363626</v>
      </c>
      <c r="AR192" s="58">
        <v>448.72727272727252</v>
      </c>
      <c r="AS192" s="58">
        <v>469.54545454545439</v>
      </c>
      <c r="AT192" s="58">
        <v>617.8181818181813</v>
      </c>
      <c r="AU192" s="58">
        <v>709.90909090909122</v>
      </c>
      <c r="AV192" s="58">
        <v>799.27272727272748</v>
      </c>
      <c r="AW192" s="58">
        <v>1024.2727272727275</v>
      </c>
      <c r="AX192" s="59">
        <v>75.909090909090935</v>
      </c>
      <c r="AY192" s="59">
        <v>77.18181818181813</v>
      </c>
      <c r="AZ192" s="59">
        <v>278.5454545454545</v>
      </c>
      <c r="BA192" s="64">
        <v>134</v>
      </c>
      <c r="BB192" s="64">
        <v>539.72727272727252</v>
      </c>
      <c r="BC192" s="64">
        <v>431.81818181818187</v>
      </c>
      <c r="BD192" s="64">
        <v>459.72727272727252</v>
      </c>
      <c r="BE192" s="64">
        <v>539.18181818181836</v>
      </c>
      <c r="BF192" s="64">
        <v>525.5454545454545</v>
      </c>
      <c r="BG192" s="64">
        <v>538.09090909090912</v>
      </c>
      <c r="BH192" s="64">
        <v>974.54545454545496</v>
      </c>
      <c r="BI192" s="61">
        <v>333.54545454545439</v>
      </c>
      <c r="BJ192" s="62">
        <v>97</v>
      </c>
      <c r="BK192" s="62">
        <v>108.47272727272725</v>
      </c>
      <c r="BL192" s="62">
        <v>194.36363636363626</v>
      </c>
      <c r="BM192" s="62">
        <v>199.18181818181813</v>
      </c>
      <c r="BN192" s="62">
        <v>224.36363636363626</v>
      </c>
      <c r="BO192" s="62">
        <v>242.81818181818187</v>
      </c>
      <c r="BP192" s="62">
        <v>296.54545454545439</v>
      </c>
      <c r="BQ192" s="62">
        <v>388.55</v>
      </c>
      <c r="BR192" s="62">
        <v>559.15</v>
      </c>
      <c r="BS192" s="62">
        <v>643.45000000000005</v>
      </c>
      <c r="BT192" s="62">
        <v>862.27272727272748</v>
      </c>
      <c r="BU192" s="62">
        <v>812</v>
      </c>
    </row>
    <row r="193" spans="1:73" s="63" customFormat="1" x14ac:dyDescent="0.3">
      <c r="A193" s="1"/>
      <c r="B193" s="1"/>
      <c r="C193" s="1"/>
      <c r="D193" s="92"/>
      <c r="E193" s="3"/>
      <c r="F193" s="3"/>
      <c r="G193" s="1"/>
      <c r="H193" s="69">
        <v>8.5</v>
      </c>
      <c r="I193" s="47">
        <v>0.61499999999999999</v>
      </c>
      <c r="J193" s="48">
        <v>4.25</v>
      </c>
      <c r="K193" s="48">
        <v>4.25</v>
      </c>
      <c r="L193" s="49">
        <v>150.44999999999999</v>
      </c>
      <c r="M193" s="49">
        <v>198.35</v>
      </c>
      <c r="N193" s="49">
        <v>221.9</v>
      </c>
      <c r="O193" s="49">
        <v>241.1</v>
      </c>
      <c r="P193" s="49">
        <v>241.4</v>
      </c>
      <c r="Q193" s="49">
        <v>398.3</v>
      </c>
      <c r="R193" s="49">
        <v>533</v>
      </c>
      <c r="S193" s="49">
        <v>754.5</v>
      </c>
      <c r="T193" s="49">
        <v>892.00000000000057</v>
      </c>
      <c r="U193" s="50">
        <v>79</v>
      </c>
      <c r="V193" s="50">
        <v>95</v>
      </c>
      <c r="W193" s="51">
        <v>371.15</v>
      </c>
      <c r="X193" s="51">
        <v>447.05</v>
      </c>
      <c r="Y193" s="51">
        <v>884</v>
      </c>
      <c r="Z193" s="51">
        <v>882</v>
      </c>
      <c r="AA193" s="52">
        <v>346</v>
      </c>
      <c r="AB193" s="53">
        <v>644</v>
      </c>
      <c r="AC193" s="53">
        <v>780</v>
      </c>
      <c r="AD193" s="55">
        <v>8</v>
      </c>
      <c r="AE193" s="56">
        <v>359.5</v>
      </c>
      <c r="AF193" s="56">
        <v>433</v>
      </c>
      <c r="AG193" s="56">
        <v>683</v>
      </c>
      <c r="AH193" s="57">
        <v>235.5</v>
      </c>
      <c r="AI193" s="57">
        <v>296.89999999999998</v>
      </c>
      <c r="AJ193" s="57">
        <v>362.5</v>
      </c>
      <c r="AK193" s="57">
        <v>384</v>
      </c>
      <c r="AL193" s="57">
        <v>442.5</v>
      </c>
      <c r="AM193" s="57">
        <v>692</v>
      </c>
      <c r="AN193" s="57">
        <v>692</v>
      </c>
      <c r="AO193" s="57">
        <v>875</v>
      </c>
      <c r="AP193" s="57">
        <v>887.5</v>
      </c>
      <c r="AQ193" s="58">
        <v>308</v>
      </c>
      <c r="AR193" s="58">
        <v>456</v>
      </c>
      <c r="AS193" s="58">
        <v>478</v>
      </c>
      <c r="AT193" s="58">
        <v>626.99999999999943</v>
      </c>
      <c r="AU193" s="58">
        <v>722</v>
      </c>
      <c r="AV193" s="58">
        <v>813</v>
      </c>
      <c r="AW193" s="58">
        <v>1041</v>
      </c>
      <c r="AX193" s="59">
        <v>77</v>
      </c>
      <c r="AY193" s="59">
        <v>78.499999999999943</v>
      </c>
      <c r="AZ193" s="59">
        <v>283</v>
      </c>
      <c r="BA193" s="64">
        <v>136</v>
      </c>
      <c r="BB193" s="64">
        <v>548.5</v>
      </c>
      <c r="BC193" s="64">
        <v>440</v>
      </c>
      <c r="BD193" s="64">
        <v>468.5</v>
      </c>
      <c r="BE193" s="64">
        <v>548</v>
      </c>
      <c r="BF193" s="64">
        <v>533.5</v>
      </c>
      <c r="BG193" s="64">
        <v>546.5</v>
      </c>
      <c r="BH193" s="64">
        <v>990</v>
      </c>
      <c r="BI193" s="61">
        <v>340</v>
      </c>
      <c r="BJ193" s="62">
        <v>98.5</v>
      </c>
      <c r="BK193" s="62">
        <v>110.1</v>
      </c>
      <c r="BL193" s="62">
        <v>197.5</v>
      </c>
      <c r="BM193" s="62">
        <v>202.5</v>
      </c>
      <c r="BN193" s="62">
        <v>228</v>
      </c>
      <c r="BO193" s="62">
        <v>246.5</v>
      </c>
      <c r="BP193" s="62">
        <v>301</v>
      </c>
      <c r="BQ193" s="62">
        <v>394.5</v>
      </c>
      <c r="BR193" s="62">
        <v>568.5</v>
      </c>
      <c r="BS193" s="62">
        <v>654.5</v>
      </c>
      <c r="BT193" s="62">
        <v>875</v>
      </c>
      <c r="BU193" s="62">
        <v>825</v>
      </c>
    </row>
    <row r="194" spans="1:73" s="63" customFormat="1" x14ac:dyDescent="0.3">
      <c r="A194" s="1"/>
      <c r="B194" s="1"/>
      <c r="C194" s="1"/>
      <c r="D194" s="92"/>
      <c r="E194" s="3"/>
      <c r="F194" s="3"/>
      <c r="G194" s="1"/>
      <c r="H194" s="69">
        <v>8.5384640000168037</v>
      </c>
      <c r="I194" s="47">
        <v>0.62272727272727235</v>
      </c>
      <c r="J194" s="48">
        <v>4.3045454545454556</v>
      </c>
      <c r="K194" s="48">
        <v>4.3045454545454556</v>
      </c>
      <c r="L194" s="49">
        <v>152.4</v>
      </c>
      <c r="M194" s="49">
        <v>201.24545454545466</v>
      </c>
      <c r="N194" s="49">
        <v>225.37272727272722</v>
      </c>
      <c r="O194" s="49">
        <v>244.65454545454554</v>
      </c>
      <c r="P194" s="49">
        <v>244.98181818181831</v>
      </c>
      <c r="Q194" s="49">
        <v>404.19090909090892</v>
      </c>
      <c r="R194" s="49">
        <v>541.36363636363649</v>
      </c>
      <c r="S194" s="49">
        <v>766.45454545454595</v>
      </c>
      <c r="T194" s="49">
        <v>906.81818181818244</v>
      </c>
      <c r="U194" s="50">
        <v>80.099999999999994</v>
      </c>
      <c r="V194" s="50">
        <v>96</v>
      </c>
      <c r="W194" s="51">
        <v>376.98181818181797</v>
      </c>
      <c r="X194" s="51">
        <v>454.1636363636365</v>
      </c>
      <c r="Y194" s="51">
        <v>897.45454545454595</v>
      </c>
      <c r="Z194" s="51">
        <v>895.88181818181806</v>
      </c>
      <c r="AA194" s="52">
        <v>351.72727272727298</v>
      </c>
      <c r="AB194" s="53">
        <v>655.81818181818187</v>
      </c>
      <c r="AC194" s="53">
        <v>793.09090909090912</v>
      </c>
      <c r="AD194" s="55">
        <v>8.15</v>
      </c>
      <c r="AE194" s="56">
        <v>365</v>
      </c>
      <c r="AF194" s="56">
        <v>439.18181818181824</v>
      </c>
      <c r="AG194" s="56">
        <v>693.90909090909054</v>
      </c>
      <c r="AH194" s="57">
        <v>239.85</v>
      </c>
      <c r="AI194" s="57">
        <v>301.65454545454543</v>
      </c>
      <c r="AJ194" s="57">
        <v>367.81818181818176</v>
      </c>
      <c r="AK194" s="57">
        <v>389.81818181818176</v>
      </c>
      <c r="AL194" s="57">
        <v>449.25</v>
      </c>
      <c r="AM194" s="57">
        <v>702.54545454545405</v>
      </c>
      <c r="AN194" s="57">
        <v>702.54545454545405</v>
      </c>
      <c r="AO194" s="57">
        <v>888.5</v>
      </c>
      <c r="AP194" s="57">
        <v>899.27272727272702</v>
      </c>
      <c r="AQ194" s="58">
        <v>312.63636363636351</v>
      </c>
      <c r="AR194" s="58">
        <v>463.27272727272702</v>
      </c>
      <c r="AS194" s="58">
        <v>486.45454545454527</v>
      </c>
      <c r="AT194" s="58">
        <v>636.18181818181756</v>
      </c>
      <c r="AU194" s="58">
        <v>734.09090909090946</v>
      </c>
      <c r="AV194" s="58">
        <v>826.72727272727298</v>
      </c>
      <c r="AW194" s="58">
        <v>1057.727272727273</v>
      </c>
      <c r="AX194" s="59">
        <v>78.090909090909122</v>
      </c>
      <c r="AY194" s="59">
        <v>79.818181818181756</v>
      </c>
      <c r="AZ194" s="59">
        <v>287.45454545454538</v>
      </c>
      <c r="BA194" s="64">
        <v>138</v>
      </c>
      <c r="BB194" s="64">
        <v>557.27272727272702</v>
      </c>
      <c r="BC194" s="64">
        <v>448.18181818181824</v>
      </c>
      <c r="BD194" s="64">
        <v>477.27272727272702</v>
      </c>
      <c r="BE194" s="64">
        <v>556.8181818181821</v>
      </c>
      <c r="BF194" s="64">
        <v>541.4545454545455</v>
      </c>
      <c r="BG194" s="64">
        <v>554.90909090909088</v>
      </c>
      <c r="BH194" s="64">
        <v>1005.454545454546</v>
      </c>
      <c r="BI194" s="61">
        <v>346.45454545454527</v>
      </c>
      <c r="BJ194" s="62">
        <v>100</v>
      </c>
      <c r="BK194" s="62">
        <v>111.72727272727271</v>
      </c>
      <c r="BL194" s="62">
        <v>200.63636363636351</v>
      </c>
      <c r="BM194" s="62">
        <v>205.81818181818176</v>
      </c>
      <c r="BN194" s="62">
        <v>231.63636363636351</v>
      </c>
      <c r="BO194" s="62">
        <v>250.18181818181824</v>
      </c>
      <c r="BP194" s="62">
        <v>305.45454545454527</v>
      </c>
      <c r="BQ194" s="62">
        <v>400.45</v>
      </c>
      <c r="BR194" s="62">
        <v>577.85</v>
      </c>
      <c r="BS194" s="62">
        <v>665.55</v>
      </c>
      <c r="BT194" s="62">
        <v>887.72727272727298</v>
      </c>
      <c r="BU194" s="62">
        <v>838</v>
      </c>
    </row>
    <row r="195" spans="1:73" s="63" customFormat="1" x14ac:dyDescent="0.3">
      <c r="A195" s="1"/>
      <c r="B195" s="1"/>
      <c r="C195" s="1"/>
      <c r="D195" s="92"/>
      <c r="E195" s="3"/>
      <c r="F195" s="3"/>
      <c r="G195" s="1"/>
      <c r="H195" s="69">
        <v>8.5831680000168902</v>
      </c>
      <c r="I195" s="47">
        <v>0.63045454545454505</v>
      </c>
      <c r="J195" s="48">
        <v>4.3590909090909102</v>
      </c>
      <c r="K195" s="48">
        <v>4.3590909090909102</v>
      </c>
      <c r="L195" s="49">
        <v>154.35</v>
      </c>
      <c r="M195" s="49">
        <v>204.14090909090922</v>
      </c>
      <c r="N195" s="49">
        <v>228.84545454545449</v>
      </c>
      <c r="O195" s="49">
        <v>248.209090909091</v>
      </c>
      <c r="P195" s="49">
        <v>248.5636363636365</v>
      </c>
      <c r="Q195" s="49">
        <v>410.08181818181799</v>
      </c>
      <c r="R195" s="49">
        <v>549.72727272727286</v>
      </c>
      <c r="S195" s="49">
        <v>778.40909090909145</v>
      </c>
      <c r="T195" s="49">
        <v>921.63636363636431</v>
      </c>
      <c r="U195" s="50">
        <v>81.199999999999946</v>
      </c>
      <c r="V195" s="50">
        <v>97</v>
      </c>
      <c r="W195" s="51">
        <v>382.81363636363614</v>
      </c>
      <c r="X195" s="51">
        <v>461.27727272727287</v>
      </c>
      <c r="Y195" s="51">
        <v>910.90909090909145</v>
      </c>
      <c r="Z195" s="51">
        <v>909.76363636363624</v>
      </c>
      <c r="AA195" s="52">
        <v>357.45454545454572</v>
      </c>
      <c r="AB195" s="53">
        <v>667.63636363636374</v>
      </c>
      <c r="AC195" s="53">
        <v>806.18181818181824</v>
      </c>
      <c r="AD195" s="55">
        <v>8.3000000000000007</v>
      </c>
      <c r="AE195" s="56">
        <v>370.5</v>
      </c>
      <c r="AF195" s="56">
        <v>445.36363636363643</v>
      </c>
      <c r="AG195" s="56">
        <v>704.81818181818142</v>
      </c>
      <c r="AH195" s="57">
        <v>244.2</v>
      </c>
      <c r="AI195" s="57">
        <v>306.40909090909088</v>
      </c>
      <c r="AJ195" s="57">
        <v>373.13636363636357</v>
      </c>
      <c r="AK195" s="57">
        <v>395.63636363636357</v>
      </c>
      <c r="AL195" s="57">
        <v>456</v>
      </c>
      <c r="AM195" s="57">
        <v>713.09090909090855</v>
      </c>
      <c r="AN195" s="57">
        <v>713.09090909090855</v>
      </c>
      <c r="AO195" s="57">
        <v>902</v>
      </c>
      <c r="AP195" s="57">
        <v>911.04545454545428</v>
      </c>
      <c r="AQ195" s="58">
        <v>317.27272727272714</v>
      </c>
      <c r="AR195" s="58">
        <v>470.54545454545428</v>
      </c>
      <c r="AS195" s="58">
        <v>494.90909090909071</v>
      </c>
      <c r="AT195" s="58">
        <v>645.36363636363569</v>
      </c>
      <c r="AU195" s="58">
        <v>746.18181818181858</v>
      </c>
      <c r="AV195" s="58">
        <v>840.45454545454572</v>
      </c>
      <c r="AW195" s="58">
        <v>1074.4545454545457</v>
      </c>
      <c r="AX195" s="59">
        <v>79.181818181818215</v>
      </c>
      <c r="AY195" s="59">
        <v>81.136363636363569</v>
      </c>
      <c r="AZ195" s="59">
        <v>291.90909090909082</v>
      </c>
      <c r="BA195" s="64">
        <v>140</v>
      </c>
      <c r="BB195" s="64">
        <v>566.04545454545428</v>
      </c>
      <c r="BC195" s="64">
        <v>456.36363636363643</v>
      </c>
      <c r="BD195" s="64">
        <v>486.04545454545428</v>
      </c>
      <c r="BE195" s="64">
        <v>565.63636363636397</v>
      </c>
      <c r="BF195" s="64">
        <v>549.40909090909099</v>
      </c>
      <c r="BG195" s="64">
        <v>563.31818181818176</v>
      </c>
      <c r="BH195" s="64">
        <v>1020.9090909090914</v>
      </c>
      <c r="BI195" s="61">
        <v>352.90909090909071</v>
      </c>
      <c r="BJ195" s="62">
        <v>101.5</v>
      </c>
      <c r="BK195" s="62">
        <v>113.35454545454543</v>
      </c>
      <c r="BL195" s="62">
        <v>203.77272727272714</v>
      </c>
      <c r="BM195" s="62">
        <v>209.13636363636357</v>
      </c>
      <c r="BN195" s="62">
        <v>235.27272727272714</v>
      </c>
      <c r="BO195" s="62">
        <v>253.86363636363643</v>
      </c>
      <c r="BP195" s="62">
        <v>309.90909090909071</v>
      </c>
      <c r="BQ195" s="62">
        <v>406.4</v>
      </c>
      <c r="BR195" s="62">
        <v>587.20000000000005</v>
      </c>
      <c r="BS195" s="62">
        <v>676.6</v>
      </c>
      <c r="BT195" s="62">
        <v>900.45454545454572</v>
      </c>
      <c r="BU195" s="62">
        <v>851</v>
      </c>
    </row>
    <row r="196" spans="1:73" s="63" customFormat="1" x14ac:dyDescent="0.3">
      <c r="A196" s="1"/>
      <c r="B196" s="1"/>
      <c r="C196" s="1"/>
      <c r="D196" s="92"/>
      <c r="E196" s="3"/>
      <c r="F196" s="3"/>
      <c r="G196" s="1"/>
      <c r="H196" s="69">
        <v>8.6278720000169784</v>
      </c>
      <c r="I196" s="47">
        <v>0.63818181818181774</v>
      </c>
      <c r="J196" s="48">
        <v>4.4136363636363649</v>
      </c>
      <c r="K196" s="48">
        <v>4.4136363636363649</v>
      </c>
      <c r="L196" s="49">
        <v>156.30000000000001</v>
      </c>
      <c r="M196" s="49">
        <v>207.03636363636377</v>
      </c>
      <c r="N196" s="49">
        <v>232.31818181818176</v>
      </c>
      <c r="O196" s="49">
        <v>251.76363636363646</v>
      </c>
      <c r="P196" s="49">
        <v>252.1454545454547</v>
      </c>
      <c r="Q196" s="49">
        <v>415.97272727272707</v>
      </c>
      <c r="R196" s="49">
        <v>558.09090909090924</v>
      </c>
      <c r="S196" s="49">
        <v>790.36363636363694</v>
      </c>
      <c r="T196" s="49">
        <v>936.45454545454618</v>
      </c>
      <c r="U196" s="50">
        <v>82.29999999999994</v>
      </c>
      <c r="V196" s="50">
        <v>98</v>
      </c>
      <c r="W196" s="51">
        <v>388.6454545454543</v>
      </c>
      <c r="X196" s="51">
        <v>468.39090909090925</v>
      </c>
      <c r="Y196" s="51">
        <v>924.36363636363694</v>
      </c>
      <c r="Z196" s="51">
        <v>923.64545454545441</v>
      </c>
      <c r="AA196" s="52">
        <v>363.18181818181847</v>
      </c>
      <c r="AB196" s="53">
        <v>679.45454545454561</v>
      </c>
      <c r="AC196" s="53">
        <v>819.27272727272737</v>
      </c>
      <c r="AD196" s="55">
        <v>8.4499999999999993</v>
      </c>
      <c r="AE196" s="56">
        <v>376</v>
      </c>
      <c r="AF196" s="56">
        <v>451.54545454545462</v>
      </c>
      <c r="AG196" s="56">
        <v>715.72727272727229</v>
      </c>
      <c r="AH196" s="57">
        <v>248.55</v>
      </c>
      <c r="AI196" s="57">
        <v>311.16363636363633</v>
      </c>
      <c r="AJ196" s="57">
        <v>378.45454545454538</v>
      </c>
      <c r="AK196" s="57">
        <v>401.45454545454538</v>
      </c>
      <c r="AL196" s="57">
        <v>462.75</v>
      </c>
      <c r="AM196" s="57">
        <v>723.63636363636306</v>
      </c>
      <c r="AN196" s="57">
        <v>723.63636363636306</v>
      </c>
      <c r="AO196" s="57">
        <v>915.5</v>
      </c>
      <c r="AP196" s="57">
        <v>922.81818181818153</v>
      </c>
      <c r="AQ196" s="58">
        <v>321.90909090909076</v>
      </c>
      <c r="AR196" s="58">
        <v>477.81818181818153</v>
      </c>
      <c r="AS196" s="58">
        <v>503.36363636363615</v>
      </c>
      <c r="AT196" s="58">
        <v>654.54545454545382</v>
      </c>
      <c r="AU196" s="58">
        <v>758.27272727272771</v>
      </c>
      <c r="AV196" s="58">
        <v>854.18181818181847</v>
      </c>
      <c r="AW196" s="58">
        <v>1091.1818181818185</v>
      </c>
      <c r="AX196" s="59">
        <v>80.272727272727309</v>
      </c>
      <c r="AY196" s="59">
        <v>82.454545454545382</v>
      </c>
      <c r="AZ196" s="59">
        <v>296.36363636363626</v>
      </c>
      <c r="BA196" s="64">
        <v>142</v>
      </c>
      <c r="BB196" s="64">
        <v>574.81818181818153</v>
      </c>
      <c r="BC196" s="64">
        <v>464.54545454545462</v>
      </c>
      <c r="BD196" s="64">
        <v>494.81818181818153</v>
      </c>
      <c r="BE196" s="64">
        <v>574.45454545454584</v>
      </c>
      <c r="BF196" s="64">
        <v>557.36363636363649</v>
      </c>
      <c r="BG196" s="64">
        <v>571.72727272727263</v>
      </c>
      <c r="BH196" s="64">
        <v>1036.3636363636369</v>
      </c>
      <c r="BI196" s="61">
        <v>359.36363636363615</v>
      </c>
      <c r="BJ196" s="62">
        <v>103</v>
      </c>
      <c r="BK196" s="62">
        <v>114.98181818181816</v>
      </c>
      <c r="BL196" s="62">
        <v>206.90909090909076</v>
      </c>
      <c r="BM196" s="62">
        <v>212.45454545454538</v>
      </c>
      <c r="BN196" s="62">
        <v>238.90909090909076</v>
      </c>
      <c r="BO196" s="62">
        <v>257.54545454545462</v>
      </c>
      <c r="BP196" s="62">
        <v>314.36363636363615</v>
      </c>
      <c r="BQ196" s="62">
        <v>412.35</v>
      </c>
      <c r="BR196" s="62">
        <v>596.54999999999995</v>
      </c>
      <c r="BS196" s="62">
        <v>687.65</v>
      </c>
      <c r="BT196" s="62">
        <v>913.18181818181847</v>
      </c>
      <c r="BU196" s="62">
        <v>864</v>
      </c>
    </row>
    <row r="197" spans="1:73" s="63" customFormat="1" x14ac:dyDescent="0.3">
      <c r="A197" s="1"/>
      <c r="B197" s="1"/>
      <c r="C197" s="1"/>
      <c r="D197" s="92"/>
      <c r="E197" s="3"/>
      <c r="F197" s="3"/>
      <c r="G197" s="1"/>
      <c r="H197" s="69">
        <v>8.6725760000170666</v>
      </c>
      <c r="I197" s="47">
        <v>0.64590909090909043</v>
      </c>
      <c r="J197" s="48">
        <v>4.4681818181818196</v>
      </c>
      <c r="K197" s="48">
        <v>4.4681818181818196</v>
      </c>
      <c r="L197" s="49">
        <v>158.25</v>
      </c>
      <c r="M197" s="49">
        <v>209.93181818181833</v>
      </c>
      <c r="N197" s="49">
        <v>235.79090909090903</v>
      </c>
      <c r="O197" s="49">
        <v>255.31818181818193</v>
      </c>
      <c r="P197" s="49">
        <v>255.72727272727289</v>
      </c>
      <c r="Q197" s="49">
        <v>421.86363636363615</v>
      </c>
      <c r="R197" s="49">
        <v>566.45454545454561</v>
      </c>
      <c r="S197" s="49">
        <v>802.31818181818244</v>
      </c>
      <c r="T197" s="49">
        <v>951.27272727272805</v>
      </c>
      <c r="U197" s="50">
        <v>83.399999999999935</v>
      </c>
      <c r="V197" s="50">
        <v>99</v>
      </c>
      <c r="W197" s="51">
        <v>394.47727272727246</v>
      </c>
      <c r="X197" s="51">
        <v>475.50454545454562</v>
      </c>
      <c r="Y197" s="51">
        <v>937.81818181818244</v>
      </c>
      <c r="Z197" s="51">
        <v>937.52727272727259</v>
      </c>
      <c r="AA197" s="52">
        <v>368.90909090909122</v>
      </c>
      <c r="AB197" s="53">
        <v>691.27272727272748</v>
      </c>
      <c r="AC197" s="53">
        <v>832.36363636363649</v>
      </c>
      <c r="AD197" s="55">
        <v>8.6</v>
      </c>
      <c r="AE197" s="56">
        <v>381.5</v>
      </c>
      <c r="AF197" s="56">
        <v>457.7272727272728</v>
      </c>
      <c r="AG197" s="56">
        <v>726.63636363636317</v>
      </c>
      <c r="AH197" s="57">
        <v>252.9</v>
      </c>
      <c r="AI197" s="57">
        <v>315.91818181818178</v>
      </c>
      <c r="AJ197" s="57">
        <v>383.7727272727272</v>
      </c>
      <c r="AK197" s="57">
        <v>407.2727272727272</v>
      </c>
      <c r="AL197" s="57">
        <v>469.5</v>
      </c>
      <c r="AM197" s="57">
        <v>734.18181818181756</v>
      </c>
      <c r="AN197" s="57">
        <v>734.18181818181756</v>
      </c>
      <c r="AO197" s="57">
        <v>929</v>
      </c>
      <c r="AP197" s="57">
        <v>934.59090909090878</v>
      </c>
      <c r="AQ197" s="58">
        <v>326.54545454545439</v>
      </c>
      <c r="AR197" s="58">
        <v>485.09090909090878</v>
      </c>
      <c r="AS197" s="58">
        <v>511.81818181818159</v>
      </c>
      <c r="AT197" s="58">
        <v>663.72727272727195</v>
      </c>
      <c r="AU197" s="58">
        <v>770.36363636363683</v>
      </c>
      <c r="AV197" s="58">
        <v>867.90909090909122</v>
      </c>
      <c r="AW197" s="58">
        <v>1107.9090909090912</v>
      </c>
      <c r="AX197" s="59">
        <v>81.363636363636402</v>
      </c>
      <c r="AY197" s="59">
        <v>83.772727272727195</v>
      </c>
      <c r="AZ197" s="59">
        <v>300.8181818181817</v>
      </c>
      <c r="BA197" s="64">
        <v>144</v>
      </c>
      <c r="BB197" s="64">
        <v>583.59090909090878</v>
      </c>
      <c r="BC197" s="64">
        <v>472.7272727272728</v>
      </c>
      <c r="BD197" s="64">
        <v>503.59090909090878</v>
      </c>
      <c r="BE197" s="64">
        <v>583.27272727272771</v>
      </c>
      <c r="BF197" s="64">
        <v>565.31818181818198</v>
      </c>
      <c r="BG197" s="64">
        <v>580.13636363636351</v>
      </c>
      <c r="BH197" s="64">
        <v>1051.8181818181824</v>
      </c>
      <c r="BI197" s="61">
        <v>365.81818181818159</v>
      </c>
      <c r="BJ197" s="62">
        <v>104.5</v>
      </c>
      <c r="BK197" s="62">
        <v>116.60909090909088</v>
      </c>
      <c r="BL197" s="62">
        <v>210.04545454545439</v>
      </c>
      <c r="BM197" s="62">
        <v>215.7727272727272</v>
      </c>
      <c r="BN197" s="62">
        <v>242.54545454545439</v>
      </c>
      <c r="BO197" s="62">
        <v>261.2272727272728</v>
      </c>
      <c r="BP197" s="62">
        <v>318.81818181818159</v>
      </c>
      <c r="BQ197" s="62">
        <v>418.3</v>
      </c>
      <c r="BR197" s="62">
        <v>605.9</v>
      </c>
      <c r="BS197" s="62">
        <v>698.7</v>
      </c>
      <c r="BT197" s="62">
        <v>925.90909090909122</v>
      </c>
      <c r="BU197" s="62">
        <v>877</v>
      </c>
    </row>
    <row r="198" spans="1:73" s="63" customFormat="1" x14ac:dyDescent="0.3">
      <c r="A198" s="1"/>
      <c r="B198" s="1"/>
      <c r="C198" s="1"/>
      <c r="D198" s="92"/>
      <c r="E198" s="3"/>
      <c r="F198" s="3"/>
      <c r="G198" s="1"/>
      <c r="H198" s="69">
        <v>8.7172800000171549</v>
      </c>
      <c r="I198" s="47">
        <v>0.65363636363636313</v>
      </c>
      <c r="J198" s="48">
        <v>4.5227272727272743</v>
      </c>
      <c r="K198" s="48">
        <v>4.5227272727272743</v>
      </c>
      <c r="L198" s="49">
        <v>160.19999999999999</v>
      </c>
      <c r="M198" s="49">
        <v>212.82727272727288</v>
      </c>
      <c r="N198" s="49">
        <v>239.26363636363629</v>
      </c>
      <c r="O198" s="49">
        <v>258.87272727272739</v>
      </c>
      <c r="P198" s="49">
        <v>259.30909090909108</v>
      </c>
      <c r="Q198" s="49">
        <v>427.75454545454522</v>
      </c>
      <c r="R198" s="49">
        <v>574.81818181818198</v>
      </c>
      <c r="S198" s="49">
        <v>814.27272727272793</v>
      </c>
      <c r="T198" s="49">
        <v>966.09090909090992</v>
      </c>
      <c r="U198" s="50">
        <v>84.499999999999929</v>
      </c>
      <c r="V198" s="50">
        <v>100</v>
      </c>
      <c r="W198" s="51">
        <v>400.30909090909063</v>
      </c>
      <c r="X198" s="51">
        <v>482.61818181818199</v>
      </c>
      <c r="Y198" s="51">
        <v>951.27272727272793</v>
      </c>
      <c r="Z198" s="51">
        <v>951.40909090909076</v>
      </c>
      <c r="AA198" s="52">
        <v>374.63636363636397</v>
      </c>
      <c r="AB198" s="53">
        <v>703.09090909090935</v>
      </c>
      <c r="AC198" s="53">
        <v>845.45454545454561</v>
      </c>
      <c r="AD198" s="55">
        <v>8.75</v>
      </c>
      <c r="AE198" s="56">
        <v>387</v>
      </c>
      <c r="AF198" s="56">
        <v>463.90909090909099</v>
      </c>
      <c r="AG198" s="56">
        <v>737.54545454545405</v>
      </c>
      <c r="AH198" s="57">
        <v>257.25</v>
      </c>
      <c r="AI198" s="57">
        <v>320.67272727272723</v>
      </c>
      <c r="AJ198" s="57">
        <v>389.09090909090901</v>
      </c>
      <c r="AK198" s="57">
        <v>413.09090909090901</v>
      </c>
      <c r="AL198" s="57">
        <v>476.25</v>
      </c>
      <c r="AM198" s="57">
        <v>744.72727272727207</v>
      </c>
      <c r="AN198" s="57">
        <v>744.72727272727207</v>
      </c>
      <c r="AO198" s="57">
        <v>942.5</v>
      </c>
      <c r="AP198" s="57">
        <v>946.36363636363603</v>
      </c>
      <c r="AQ198" s="58">
        <v>331.18181818181802</v>
      </c>
      <c r="AR198" s="58">
        <v>492.36363636363603</v>
      </c>
      <c r="AS198" s="58">
        <v>520.27272727272702</v>
      </c>
      <c r="AT198" s="58">
        <v>672.90909090909008</v>
      </c>
      <c r="AU198" s="58">
        <v>782.45454545454595</v>
      </c>
      <c r="AV198" s="58">
        <v>881.63636363636397</v>
      </c>
      <c r="AW198" s="58">
        <v>1124.636363636364</v>
      </c>
      <c r="AX198" s="59">
        <v>82.454545454545496</v>
      </c>
      <c r="AY198" s="59">
        <v>85.090909090909008</v>
      </c>
      <c r="AZ198" s="59">
        <v>305.27272727272714</v>
      </c>
      <c r="BA198" s="64">
        <v>146</v>
      </c>
      <c r="BB198" s="64">
        <v>592.36363636363603</v>
      </c>
      <c r="BC198" s="64">
        <v>480.90909090909099</v>
      </c>
      <c r="BD198" s="64">
        <v>512.36363636363603</v>
      </c>
      <c r="BE198" s="64">
        <v>592.09090909090958</v>
      </c>
      <c r="BF198" s="64">
        <v>573.27272727272748</v>
      </c>
      <c r="BG198" s="64">
        <v>588.54545454545439</v>
      </c>
      <c r="BH198" s="64">
        <v>1067.2727272727279</v>
      </c>
      <c r="BI198" s="61">
        <v>372.27272727272702</v>
      </c>
      <c r="BJ198" s="62">
        <v>106</v>
      </c>
      <c r="BK198" s="62">
        <v>118.23636363636361</v>
      </c>
      <c r="BL198" s="62">
        <v>213.18181818181802</v>
      </c>
      <c r="BM198" s="62">
        <v>219.09090909090901</v>
      </c>
      <c r="BN198" s="62">
        <v>246.18181818181802</v>
      </c>
      <c r="BO198" s="62">
        <v>264.90909090909099</v>
      </c>
      <c r="BP198" s="62">
        <v>323.27272727272702</v>
      </c>
      <c r="BQ198" s="62">
        <v>424.25</v>
      </c>
      <c r="BR198" s="62">
        <v>615.25</v>
      </c>
      <c r="BS198" s="62">
        <v>709.75</v>
      </c>
      <c r="BT198" s="62">
        <v>938.63636363636397</v>
      </c>
      <c r="BU198" s="62">
        <v>890</v>
      </c>
    </row>
    <row r="199" spans="1:73" s="63" customFormat="1" x14ac:dyDescent="0.3">
      <c r="A199" s="1"/>
      <c r="B199" s="1"/>
      <c r="C199" s="1"/>
      <c r="D199" s="92"/>
      <c r="E199" s="3"/>
      <c r="F199" s="3"/>
      <c r="G199" s="1"/>
      <c r="H199" s="69">
        <v>8.7619840000172431</v>
      </c>
      <c r="I199" s="47">
        <v>0.66136363636363582</v>
      </c>
      <c r="J199" s="48">
        <v>4.5772727272727289</v>
      </c>
      <c r="K199" s="48">
        <v>4.5772727272727289</v>
      </c>
      <c r="L199" s="49">
        <v>162.15</v>
      </c>
      <c r="M199" s="49">
        <v>215.72272727272744</v>
      </c>
      <c r="N199" s="49">
        <v>242.73636363636356</v>
      </c>
      <c r="O199" s="49">
        <v>262.42727272727285</v>
      </c>
      <c r="P199" s="49">
        <v>262.89090909090925</v>
      </c>
      <c r="Q199" s="49">
        <v>433.6454545454543</v>
      </c>
      <c r="R199" s="49">
        <v>583.18181818181836</v>
      </c>
      <c r="S199" s="49">
        <v>826.22727272727343</v>
      </c>
      <c r="T199" s="49">
        <v>980.90909090909179</v>
      </c>
      <c r="U199" s="50">
        <v>85.599999999999923</v>
      </c>
      <c r="V199" s="50">
        <v>101</v>
      </c>
      <c r="W199" s="51">
        <v>406.14090909090879</v>
      </c>
      <c r="X199" s="51">
        <v>489.73181818181837</v>
      </c>
      <c r="Y199" s="51">
        <v>964.72727272727343</v>
      </c>
      <c r="Z199" s="51">
        <v>965.29090909090894</v>
      </c>
      <c r="AA199" s="52">
        <v>380.36363636363672</v>
      </c>
      <c r="AB199" s="53">
        <v>714.90909090909122</v>
      </c>
      <c r="AC199" s="53">
        <v>858.54545454545473</v>
      </c>
      <c r="AD199" s="55">
        <v>8.9</v>
      </c>
      <c r="AE199" s="56">
        <v>392.5</v>
      </c>
      <c r="AF199" s="56">
        <v>470.09090909090918</v>
      </c>
      <c r="AG199" s="56">
        <v>748.45454545454493</v>
      </c>
      <c r="AH199" s="57">
        <v>261.60000000000002</v>
      </c>
      <c r="AI199" s="57">
        <v>325.42727272727268</v>
      </c>
      <c r="AJ199" s="57">
        <v>394.40909090909082</v>
      </c>
      <c r="AK199" s="57">
        <v>418.90909090909082</v>
      </c>
      <c r="AL199" s="57">
        <v>483</v>
      </c>
      <c r="AM199" s="57">
        <v>755.27272727272657</v>
      </c>
      <c r="AN199" s="57">
        <v>755.27272727272657</v>
      </c>
      <c r="AO199" s="57">
        <v>956</v>
      </c>
      <c r="AP199" s="57">
        <v>958.13636363636328</v>
      </c>
      <c r="AQ199" s="58">
        <v>335.81818181818164</v>
      </c>
      <c r="AR199" s="58">
        <v>499.63636363636328</v>
      </c>
      <c r="AS199" s="58">
        <v>528.72727272727252</v>
      </c>
      <c r="AT199" s="58">
        <v>682.09090909090821</v>
      </c>
      <c r="AU199" s="58">
        <v>794.54545454545507</v>
      </c>
      <c r="AV199" s="58">
        <v>895.36363636363672</v>
      </c>
      <c r="AW199" s="58">
        <v>1141.3636363636367</v>
      </c>
      <c r="AX199" s="59">
        <v>83.545454545454589</v>
      </c>
      <c r="AY199" s="59">
        <v>86.409090909090821</v>
      </c>
      <c r="AZ199" s="59">
        <v>309.72727272727258</v>
      </c>
      <c r="BA199" s="64">
        <v>148</v>
      </c>
      <c r="BB199" s="64">
        <v>601.13636363636328</v>
      </c>
      <c r="BC199" s="64">
        <v>489.09090909090918</v>
      </c>
      <c r="BD199" s="64">
        <v>521.13636363636328</v>
      </c>
      <c r="BE199" s="64">
        <v>600.90909090909145</v>
      </c>
      <c r="BF199" s="64">
        <v>581.22727272727298</v>
      </c>
      <c r="BG199" s="64">
        <v>596.95454545454527</v>
      </c>
      <c r="BH199" s="64">
        <v>1082.7272727272734</v>
      </c>
      <c r="BI199" s="61">
        <v>378.72727272727246</v>
      </c>
      <c r="BJ199" s="62">
        <v>107.5</v>
      </c>
      <c r="BK199" s="62">
        <v>119.86363636363633</v>
      </c>
      <c r="BL199" s="62">
        <v>216.31818181818164</v>
      </c>
      <c r="BM199" s="62">
        <v>222.40909090909082</v>
      </c>
      <c r="BN199" s="62">
        <v>249.81818181818164</v>
      </c>
      <c r="BO199" s="62">
        <v>268.59090909090918</v>
      </c>
      <c r="BP199" s="62">
        <v>327.72727272727246</v>
      </c>
      <c r="BQ199" s="62">
        <v>430.2</v>
      </c>
      <c r="BR199" s="62">
        <v>624.6</v>
      </c>
      <c r="BS199" s="62">
        <v>720.8</v>
      </c>
      <c r="BT199" s="62">
        <v>951.36363636363672</v>
      </c>
      <c r="BU199" s="62">
        <v>903</v>
      </c>
    </row>
    <row r="200" spans="1:73" s="63" customFormat="1" x14ac:dyDescent="0.3">
      <c r="A200" s="1"/>
      <c r="B200" s="1"/>
      <c r="C200" s="1"/>
      <c r="D200" s="92"/>
      <c r="E200" s="3"/>
      <c r="F200" s="3"/>
      <c r="G200" s="1"/>
      <c r="H200" s="69">
        <v>8.8066880000173295</v>
      </c>
      <c r="I200" s="47">
        <v>0.66909090909090851</v>
      </c>
      <c r="J200" s="48">
        <v>4.6318181818181836</v>
      </c>
      <c r="K200" s="48">
        <v>4.6318181818181836</v>
      </c>
      <c r="L200" s="49">
        <v>164.1</v>
      </c>
      <c r="M200" s="49">
        <v>218.61818181818199</v>
      </c>
      <c r="N200" s="49">
        <v>246.20909090909083</v>
      </c>
      <c r="O200" s="49">
        <v>265.98181818181831</v>
      </c>
      <c r="P200" s="49">
        <v>266.47272727272741</v>
      </c>
      <c r="Q200" s="49">
        <v>439.53636363636338</v>
      </c>
      <c r="R200" s="49">
        <v>591.54545454545473</v>
      </c>
      <c r="S200" s="49">
        <v>838.18181818181893</v>
      </c>
      <c r="T200" s="49">
        <v>995.72727272727366</v>
      </c>
      <c r="U200" s="50">
        <v>86.699999999999918</v>
      </c>
      <c r="V200" s="50">
        <v>102</v>
      </c>
      <c r="W200" s="51">
        <v>411.97272727272696</v>
      </c>
      <c r="X200" s="51">
        <v>496.84545454545474</v>
      </c>
      <c r="Y200" s="51">
        <v>978.18181818181893</v>
      </c>
      <c r="Z200" s="51">
        <v>979.17272727272712</v>
      </c>
      <c r="AA200" s="52">
        <v>386.09090909090946</v>
      </c>
      <c r="AB200" s="53">
        <v>726.72727272727309</v>
      </c>
      <c r="AC200" s="53">
        <v>871.63636363636385</v>
      </c>
      <c r="AD200" s="55">
        <v>9.0500000000000007</v>
      </c>
      <c r="AE200" s="56">
        <v>398</v>
      </c>
      <c r="AF200" s="56">
        <v>476.27272727272737</v>
      </c>
      <c r="AG200" s="56">
        <v>759.36363636363581</v>
      </c>
      <c r="AH200" s="57">
        <v>265.95</v>
      </c>
      <c r="AI200" s="57">
        <v>330.18181818181813</v>
      </c>
      <c r="AJ200" s="57">
        <v>399.72727272727263</v>
      </c>
      <c r="AK200" s="57">
        <v>424.72727272727263</v>
      </c>
      <c r="AL200" s="57">
        <v>489.75</v>
      </c>
      <c r="AM200" s="57">
        <v>765.81818181818107</v>
      </c>
      <c r="AN200" s="57">
        <v>765.81818181818107</v>
      </c>
      <c r="AO200" s="57">
        <v>969.5</v>
      </c>
      <c r="AP200" s="57">
        <v>969.90909090909054</v>
      </c>
      <c r="AQ200" s="58">
        <v>340.45454545454527</v>
      </c>
      <c r="AR200" s="58">
        <v>506.90909090909054</v>
      </c>
      <c r="AS200" s="58">
        <v>537.18181818181802</v>
      </c>
      <c r="AT200" s="58">
        <v>691.27272727272634</v>
      </c>
      <c r="AU200" s="58">
        <v>806.63636363636419</v>
      </c>
      <c r="AV200" s="58">
        <v>909.09090909090946</v>
      </c>
      <c r="AW200" s="58">
        <v>1158.0909090909095</v>
      </c>
      <c r="AX200" s="59">
        <v>84.636363636363683</v>
      </c>
      <c r="AY200" s="59">
        <v>87.727272727272634</v>
      </c>
      <c r="AZ200" s="59">
        <v>314.18181818181802</v>
      </c>
      <c r="BA200" s="64">
        <v>150</v>
      </c>
      <c r="BB200" s="64">
        <v>609.90909090909054</v>
      </c>
      <c r="BC200" s="64">
        <v>497.27272727272737</v>
      </c>
      <c r="BD200" s="64">
        <v>529.90909090909054</v>
      </c>
      <c r="BE200" s="64">
        <v>609.72727272727332</v>
      </c>
      <c r="BF200" s="64">
        <v>589.18181818181847</v>
      </c>
      <c r="BG200" s="64">
        <v>605.36363636363615</v>
      </c>
      <c r="BH200" s="64">
        <v>1098.1818181818189</v>
      </c>
      <c r="BI200" s="61">
        <v>385.1818181818179</v>
      </c>
      <c r="BJ200" s="62">
        <v>109</v>
      </c>
      <c r="BK200" s="62">
        <v>121.49090909090906</v>
      </c>
      <c r="BL200" s="62">
        <v>219.45454545454527</v>
      </c>
      <c r="BM200" s="62">
        <v>225.72727272727263</v>
      </c>
      <c r="BN200" s="62">
        <v>253.45454545454527</v>
      </c>
      <c r="BO200" s="62">
        <v>272.27272727272737</v>
      </c>
      <c r="BP200" s="62">
        <v>332.1818181818179</v>
      </c>
      <c r="BQ200" s="62">
        <v>436.15</v>
      </c>
      <c r="BR200" s="62">
        <v>633.95000000000005</v>
      </c>
      <c r="BS200" s="62">
        <v>731.85</v>
      </c>
      <c r="BT200" s="62">
        <v>964.09090909090946</v>
      </c>
      <c r="BU200" s="62">
        <v>916</v>
      </c>
    </row>
    <row r="201" spans="1:73" s="63" customFormat="1" x14ac:dyDescent="0.3">
      <c r="A201" s="1"/>
      <c r="B201" s="1"/>
      <c r="C201" s="1"/>
      <c r="D201" s="92"/>
      <c r="E201" s="3"/>
      <c r="F201" s="3"/>
      <c r="G201" s="1"/>
      <c r="H201" s="69">
        <v>8.8513920000174195</v>
      </c>
      <c r="I201" s="47">
        <v>0.67681818181818121</v>
      </c>
      <c r="J201" s="48">
        <v>4.6863636363636383</v>
      </c>
      <c r="K201" s="48">
        <v>4.6863636363636383</v>
      </c>
      <c r="L201" s="49">
        <v>166.05</v>
      </c>
      <c r="M201" s="49">
        <v>221.51363636363655</v>
      </c>
      <c r="N201" s="49">
        <v>249.6818181818181</v>
      </c>
      <c r="O201" s="49">
        <v>269.53636363636377</v>
      </c>
      <c r="P201" s="49">
        <v>270.05454545454558</v>
      </c>
      <c r="Q201" s="49">
        <v>445.42727272727245</v>
      </c>
      <c r="R201" s="49">
        <v>599.90909090909111</v>
      </c>
      <c r="S201" s="49">
        <v>850.13636363636442</v>
      </c>
      <c r="T201" s="49">
        <v>1010.5454545454555</v>
      </c>
      <c r="U201" s="50">
        <v>87.799999999999912</v>
      </c>
      <c r="V201" s="50">
        <v>103</v>
      </c>
      <c r="W201" s="51">
        <v>417.80454545454512</v>
      </c>
      <c r="X201" s="51">
        <v>503.95909090909112</v>
      </c>
      <c r="Y201" s="51">
        <v>991.63636363636442</v>
      </c>
      <c r="Z201" s="51">
        <v>993.05454545454529</v>
      </c>
      <c r="AA201" s="52">
        <v>391.81818181818221</v>
      </c>
      <c r="AB201" s="53">
        <v>738.54545454545496</v>
      </c>
      <c r="AC201" s="53">
        <v>884.72727272727298</v>
      </c>
      <c r="AD201" s="55">
        <v>9.1999999999999993</v>
      </c>
      <c r="AE201" s="56">
        <v>403.5</v>
      </c>
      <c r="AF201" s="56">
        <v>482.45454545454555</v>
      </c>
      <c r="AG201" s="56">
        <v>770.27272727272668</v>
      </c>
      <c r="AH201" s="57">
        <v>270.3</v>
      </c>
      <c r="AI201" s="57">
        <v>334.93636363636358</v>
      </c>
      <c r="AJ201" s="57">
        <v>405.04545454545445</v>
      </c>
      <c r="AK201" s="57">
        <v>430.54545454545445</v>
      </c>
      <c r="AL201" s="57">
        <v>496.5</v>
      </c>
      <c r="AM201" s="57">
        <v>776.36363636363558</v>
      </c>
      <c r="AN201" s="57">
        <v>776.36363636363558</v>
      </c>
      <c r="AO201" s="57">
        <v>983</v>
      </c>
      <c r="AP201" s="57">
        <v>981.68181818181779</v>
      </c>
      <c r="AQ201" s="58">
        <v>345.09090909090889</v>
      </c>
      <c r="AR201" s="58">
        <v>514.18181818181779</v>
      </c>
      <c r="AS201" s="58">
        <v>545.63636363636351</v>
      </c>
      <c r="AT201" s="58">
        <v>700.45454545454447</v>
      </c>
      <c r="AU201" s="58">
        <v>818.72727272727332</v>
      </c>
      <c r="AV201" s="58">
        <v>922.81818181818221</v>
      </c>
      <c r="AW201" s="58">
        <v>1174.8181818181822</v>
      </c>
      <c r="AX201" s="59">
        <v>85.727272727272776</v>
      </c>
      <c r="AY201" s="59">
        <v>89.045454545454447</v>
      </c>
      <c r="AZ201" s="59">
        <v>318.63636363636346</v>
      </c>
      <c r="BA201" s="64">
        <v>152</v>
      </c>
      <c r="BB201" s="64">
        <v>618.68181818181779</v>
      </c>
      <c r="BC201" s="64">
        <v>505.45454545454555</v>
      </c>
      <c r="BD201" s="64">
        <v>538.68181818181779</v>
      </c>
      <c r="BE201" s="64">
        <v>618.54545454545519</v>
      </c>
      <c r="BF201" s="64">
        <v>597.13636363636397</v>
      </c>
      <c r="BG201" s="64">
        <v>613.77272727272702</v>
      </c>
      <c r="BH201" s="64">
        <v>1113.6363636363644</v>
      </c>
      <c r="BI201" s="61">
        <v>391.63636363636334</v>
      </c>
      <c r="BJ201" s="62">
        <v>110.5</v>
      </c>
      <c r="BK201" s="62">
        <v>123.11818181818178</v>
      </c>
      <c r="BL201" s="62">
        <v>222.59090909090889</v>
      </c>
      <c r="BM201" s="62">
        <v>229.04545454545445</v>
      </c>
      <c r="BN201" s="62">
        <v>257.09090909090889</v>
      </c>
      <c r="BO201" s="62">
        <v>275.95454545454555</v>
      </c>
      <c r="BP201" s="62">
        <v>336.63636363636334</v>
      </c>
      <c r="BQ201" s="62">
        <v>442.1</v>
      </c>
      <c r="BR201" s="62">
        <v>643.29999999999995</v>
      </c>
      <c r="BS201" s="62">
        <v>742.9</v>
      </c>
      <c r="BT201" s="62">
        <v>976.81818181818221</v>
      </c>
      <c r="BU201" s="62">
        <v>929</v>
      </c>
    </row>
    <row r="202" spans="1:73" s="63" customFormat="1" x14ac:dyDescent="0.3">
      <c r="A202" s="1"/>
      <c r="B202" s="1"/>
      <c r="C202" s="1"/>
      <c r="D202" s="92"/>
      <c r="E202" s="3"/>
      <c r="F202" s="3"/>
      <c r="G202" s="1"/>
      <c r="H202" s="69">
        <v>8.896096000017506</v>
      </c>
      <c r="I202" s="47">
        <v>0.6845454545454539</v>
      </c>
      <c r="J202" s="48">
        <v>4.740909090909093</v>
      </c>
      <c r="K202" s="48">
        <v>4.740909090909093</v>
      </c>
      <c r="L202" s="49">
        <v>168</v>
      </c>
      <c r="M202" s="49">
        <v>224.40909090909111</v>
      </c>
      <c r="N202" s="49">
        <v>253.15454545454537</v>
      </c>
      <c r="O202" s="49">
        <v>273.09090909090924</v>
      </c>
      <c r="P202" s="49">
        <v>273.63636363636374</v>
      </c>
      <c r="Q202" s="49">
        <v>451.31818181818153</v>
      </c>
      <c r="R202" s="49">
        <v>608.27272727272748</v>
      </c>
      <c r="S202" s="49">
        <v>862.09090909090992</v>
      </c>
      <c r="T202" s="49">
        <v>1025.3636363636374</v>
      </c>
      <c r="U202" s="50">
        <v>88.899999999999906</v>
      </c>
      <c r="V202" s="50">
        <v>104</v>
      </c>
      <c r="W202" s="51">
        <v>423.63636363636328</v>
      </c>
      <c r="X202" s="51">
        <v>511.07272727272749</v>
      </c>
      <c r="Y202" s="51">
        <v>1005.0909090909099</v>
      </c>
      <c r="Z202" s="51">
        <v>1006.9363636363635</v>
      </c>
      <c r="AA202" s="52">
        <v>397.54545454545496</v>
      </c>
      <c r="AB202" s="53">
        <v>750.36363636363683</v>
      </c>
      <c r="AC202" s="53">
        <v>897.8181818181821</v>
      </c>
      <c r="AD202" s="55">
        <v>9.35</v>
      </c>
      <c r="AE202" s="56">
        <v>409</v>
      </c>
      <c r="AF202" s="56">
        <v>488.63636363636374</v>
      </c>
      <c r="AG202" s="56">
        <v>781.18181818181756</v>
      </c>
      <c r="AH202" s="57">
        <v>274.64999999999998</v>
      </c>
      <c r="AI202" s="57">
        <v>339.69090909090903</v>
      </c>
      <c r="AJ202" s="57">
        <v>410.36363636363626</v>
      </c>
      <c r="AK202" s="57">
        <v>436.36363636363626</v>
      </c>
      <c r="AL202" s="57">
        <v>503.25</v>
      </c>
      <c r="AM202" s="57">
        <v>786.90909090909008</v>
      </c>
      <c r="AN202" s="57">
        <v>786.90909090909008</v>
      </c>
      <c r="AO202" s="57">
        <v>996.5</v>
      </c>
      <c r="AP202" s="57">
        <v>993.45454545454504</v>
      </c>
      <c r="AQ202" s="58">
        <v>349.72727272727252</v>
      </c>
      <c r="AR202" s="58">
        <v>521.45454545454504</v>
      </c>
      <c r="AS202" s="58">
        <v>554.09090909090901</v>
      </c>
      <c r="AT202" s="58">
        <v>709.6363636363626</v>
      </c>
      <c r="AU202" s="58">
        <v>830.81818181818244</v>
      </c>
      <c r="AV202" s="58">
        <v>936.54545454545496</v>
      </c>
      <c r="AW202" s="58">
        <v>1191.545454545455</v>
      </c>
      <c r="AX202" s="59">
        <v>86.81818181818187</v>
      </c>
      <c r="AY202" s="59">
        <v>90.36363636363626</v>
      </c>
      <c r="AZ202" s="59">
        <v>323.09090909090889</v>
      </c>
      <c r="BA202" s="64">
        <v>154</v>
      </c>
      <c r="BB202" s="64">
        <v>627.45454545454504</v>
      </c>
      <c r="BC202" s="64">
        <v>513.63636363636374</v>
      </c>
      <c r="BD202" s="64">
        <v>547.45454545454504</v>
      </c>
      <c r="BE202" s="64">
        <v>627.36363636363706</v>
      </c>
      <c r="BF202" s="64">
        <v>605.09090909090946</v>
      </c>
      <c r="BG202" s="64">
        <v>622.1818181818179</v>
      </c>
      <c r="BH202" s="64">
        <v>1129.0909090909099</v>
      </c>
      <c r="BI202" s="61">
        <v>398.09090909090878</v>
      </c>
      <c r="BJ202" s="62">
        <v>112</v>
      </c>
      <c r="BK202" s="62">
        <v>124.74545454545451</v>
      </c>
      <c r="BL202" s="62">
        <v>225.72727272727252</v>
      </c>
      <c r="BM202" s="62">
        <v>232.36363636363626</v>
      </c>
      <c r="BN202" s="62">
        <v>260.72727272727252</v>
      </c>
      <c r="BO202" s="62">
        <v>279.63636363636374</v>
      </c>
      <c r="BP202" s="62">
        <v>341.09090909090878</v>
      </c>
      <c r="BQ202" s="62">
        <v>448.05</v>
      </c>
      <c r="BR202" s="62">
        <v>652.65</v>
      </c>
      <c r="BS202" s="62">
        <v>753.95</v>
      </c>
      <c r="BT202" s="62">
        <v>989.54545454545496</v>
      </c>
      <c r="BU202" s="62">
        <v>942</v>
      </c>
    </row>
    <row r="203" spans="1:73" s="63" customFormat="1" x14ac:dyDescent="0.3">
      <c r="A203" s="1"/>
      <c r="B203" s="1"/>
      <c r="C203" s="1"/>
      <c r="D203" s="92"/>
      <c r="E203" s="3"/>
      <c r="F203" s="3"/>
      <c r="G203" s="1"/>
      <c r="H203" s="69">
        <v>8.9408000000175942</v>
      </c>
      <c r="I203" s="47">
        <v>0.6922727272727266</v>
      </c>
      <c r="J203" s="48">
        <v>4.7954545454545476</v>
      </c>
      <c r="K203" s="48">
        <v>4.7954545454545476</v>
      </c>
      <c r="L203" s="49">
        <v>169.95</v>
      </c>
      <c r="M203" s="49">
        <v>227.30454545454566</v>
      </c>
      <c r="N203" s="49">
        <v>256.62727272727267</v>
      </c>
      <c r="O203" s="49">
        <v>276.6454545454547</v>
      </c>
      <c r="P203" s="49">
        <v>277.2181818181819</v>
      </c>
      <c r="Q203" s="49">
        <v>457.20909090909061</v>
      </c>
      <c r="R203" s="49">
        <v>616.63636363636385</v>
      </c>
      <c r="S203" s="49">
        <v>874.04545454545541</v>
      </c>
      <c r="T203" s="49">
        <v>1040.1818181818192</v>
      </c>
      <c r="U203" s="50">
        <v>90</v>
      </c>
      <c r="V203" s="50">
        <v>105</v>
      </c>
      <c r="W203" s="51">
        <v>429.46818181818145</v>
      </c>
      <c r="X203" s="51">
        <v>518.18636363636381</v>
      </c>
      <c r="Y203" s="51">
        <v>1018.5454545454554</v>
      </c>
      <c r="Z203" s="51">
        <v>1020.8181818181816</v>
      </c>
      <c r="AA203" s="52">
        <v>403.27272727272771</v>
      </c>
      <c r="AB203" s="53">
        <v>762.1818181818187</v>
      </c>
      <c r="AC203" s="53">
        <v>910.90909090909122</v>
      </c>
      <c r="AD203" s="55">
        <v>9.5</v>
      </c>
      <c r="AE203" s="56">
        <v>414.5</v>
      </c>
      <c r="AF203" s="56">
        <v>494.81818181818193</v>
      </c>
      <c r="AG203" s="56">
        <v>792.09090909090844</v>
      </c>
      <c r="AH203" s="57">
        <v>279</v>
      </c>
      <c r="AI203" s="57">
        <v>344.44545454545448</v>
      </c>
      <c r="AJ203" s="57">
        <v>415.68181818181807</v>
      </c>
      <c r="AK203" s="57">
        <v>442.18181818181807</v>
      </c>
      <c r="AL203" s="57">
        <v>510</v>
      </c>
      <c r="AM203" s="57">
        <v>797.45454545454459</v>
      </c>
      <c r="AN203" s="57">
        <v>797.45454545454459</v>
      </c>
      <c r="AO203" s="57">
        <v>1010</v>
      </c>
      <c r="AP203" s="57">
        <v>1005.2272727272723</v>
      </c>
      <c r="AQ203" s="58">
        <v>354.36363636363615</v>
      </c>
      <c r="AR203" s="58">
        <v>528.72727272727229</v>
      </c>
      <c r="AS203" s="58">
        <v>562.5454545454545</v>
      </c>
      <c r="AT203" s="58">
        <v>718.81818181818073</v>
      </c>
      <c r="AU203" s="58">
        <v>842.90909090909156</v>
      </c>
      <c r="AV203" s="58">
        <v>950.27272727272771</v>
      </c>
      <c r="AW203" s="58">
        <v>1208.2727272727277</v>
      </c>
      <c r="AX203" s="59">
        <v>87.909090909090963</v>
      </c>
      <c r="AY203" s="59">
        <v>91.681818181818073</v>
      </c>
      <c r="AZ203" s="59">
        <v>327.54545454545433</v>
      </c>
      <c r="BA203" s="64">
        <v>156</v>
      </c>
      <c r="BB203" s="64">
        <v>636.22727272727229</v>
      </c>
      <c r="BC203" s="64">
        <v>521.81818181818187</v>
      </c>
      <c r="BD203" s="64">
        <v>556.22727272727229</v>
      </c>
      <c r="BE203" s="64">
        <v>636.18181818181893</v>
      </c>
      <c r="BF203" s="64">
        <v>613.04545454545496</v>
      </c>
      <c r="BG203" s="64">
        <v>630.59090909090878</v>
      </c>
      <c r="BH203" s="64">
        <v>1144.5454545454554</v>
      </c>
      <c r="BI203" s="61">
        <v>404.54545454545422</v>
      </c>
      <c r="BJ203" s="62">
        <v>113.5</v>
      </c>
      <c r="BK203" s="62">
        <v>126.37272727272723</v>
      </c>
      <c r="BL203" s="62">
        <v>228.86363636363615</v>
      </c>
      <c r="BM203" s="62">
        <v>235.68181818181807</v>
      </c>
      <c r="BN203" s="62">
        <v>264.36363636363615</v>
      </c>
      <c r="BO203" s="62">
        <v>283.31818181818193</v>
      </c>
      <c r="BP203" s="62">
        <v>345.54545454545422</v>
      </c>
      <c r="BQ203" s="62">
        <v>454</v>
      </c>
      <c r="BR203" s="62">
        <v>662</v>
      </c>
      <c r="BS203" s="62">
        <v>765</v>
      </c>
      <c r="BT203" s="62">
        <v>1002.2727272727277</v>
      </c>
      <c r="BU203" s="62">
        <v>955</v>
      </c>
    </row>
    <row r="204" spans="1:73" s="63" customFormat="1" x14ac:dyDescent="0.3">
      <c r="A204" s="1"/>
      <c r="B204" s="1"/>
      <c r="C204" s="1"/>
      <c r="D204" s="92"/>
      <c r="E204" s="3"/>
      <c r="F204" s="3"/>
      <c r="G204" s="1"/>
      <c r="H204" s="69">
        <v>9</v>
      </c>
      <c r="I204" s="47">
        <v>0.7</v>
      </c>
      <c r="J204" s="48">
        <v>4.8499999999999996</v>
      </c>
      <c r="K204" s="48">
        <v>4.8499999999999996</v>
      </c>
      <c r="L204" s="49">
        <v>171.9</v>
      </c>
      <c r="M204" s="49">
        <v>230.2</v>
      </c>
      <c r="N204" s="49">
        <v>260.10000000000002</v>
      </c>
      <c r="O204" s="49">
        <v>280.2</v>
      </c>
      <c r="P204" s="49">
        <v>280.8</v>
      </c>
      <c r="Q204" s="49">
        <v>463.1</v>
      </c>
      <c r="R204" s="49">
        <v>625</v>
      </c>
      <c r="S204" s="49">
        <v>886</v>
      </c>
      <c r="T204" s="49">
        <v>1055</v>
      </c>
      <c r="U204" s="50">
        <v>91.24</v>
      </c>
      <c r="V204" s="50">
        <v>106.22</v>
      </c>
      <c r="W204" s="51">
        <v>435.3</v>
      </c>
      <c r="X204" s="51">
        <v>525.29999999999995</v>
      </c>
      <c r="Y204" s="51">
        <v>1032</v>
      </c>
      <c r="Z204" s="51">
        <v>1034.7</v>
      </c>
      <c r="AA204" s="52">
        <v>409</v>
      </c>
      <c r="AB204" s="53">
        <v>774</v>
      </c>
      <c r="AC204" s="53">
        <v>924</v>
      </c>
      <c r="AD204" s="55">
        <v>9.65</v>
      </c>
      <c r="AE204" s="56">
        <v>420</v>
      </c>
      <c r="AF204" s="56">
        <v>501</v>
      </c>
      <c r="AG204" s="56">
        <v>803</v>
      </c>
      <c r="AH204" s="57">
        <v>283.10000000000002</v>
      </c>
      <c r="AI204" s="57">
        <v>349.2</v>
      </c>
      <c r="AJ204" s="57">
        <v>421</v>
      </c>
      <c r="AK204" s="57">
        <v>448</v>
      </c>
      <c r="AL204" s="57">
        <v>516.15</v>
      </c>
      <c r="AM204" s="57">
        <v>808</v>
      </c>
      <c r="AN204" s="57">
        <v>808</v>
      </c>
      <c r="AO204" s="57">
        <v>1023</v>
      </c>
      <c r="AP204" s="57">
        <v>1017</v>
      </c>
      <c r="AQ204" s="58">
        <v>359</v>
      </c>
      <c r="AR204" s="58">
        <v>536</v>
      </c>
      <c r="AS204" s="58">
        <v>571</v>
      </c>
      <c r="AT204" s="58">
        <v>728</v>
      </c>
      <c r="AU204" s="58">
        <v>855</v>
      </c>
      <c r="AV204" s="58">
        <v>964</v>
      </c>
      <c r="AW204" s="58">
        <v>1225</v>
      </c>
      <c r="AX204" s="59">
        <v>89</v>
      </c>
      <c r="AY204" s="59">
        <v>93</v>
      </c>
      <c r="AZ204" s="59">
        <v>332</v>
      </c>
      <c r="BA204" s="64">
        <v>158</v>
      </c>
      <c r="BB204" s="64">
        <v>645</v>
      </c>
      <c r="BC204" s="64">
        <v>530</v>
      </c>
      <c r="BD204" s="64">
        <v>565</v>
      </c>
      <c r="BE204" s="64">
        <v>645</v>
      </c>
      <c r="BF204" s="64">
        <v>621</v>
      </c>
      <c r="BG204" s="64">
        <v>639</v>
      </c>
      <c r="BH204" s="64">
        <v>1160</v>
      </c>
      <c r="BI204" s="61">
        <v>411</v>
      </c>
      <c r="BJ204" s="62">
        <v>115</v>
      </c>
      <c r="BK204" s="62">
        <v>128</v>
      </c>
      <c r="BL204" s="62">
        <v>232</v>
      </c>
      <c r="BM204" s="62">
        <v>239</v>
      </c>
      <c r="BN204" s="62">
        <v>268</v>
      </c>
      <c r="BO204" s="62">
        <v>287</v>
      </c>
      <c r="BP204" s="62">
        <v>350</v>
      </c>
      <c r="BQ204" s="62">
        <v>460.7</v>
      </c>
      <c r="BR204" s="62">
        <v>673.3</v>
      </c>
      <c r="BS204" s="62">
        <v>778.95</v>
      </c>
      <c r="BT204" s="62">
        <v>1015</v>
      </c>
      <c r="BU204" s="62">
        <v>968</v>
      </c>
    </row>
    <row r="205" spans="1:73" s="63" customFormat="1" x14ac:dyDescent="0.3">
      <c r="A205" s="1"/>
      <c r="B205" s="1"/>
      <c r="C205" s="1"/>
      <c r="D205" s="92"/>
      <c r="E205" s="3"/>
      <c r="F205" s="3"/>
      <c r="G205" s="1"/>
      <c r="H205" s="69">
        <v>9.0302080000177707</v>
      </c>
      <c r="I205" s="47">
        <v>0.70782608695652172</v>
      </c>
      <c r="J205" s="48">
        <v>4.9065217391304348</v>
      </c>
      <c r="K205" s="48">
        <v>4.9065217391304348</v>
      </c>
      <c r="L205" s="49">
        <v>173.62608695652173</v>
      </c>
      <c r="M205" s="49">
        <v>232.68695652173912</v>
      </c>
      <c r="N205" s="49">
        <v>263.35217391304349</v>
      </c>
      <c r="O205" s="49">
        <v>283.73913043478262</v>
      </c>
      <c r="P205" s="49">
        <v>284.31304347826091</v>
      </c>
      <c r="Q205" s="49">
        <v>468.96956521739133</v>
      </c>
      <c r="R205" s="49">
        <v>633.47826086956525</v>
      </c>
      <c r="S205" s="49">
        <v>899.21739130434787</v>
      </c>
      <c r="T205" s="49">
        <v>1070.8260869565217</v>
      </c>
      <c r="U205" s="50">
        <v>92.48</v>
      </c>
      <c r="V205" s="50">
        <v>107.44</v>
      </c>
      <c r="W205" s="51">
        <v>440.91739130434786</v>
      </c>
      <c r="X205" s="51">
        <v>532.67826086956518</v>
      </c>
      <c r="Y205" s="51">
        <v>1045.608695652174</v>
      </c>
      <c r="Z205" s="51">
        <v>1049.4391304347826</v>
      </c>
      <c r="AA205" s="52">
        <v>416.30434782608694</v>
      </c>
      <c r="AB205" s="53">
        <v>786.70833333333337</v>
      </c>
      <c r="AC205" s="53">
        <v>935.5</v>
      </c>
      <c r="AD205" s="55">
        <v>9.8000000000000007</v>
      </c>
      <c r="AE205" s="56">
        <v>425.73913043478262</v>
      </c>
      <c r="AF205" s="56">
        <v>506.26086956521738</v>
      </c>
      <c r="AG205" s="56">
        <v>815.52173913043475</v>
      </c>
      <c r="AH205" s="57">
        <v>287.2</v>
      </c>
      <c r="AI205" s="57">
        <v>354.11304347826086</v>
      </c>
      <c r="AJ205" s="57">
        <v>426.21739130434781</v>
      </c>
      <c r="AK205" s="57">
        <v>453.69565217391306</v>
      </c>
      <c r="AL205" s="57">
        <v>522.29999999999995</v>
      </c>
      <c r="AM205" s="57">
        <v>818.86956521739125</v>
      </c>
      <c r="AN205" s="57">
        <v>819.26086956521738</v>
      </c>
      <c r="AO205" s="57">
        <v>1036</v>
      </c>
      <c r="AP205" s="57">
        <v>1027.4782608695652</v>
      </c>
      <c r="AQ205" s="58">
        <v>363.82608695652175</v>
      </c>
      <c r="AR205" s="58">
        <v>543.304347826087</v>
      </c>
      <c r="AS205" s="58">
        <v>579.21739130434787</v>
      </c>
      <c r="AT205" s="58">
        <v>740.08695652173913</v>
      </c>
      <c r="AU205" s="58">
        <v>868.3478260869565</v>
      </c>
      <c r="AV205" s="58">
        <v>978.86956521739125</v>
      </c>
      <c r="AW205" s="58">
        <v>1241.608695652174</v>
      </c>
      <c r="AX205" s="59">
        <v>90</v>
      </c>
      <c r="AY205" s="59">
        <v>94.304347826086953</v>
      </c>
      <c r="AZ205" s="59">
        <v>336.69565217391306</v>
      </c>
      <c r="BA205" s="64">
        <v>160</v>
      </c>
      <c r="BB205" s="64">
        <v>654.39130434782612</v>
      </c>
      <c r="BC205" s="64">
        <v>537.86956521739125</v>
      </c>
      <c r="BD205" s="64">
        <v>573.39130434782612</v>
      </c>
      <c r="BE205" s="64">
        <v>654.39130434782612</v>
      </c>
      <c r="BF205" s="64">
        <v>629.26086956521738</v>
      </c>
      <c r="BG205" s="64">
        <v>647.39130434782612</v>
      </c>
      <c r="BH205" s="64">
        <v>1176.5217391304348</v>
      </c>
      <c r="BI205" s="61">
        <v>416.52173913043481</v>
      </c>
      <c r="BJ205" s="62">
        <v>116.52173913043478</v>
      </c>
      <c r="BK205" s="62">
        <v>129.60869565217391</v>
      </c>
      <c r="BL205" s="62">
        <v>235.17391304347825</v>
      </c>
      <c r="BM205" s="62">
        <v>242.52173913043478</v>
      </c>
      <c r="BN205" s="62">
        <v>271.82608695652175</v>
      </c>
      <c r="BO205" s="62">
        <v>290.6521739130435</v>
      </c>
      <c r="BP205" s="62">
        <v>354.3478260869565</v>
      </c>
      <c r="BQ205" s="62">
        <v>467.4</v>
      </c>
      <c r="BR205" s="62">
        <v>684.6</v>
      </c>
      <c r="BS205" s="62">
        <v>792.9</v>
      </c>
      <c r="BT205" s="62">
        <v>1029.3478260869565</v>
      </c>
      <c r="BU205" s="62">
        <v>981.82608695652175</v>
      </c>
    </row>
    <row r="206" spans="1:73" s="63" customFormat="1" x14ac:dyDescent="0.3">
      <c r="A206" s="1"/>
      <c r="B206" s="1"/>
      <c r="C206" s="1"/>
      <c r="D206" s="92"/>
      <c r="E206" s="3"/>
      <c r="F206" s="3"/>
      <c r="G206" s="1"/>
      <c r="H206" s="69">
        <v>9.0749120000178589</v>
      </c>
      <c r="I206" s="47">
        <v>0.71565217391304348</v>
      </c>
      <c r="J206" s="48">
        <v>4.9630434782608699</v>
      </c>
      <c r="K206" s="48">
        <v>4.9630434782608699</v>
      </c>
      <c r="L206" s="49">
        <v>175.35217391304346</v>
      </c>
      <c r="M206" s="49">
        <v>235.17391304347825</v>
      </c>
      <c r="N206" s="49">
        <v>266.60434782608695</v>
      </c>
      <c r="O206" s="49">
        <v>287.27826086956526</v>
      </c>
      <c r="P206" s="49">
        <v>287.82608695652181</v>
      </c>
      <c r="Q206" s="49">
        <v>474.83913043478265</v>
      </c>
      <c r="R206" s="49">
        <v>641.95652173913049</v>
      </c>
      <c r="S206" s="49">
        <v>912.43478260869574</v>
      </c>
      <c r="T206" s="49">
        <v>1086.6521739130435</v>
      </c>
      <c r="U206" s="50">
        <v>93.72</v>
      </c>
      <c r="V206" s="50">
        <v>108.66</v>
      </c>
      <c r="W206" s="51">
        <v>446.53478260869571</v>
      </c>
      <c r="X206" s="51">
        <v>540.0565217391304</v>
      </c>
      <c r="Y206" s="51">
        <v>1059.217391304348</v>
      </c>
      <c r="Z206" s="51">
        <v>1064.1782608695651</v>
      </c>
      <c r="AA206" s="52">
        <v>423.60869565217388</v>
      </c>
      <c r="AB206" s="53">
        <v>799.41666666666674</v>
      </c>
      <c r="AC206" s="53">
        <v>947</v>
      </c>
      <c r="AD206" s="55">
        <v>9.9499999999999993</v>
      </c>
      <c r="AE206" s="56">
        <v>431.47826086956525</v>
      </c>
      <c r="AF206" s="56">
        <v>511.52173913043475</v>
      </c>
      <c r="AG206" s="56">
        <v>828.04347826086951</v>
      </c>
      <c r="AH206" s="57">
        <v>291.3</v>
      </c>
      <c r="AI206" s="57">
        <v>359.02608695652174</v>
      </c>
      <c r="AJ206" s="57">
        <v>431.43478260869563</v>
      </c>
      <c r="AK206" s="57">
        <v>459.39130434782612</v>
      </c>
      <c r="AL206" s="57">
        <v>528.45000000000005</v>
      </c>
      <c r="AM206" s="57">
        <v>829.73913043478251</v>
      </c>
      <c r="AN206" s="57">
        <v>830.52173913043475</v>
      </c>
      <c r="AO206" s="57">
        <v>1049</v>
      </c>
      <c r="AP206" s="57">
        <v>1037.9565217391305</v>
      </c>
      <c r="AQ206" s="58">
        <v>368.6521739130435</v>
      </c>
      <c r="AR206" s="58">
        <v>550.60869565217399</v>
      </c>
      <c r="AS206" s="58">
        <v>587.43478260869574</v>
      </c>
      <c r="AT206" s="58">
        <v>752.17391304347825</v>
      </c>
      <c r="AU206" s="58">
        <v>881.695652173913</v>
      </c>
      <c r="AV206" s="58">
        <v>993.73913043478251</v>
      </c>
      <c r="AW206" s="58">
        <v>1258.217391304348</v>
      </c>
      <c r="AX206" s="59">
        <v>91</v>
      </c>
      <c r="AY206" s="59">
        <v>95.608695652173907</v>
      </c>
      <c r="AZ206" s="59">
        <v>341.39130434782612</v>
      </c>
      <c r="BA206" s="64">
        <v>162</v>
      </c>
      <c r="BB206" s="64">
        <v>663.78260869565224</v>
      </c>
      <c r="BC206" s="64">
        <v>545.73913043478251</v>
      </c>
      <c r="BD206" s="64">
        <v>581.78260869565224</v>
      </c>
      <c r="BE206" s="64">
        <v>663.78260869565224</v>
      </c>
      <c r="BF206" s="64">
        <v>637.52173913043475</v>
      </c>
      <c r="BG206" s="64">
        <v>655.78260869565224</v>
      </c>
      <c r="BH206" s="64">
        <v>1193.0434782608695</v>
      </c>
      <c r="BI206" s="61">
        <v>422.04347826086962</v>
      </c>
      <c r="BJ206" s="62">
        <v>118.04347826086956</v>
      </c>
      <c r="BK206" s="62">
        <v>131.21739130434781</v>
      </c>
      <c r="BL206" s="62">
        <v>238.3478260869565</v>
      </c>
      <c r="BM206" s="62">
        <v>246.04347826086956</v>
      </c>
      <c r="BN206" s="62">
        <v>275.6521739130435</v>
      </c>
      <c r="BO206" s="62">
        <v>294.304347826087</v>
      </c>
      <c r="BP206" s="62">
        <v>358.695652173913</v>
      </c>
      <c r="BQ206" s="62">
        <v>474.1</v>
      </c>
      <c r="BR206" s="62">
        <v>695.9</v>
      </c>
      <c r="BS206" s="62">
        <v>806.85</v>
      </c>
      <c r="BT206" s="62">
        <v>1043.695652173913</v>
      </c>
      <c r="BU206" s="62">
        <v>995.6521739130435</v>
      </c>
    </row>
    <row r="207" spans="1:73" s="63" customFormat="1" x14ac:dyDescent="0.3">
      <c r="A207" s="1"/>
      <c r="B207" s="1"/>
      <c r="C207" s="1"/>
      <c r="D207" s="92"/>
      <c r="E207" s="3"/>
      <c r="F207" s="3"/>
      <c r="G207" s="1"/>
      <c r="H207" s="69">
        <v>9.1196160000179454</v>
      </c>
      <c r="I207" s="47">
        <v>0.72347826086956524</v>
      </c>
      <c r="J207" s="48">
        <v>5.019565217391305</v>
      </c>
      <c r="K207" s="48">
        <v>5.019565217391305</v>
      </c>
      <c r="L207" s="49">
        <v>177.07826086956518</v>
      </c>
      <c r="M207" s="49">
        <v>237.66086956521738</v>
      </c>
      <c r="N207" s="49">
        <v>269.85652173913041</v>
      </c>
      <c r="O207" s="49">
        <v>290.81739130434789</v>
      </c>
      <c r="P207" s="49">
        <v>291.3391304347827</v>
      </c>
      <c r="Q207" s="49">
        <v>480.70869565217396</v>
      </c>
      <c r="R207" s="49">
        <v>650.43478260869574</v>
      </c>
      <c r="S207" s="49">
        <v>925.65217391304361</v>
      </c>
      <c r="T207" s="49">
        <v>1102.4782608695652</v>
      </c>
      <c r="U207" s="50">
        <v>94.96</v>
      </c>
      <c r="V207" s="50">
        <v>109.88</v>
      </c>
      <c r="W207" s="51">
        <v>452.15217391304355</v>
      </c>
      <c r="X207" s="51">
        <v>547.43478260869563</v>
      </c>
      <c r="Y207" s="51">
        <v>1072.826086956522</v>
      </c>
      <c r="Z207" s="51">
        <v>1078.9173913043476</v>
      </c>
      <c r="AA207" s="52">
        <v>430.91304347826082</v>
      </c>
      <c r="AB207" s="53">
        <v>812.125</v>
      </c>
      <c r="AC207" s="53">
        <v>958.5</v>
      </c>
      <c r="AD207" s="55">
        <v>10.1</v>
      </c>
      <c r="AE207" s="56">
        <v>437.21739130434787</v>
      </c>
      <c r="AF207" s="56">
        <v>516.78260869565213</v>
      </c>
      <c r="AG207" s="56">
        <v>840.56521739130426</v>
      </c>
      <c r="AH207" s="57">
        <v>295.39999999999998</v>
      </c>
      <c r="AI207" s="57">
        <v>363.93913043478261</v>
      </c>
      <c r="AJ207" s="57">
        <v>436.65217391304344</v>
      </c>
      <c r="AK207" s="57">
        <v>465.08695652173918</v>
      </c>
      <c r="AL207" s="57">
        <v>534.6</v>
      </c>
      <c r="AM207" s="57">
        <v>840.60869565217376</v>
      </c>
      <c r="AN207" s="57">
        <v>841.78260869565213</v>
      </c>
      <c r="AO207" s="57">
        <v>1062</v>
      </c>
      <c r="AP207" s="57">
        <v>1048.4347826086957</v>
      </c>
      <c r="AQ207" s="58">
        <v>373.47826086956525</v>
      </c>
      <c r="AR207" s="58">
        <v>557.91304347826099</v>
      </c>
      <c r="AS207" s="58">
        <v>595.65217391304361</v>
      </c>
      <c r="AT207" s="58">
        <v>764.26086956521738</v>
      </c>
      <c r="AU207" s="58">
        <v>895.04347826086951</v>
      </c>
      <c r="AV207" s="58">
        <v>1008.6086956521738</v>
      </c>
      <c r="AW207" s="58">
        <v>1274.826086956522</v>
      </c>
      <c r="AX207" s="59">
        <v>92</v>
      </c>
      <c r="AY207" s="59">
        <v>96.91304347826086</v>
      </c>
      <c r="AZ207" s="59">
        <v>346.08695652173918</v>
      </c>
      <c r="BA207" s="64">
        <v>164</v>
      </c>
      <c r="BB207" s="64">
        <v>673.17391304347836</v>
      </c>
      <c r="BC207" s="64">
        <v>553.60869565217376</v>
      </c>
      <c r="BD207" s="64">
        <v>590.17391304347836</v>
      </c>
      <c r="BE207" s="64">
        <v>673.17391304347836</v>
      </c>
      <c r="BF207" s="64">
        <v>645.78260869565213</v>
      </c>
      <c r="BG207" s="64">
        <v>664.17391304347836</v>
      </c>
      <c r="BH207" s="64">
        <v>1209.5652173913043</v>
      </c>
      <c r="BI207" s="61">
        <v>427.56521739130443</v>
      </c>
      <c r="BJ207" s="62">
        <v>119.56521739130434</v>
      </c>
      <c r="BK207" s="62">
        <v>132.82608695652172</v>
      </c>
      <c r="BL207" s="62">
        <v>241.52173913043475</v>
      </c>
      <c r="BM207" s="62">
        <v>249.56521739130434</v>
      </c>
      <c r="BN207" s="62">
        <v>279.47826086956525</v>
      </c>
      <c r="BO207" s="62">
        <v>297.95652173913049</v>
      </c>
      <c r="BP207" s="62">
        <v>363.04347826086951</v>
      </c>
      <c r="BQ207" s="62">
        <v>480.8</v>
      </c>
      <c r="BR207" s="62">
        <v>707.2</v>
      </c>
      <c r="BS207" s="62">
        <v>820.8</v>
      </c>
      <c r="BT207" s="62">
        <v>1058.0434782608695</v>
      </c>
      <c r="BU207" s="62">
        <v>1009.4782608695652</v>
      </c>
    </row>
    <row r="208" spans="1:73" s="63" customFormat="1" x14ac:dyDescent="0.3">
      <c r="A208" s="1"/>
      <c r="B208" s="1"/>
      <c r="C208" s="1"/>
      <c r="D208" s="92"/>
      <c r="E208" s="3"/>
      <c r="F208" s="3"/>
      <c r="G208" s="1"/>
      <c r="H208" s="69">
        <v>9.1643200000180336</v>
      </c>
      <c r="I208" s="47">
        <v>0.731304347826087</v>
      </c>
      <c r="J208" s="48">
        <v>5.0760869565217401</v>
      </c>
      <c r="K208" s="48">
        <v>5.0760869565217401</v>
      </c>
      <c r="L208" s="49">
        <v>178.80434782608691</v>
      </c>
      <c r="M208" s="49">
        <v>240.14782608695651</v>
      </c>
      <c r="N208" s="49">
        <v>273.10869565217388</v>
      </c>
      <c r="O208" s="49">
        <v>294.35652173913053</v>
      </c>
      <c r="P208" s="49">
        <v>294.8521739130436</v>
      </c>
      <c r="Q208" s="49">
        <v>486.57826086956527</v>
      </c>
      <c r="R208" s="49">
        <v>658.91304347826099</v>
      </c>
      <c r="S208" s="49">
        <v>938.86956521739148</v>
      </c>
      <c r="T208" s="49">
        <v>1118.304347826087</v>
      </c>
      <c r="U208" s="50">
        <v>96.2</v>
      </c>
      <c r="V208" s="50">
        <v>111.1</v>
      </c>
      <c r="W208" s="51">
        <v>457.7695652173914</v>
      </c>
      <c r="X208" s="51">
        <v>554.81304347826085</v>
      </c>
      <c r="Y208" s="51">
        <v>1086.434782608696</v>
      </c>
      <c r="Z208" s="51">
        <v>1093.6565217391301</v>
      </c>
      <c r="AA208" s="52">
        <v>438.21739130434776</v>
      </c>
      <c r="AB208" s="53">
        <v>824.83333333333348</v>
      </c>
      <c r="AC208" s="53">
        <v>970</v>
      </c>
      <c r="AD208" s="55">
        <v>10.25</v>
      </c>
      <c r="AE208" s="56">
        <v>442.95652173913049</v>
      </c>
      <c r="AF208" s="56">
        <v>522.04347826086951</v>
      </c>
      <c r="AG208" s="56">
        <v>853.08695652173901</v>
      </c>
      <c r="AH208" s="57">
        <v>299.5</v>
      </c>
      <c r="AI208" s="57">
        <v>368.85217391304349</v>
      </c>
      <c r="AJ208" s="57">
        <v>441.86956521739125</v>
      </c>
      <c r="AK208" s="57">
        <v>470.78260869565224</v>
      </c>
      <c r="AL208" s="57">
        <v>540.75</v>
      </c>
      <c r="AM208" s="57">
        <v>851.47826086956502</v>
      </c>
      <c r="AN208" s="57">
        <v>853.04347826086951</v>
      </c>
      <c r="AO208" s="57">
        <v>1075</v>
      </c>
      <c r="AP208" s="57">
        <v>1058.913043478261</v>
      </c>
      <c r="AQ208" s="58">
        <v>378.304347826087</v>
      </c>
      <c r="AR208" s="58">
        <v>565.21739130434798</v>
      </c>
      <c r="AS208" s="58">
        <v>603.86956521739148</v>
      </c>
      <c r="AT208" s="58">
        <v>776.3478260869565</v>
      </c>
      <c r="AU208" s="58">
        <v>908.39130434782601</v>
      </c>
      <c r="AV208" s="58">
        <v>1023.478260869565</v>
      </c>
      <c r="AW208" s="58">
        <v>1291.434782608696</v>
      </c>
      <c r="AX208" s="59">
        <v>93</v>
      </c>
      <c r="AY208" s="59">
        <v>98.217391304347814</v>
      </c>
      <c r="AZ208" s="59">
        <v>350.78260869565224</v>
      </c>
      <c r="BA208" s="64">
        <v>166</v>
      </c>
      <c r="BB208" s="64">
        <v>682.56521739130449</v>
      </c>
      <c r="BC208" s="64">
        <v>561.47826086956502</v>
      </c>
      <c r="BD208" s="64">
        <v>598.56521739130449</v>
      </c>
      <c r="BE208" s="64">
        <v>682.56521739130449</v>
      </c>
      <c r="BF208" s="64">
        <v>654.04347826086951</v>
      </c>
      <c r="BG208" s="64">
        <v>672.56521739130449</v>
      </c>
      <c r="BH208" s="64">
        <v>1226.086956521739</v>
      </c>
      <c r="BI208" s="61">
        <v>433.08695652173924</v>
      </c>
      <c r="BJ208" s="62">
        <v>121.08695652173913</v>
      </c>
      <c r="BK208" s="62">
        <v>134.43478260869563</v>
      </c>
      <c r="BL208" s="62">
        <v>244.695652173913</v>
      </c>
      <c r="BM208" s="62">
        <v>253.08695652173913</v>
      </c>
      <c r="BN208" s="62">
        <v>283.304347826087</v>
      </c>
      <c r="BO208" s="62">
        <v>301.60869565217399</v>
      </c>
      <c r="BP208" s="62">
        <v>367.39130434782601</v>
      </c>
      <c r="BQ208" s="62">
        <v>487.5</v>
      </c>
      <c r="BR208" s="62">
        <v>718.5</v>
      </c>
      <c r="BS208" s="62">
        <v>834.75</v>
      </c>
      <c r="BT208" s="62">
        <v>1072.391304347826</v>
      </c>
      <c r="BU208" s="62">
        <v>1023.304347826087</v>
      </c>
    </row>
    <row r="209" spans="1:73" s="63" customFormat="1" x14ac:dyDescent="0.3">
      <c r="A209" s="1"/>
      <c r="B209" s="1"/>
      <c r="C209" s="1"/>
      <c r="D209" s="92"/>
      <c r="E209" s="3"/>
      <c r="F209" s="3"/>
      <c r="G209" s="1"/>
      <c r="H209" s="69">
        <v>9.2090240000181236</v>
      </c>
      <c r="I209" s="47">
        <v>0.73913043478260876</v>
      </c>
      <c r="J209" s="48">
        <v>5.1326086956521753</v>
      </c>
      <c r="K209" s="48">
        <v>5.1326086956521753</v>
      </c>
      <c r="L209" s="49">
        <v>180.53043478260864</v>
      </c>
      <c r="M209" s="49">
        <v>242.63478260869564</v>
      </c>
      <c r="N209" s="49">
        <v>276.36086956521734</v>
      </c>
      <c r="O209" s="49">
        <v>297.89565217391316</v>
      </c>
      <c r="P209" s="49">
        <v>298.3652173913045</v>
      </c>
      <c r="Q209" s="49">
        <v>492.44782608695658</v>
      </c>
      <c r="R209" s="49">
        <v>667.39130434782624</v>
      </c>
      <c r="S209" s="49">
        <v>952.08695652173935</v>
      </c>
      <c r="T209" s="49">
        <v>1134.1304347826087</v>
      </c>
      <c r="U209" s="50">
        <v>97.44</v>
      </c>
      <c r="V209" s="50">
        <v>112.32</v>
      </c>
      <c r="W209" s="51">
        <v>463.38695652173925</v>
      </c>
      <c r="X209" s="51">
        <v>562.19130434782608</v>
      </c>
      <c r="Y209" s="51">
        <v>1100.04347826087</v>
      </c>
      <c r="Z209" s="51">
        <v>1108.3956521739126</v>
      </c>
      <c r="AA209" s="52">
        <v>445.5217391304347</v>
      </c>
      <c r="AB209" s="53">
        <v>837.54166666666686</v>
      </c>
      <c r="AC209" s="53">
        <v>981.5</v>
      </c>
      <c r="AD209" s="55">
        <v>10.4</v>
      </c>
      <c r="AE209" s="56">
        <v>448.69565217391312</v>
      </c>
      <c r="AF209" s="56">
        <v>527.30434782608688</v>
      </c>
      <c r="AG209" s="56">
        <v>865.60869565217376</v>
      </c>
      <c r="AH209" s="57">
        <v>303.60000000000002</v>
      </c>
      <c r="AI209" s="57">
        <v>373.76521739130436</v>
      </c>
      <c r="AJ209" s="57">
        <v>447.08695652173907</v>
      </c>
      <c r="AK209" s="57">
        <v>476.4782608695653</v>
      </c>
      <c r="AL209" s="57">
        <v>546.9</v>
      </c>
      <c r="AM209" s="57">
        <v>862.34782608695627</v>
      </c>
      <c r="AN209" s="57">
        <v>864.30434782608688</v>
      </c>
      <c r="AO209" s="57">
        <v>1088</v>
      </c>
      <c r="AP209" s="57">
        <v>1069.3913043478262</v>
      </c>
      <c r="AQ209" s="58">
        <v>383.13043478260875</v>
      </c>
      <c r="AR209" s="58">
        <v>572.52173913043498</v>
      </c>
      <c r="AS209" s="58">
        <v>612.08695652173935</v>
      </c>
      <c r="AT209" s="58">
        <v>788.43478260869563</v>
      </c>
      <c r="AU209" s="58">
        <v>921.73913043478251</v>
      </c>
      <c r="AV209" s="58">
        <v>1038.3478260869563</v>
      </c>
      <c r="AW209" s="58">
        <v>1308.04347826087</v>
      </c>
      <c r="AX209" s="59">
        <v>94</v>
      </c>
      <c r="AY209" s="59">
        <v>99.521739130434767</v>
      </c>
      <c r="AZ209" s="59">
        <v>355.4782608695653</v>
      </c>
      <c r="BA209" s="64">
        <v>168</v>
      </c>
      <c r="BB209" s="64">
        <v>691.95652173913061</v>
      </c>
      <c r="BC209" s="64">
        <v>569.34782608695627</v>
      </c>
      <c r="BD209" s="64">
        <v>606.95652173913061</v>
      </c>
      <c r="BE209" s="64">
        <v>691.95652173913061</v>
      </c>
      <c r="BF209" s="64">
        <v>662.30434782608688</v>
      </c>
      <c r="BG209" s="64">
        <v>680.95652173913061</v>
      </c>
      <c r="BH209" s="64">
        <v>1242.6086956521738</v>
      </c>
      <c r="BI209" s="61">
        <v>438.60869565217405</v>
      </c>
      <c r="BJ209" s="62">
        <v>122.60869565217391</v>
      </c>
      <c r="BK209" s="62">
        <v>136.04347826086953</v>
      </c>
      <c r="BL209" s="62">
        <v>247.86956521739125</v>
      </c>
      <c r="BM209" s="62">
        <v>256.60869565217394</v>
      </c>
      <c r="BN209" s="62">
        <v>287.13043478260875</v>
      </c>
      <c r="BO209" s="62">
        <v>305.26086956521749</v>
      </c>
      <c r="BP209" s="62">
        <v>371.73913043478251</v>
      </c>
      <c r="BQ209" s="62">
        <v>494.2</v>
      </c>
      <c r="BR209" s="62">
        <v>729.8</v>
      </c>
      <c r="BS209" s="62">
        <v>848.7</v>
      </c>
      <c r="BT209" s="62">
        <v>1086.7391304347825</v>
      </c>
      <c r="BU209" s="62">
        <v>1037.1304347826087</v>
      </c>
    </row>
    <row r="210" spans="1:73" s="63" customFormat="1" x14ac:dyDescent="0.3">
      <c r="A210" s="1"/>
      <c r="B210" s="1"/>
      <c r="C210" s="1"/>
      <c r="D210" s="92"/>
      <c r="E210" s="3"/>
      <c r="F210" s="3"/>
      <c r="G210" s="1"/>
      <c r="H210" s="69">
        <v>9.2537280000182101</v>
      </c>
      <c r="I210" s="47">
        <v>0.74695652173913052</v>
      </c>
      <c r="J210" s="48">
        <v>5.1891304347826104</v>
      </c>
      <c r="K210" s="48">
        <v>5.1891304347826104</v>
      </c>
      <c r="L210" s="49">
        <v>182.25652173913036</v>
      </c>
      <c r="M210" s="49">
        <v>245.12173913043478</v>
      </c>
      <c r="N210" s="49">
        <v>279.61304347826081</v>
      </c>
      <c r="O210" s="49">
        <v>301.4347826086958</v>
      </c>
      <c r="P210" s="49">
        <v>301.87826086956539</v>
      </c>
      <c r="Q210" s="49">
        <v>498.31739130434789</v>
      </c>
      <c r="R210" s="49">
        <v>675.86956521739148</v>
      </c>
      <c r="S210" s="49">
        <v>965.30434782608722</v>
      </c>
      <c r="T210" s="49">
        <v>1149.9565217391305</v>
      </c>
      <c r="U210" s="50">
        <v>98.68</v>
      </c>
      <c r="V210" s="50">
        <v>113.54</v>
      </c>
      <c r="W210" s="51">
        <v>469.0043478260871</v>
      </c>
      <c r="X210" s="51">
        <v>569.5695652173913</v>
      </c>
      <c r="Y210" s="51">
        <v>1113.652173913044</v>
      </c>
      <c r="Z210" s="51">
        <v>1123.1347826086951</v>
      </c>
      <c r="AA210" s="52">
        <v>452.82608695652164</v>
      </c>
      <c r="AB210" s="53">
        <v>850.25</v>
      </c>
      <c r="AC210" s="53">
        <v>993</v>
      </c>
      <c r="AD210" s="55">
        <v>10.55</v>
      </c>
      <c r="AE210" s="56">
        <v>454.43478260869574</v>
      </c>
      <c r="AF210" s="56">
        <v>532.56521739130426</v>
      </c>
      <c r="AG210" s="56">
        <v>878.13043478260852</v>
      </c>
      <c r="AH210" s="57">
        <v>307.7</v>
      </c>
      <c r="AI210" s="57">
        <v>378.67826086956524</v>
      </c>
      <c r="AJ210" s="57">
        <v>452.30434782608688</v>
      </c>
      <c r="AK210" s="57">
        <v>482.17391304347836</v>
      </c>
      <c r="AL210" s="57">
        <v>553.04999999999995</v>
      </c>
      <c r="AM210" s="57">
        <v>873.21739130434753</v>
      </c>
      <c r="AN210" s="57">
        <v>875.56521739130426</v>
      </c>
      <c r="AO210" s="57">
        <v>1101</v>
      </c>
      <c r="AP210" s="57">
        <v>1079.8695652173915</v>
      </c>
      <c r="AQ210" s="58">
        <v>387.95652173913049</v>
      </c>
      <c r="AR210" s="58">
        <v>579.82608695652198</v>
      </c>
      <c r="AS210" s="58">
        <v>620.30434782608722</v>
      </c>
      <c r="AT210" s="58">
        <v>800.52173913043475</v>
      </c>
      <c r="AU210" s="58">
        <v>935.08695652173901</v>
      </c>
      <c r="AV210" s="58">
        <v>1053.2173913043475</v>
      </c>
      <c r="AW210" s="58">
        <v>1324.652173913044</v>
      </c>
      <c r="AX210" s="59">
        <v>95</v>
      </c>
      <c r="AY210" s="59">
        <v>100.82608695652172</v>
      </c>
      <c r="AZ210" s="59">
        <v>360.17391304347836</v>
      </c>
      <c r="BA210" s="64">
        <v>170</v>
      </c>
      <c r="BB210" s="64">
        <v>701.34782608695673</v>
      </c>
      <c r="BC210" s="64">
        <v>577.21739130434753</v>
      </c>
      <c r="BD210" s="64">
        <v>615.34782608695673</v>
      </c>
      <c r="BE210" s="64">
        <v>701.34782608695673</v>
      </c>
      <c r="BF210" s="64">
        <v>670.56521739130426</v>
      </c>
      <c r="BG210" s="64">
        <v>689.34782608695673</v>
      </c>
      <c r="BH210" s="64">
        <v>1259.1304347826085</v>
      </c>
      <c r="BI210" s="61">
        <v>444.13043478260886</v>
      </c>
      <c r="BJ210" s="62">
        <v>124.13043478260869</v>
      </c>
      <c r="BK210" s="62">
        <v>137.65217391304344</v>
      </c>
      <c r="BL210" s="62">
        <v>251.04347826086951</v>
      </c>
      <c r="BM210" s="62">
        <v>260.13043478260875</v>
      </c>
      <c r="BN210" s="62">
        <v>290.95652173913049</v>
      </c>
      <c r="BO210" s="62">
        <v>308.91304347826099</v>
      </c>
      <c r="BP210" s="62">
        <v>376.08695652173901</v>
      </c>
      <c r="BQ210" s="62">
        <v>500.9</v>
      </c>
      <c r="BR210" s="62">
        <v>741.1</v>
      </c>
      <c r="BS210" s="62">
        <v>862.65</v>
      </c>
      <c r="BT210" s="62">
        <v>1101.086956521739</v>
      </c>
      <c r="BU210" s="62">
        <v>1050.9565217391305</v>
      </c>
    </row>
    <row r="211" spans="1:73" s="63" customFormat="1" x14ac:dyDescent="0.3">
      <c r="A211" s="1"/>
      <c r="B211" s="1"/>
      <c r="C211" s="1"/>
      <c r="D211" s="92"/>
      <c r="E211" s="3"/>
      <c r="F211" s="3"/>
      <c r="G211" s="1"/>
      <c r="H211" s="69">
        <v>9.2984320000182983</v>
      </c>
      <c r="I211" s="47">
        <v>0.75478260869565228</v>
      </c>
      <c r="J211" s="48">
        <v>5.2456521739130455</v>
      </c>
      <c r="K211" s="48">
        <v>5.2456521739130455</v>
      </c>
      <c r="L211" s="49">
        <v>183.98260869565209</v>
      </c>
      <c r="M211" s="49">
        <v>247.60869565217391</v>
      </c>
      <c r="N211" s="49">
        <v>282.86521739130427</v>
      </c>
      <c r="O211" s="49">
        <v>304.97391304347843</v>
      </c>
      <c r="P211" s="49">
        <v>305.39130434782629</v>
      </c>
      <c r="Q211" s="49">
        <v>504.18695652173921</v>
      </c>
      <c r="R211" s="49">
        <v>684.34782608695673</v>
      </c>
      <c r="S211" s="49">
        <v>978.52173913043509</v>
      </c>
      <c r="T211" s="49">
        <v>1165.7826086956522</v>
      </c>
      <c r="U211" s="50">
        <v>99.92</v>
      </c>
      <c r="V211" s="50">
        <v>114.76</v>
      </c>
      <c r="W211" s="51">
        <v>474.62173913043495</v>
      </c>
      <c r="X211" s="51">
        <v>576.94782608695652</v>
      </c>
      <c r="Y211" s="51">
        <v>1127.2608695652179</v>
      </c>
      <c r="Z211" s="51">
        <v>1137.8739130434776</v>
      </c>
      <c r="AA211" s="52">
        <v>460.13043478260857</v>
      </c>
      <c r="AB211" s="53">
        <v>862.9583333333336</v>
      </c>
      <c r="AC211" s="53">
        <v>1004.5</v>
      </c>
      <c r="AD211" s="55">
        <v>10.7</v>
      </c>
      <c r="AE211" s="56">
        <v>460.17391304347836</v>
      </c>
      <c r="AF211" s="56">
        <v>537.82608695652164</v>
      </c>
      <c r="AG211" s="56">
        <v>890.65217391304327</v>
      </c>
      <c r="AH211" s="57">
        <v>311.8</v>
      </c>
      <c r="AI211" s="57">
        <v>383.59130434782611</v>
      </c>
      <c r="AJ211" s="57">
        <v>457.5217391304347</v>
      </c>
      <c r="AK211" s="57">
        <v>487.86956521739143</v>
      </c>
      <c r="AL211" s="57">
        <v>559.20000000000005</v>
      </c>
      <c r="AM211" s="57">
        <v>884.08695652173878</v>
      </c>
      <c r="AN211" s="57">
        <v>886.82608695652164</v>
      </c>
      <c r="AO211" s="57">
        <v>1114</v>
      </c>
      <c r="AP211" s="57">
        <v>1090.3478260869567</v>
      </c>
      <c r="AQ211" s="58">
        <v>392.78260869565224</v>
      </c>
      <c r="AR211" s="58">
        <v>587.13043478260897</v>
      </c>
      <c r="AS211" s="58">
        <v>628.52173913043509</v>
      </c>
      <c r="AT211" s="58">
        <v>812.60869565217388</v>
      </c>
      <c r="AU211" s="58">
        <v>948.43478260869551</v>
      </c>
      <c r="AV211" s="58">
        <v>1068.0869565217388</v>
      </c>
      <c r="AW211" s="58">
        <v>1341.2608695652179</v>
      </c>
      <c r="AX211" s="59">
        <v>96</v>
      </c>
      <c r="AY211" s="59">
        <v>102.13043478260867</v>
      </c>
      <c r="AZ211" s="59">
        <v>364.86956521739143</v>
      </c>
      <c r="BA211" s="64">
        <v>172</v>
      </c>
      <c r="BB211" s="64">
        <v>710.73913043478285</v>
      </c>
      <c r="BC211" s="64">
        <v>585.08695652173878</v>
      </c>
      <c r="BD211" s="64">
        <v>623.73913043478285</v>
      </c>
      <c r="BE211" s="64">
        <v>710.73913043478285</v>
      </c>
      <c r="BF211" s="64">
        <v>678.82608695652164</v>
      </c>
      <c r="BG211" s="64">
        <v>697.73913043478285</v>
      </c>
      <c r="BH211" s="64">
        <v>1275.6521739130433</v>
      </c>
      <c r="BI211" s="61">
        <v>449.65217391304367</v>
      </c>
      <c r="BJ211" s="62">
        <v>125.65217391304347</v>
      </c>
      <c r="BK211" s="62">
        <v>139.26086956521735</v>
      </c>
      <c r="BL211" s="62">
        <v>254.21739130434776</v>
      </c>
      <c r="BM211" s="62">
        <v>263.65217391304355</v>
      </c>
      <c r="BN211" s="62">
        <v>294.78260869565224</v>
      </c>
      <c r="BO211" s="62">
        <v>312.56521739130449</v>
      </c>
      <c r="BP211" s="62">
        <v>380.43478260869551</v>
      </c>
      <c r="BQ211" s="62">
        <v>507.6</v>
      </c>
      <c r="BR211" s="62">
        <v>752.4</v>
      </c>
      <c r="BS211" s="62">
        <v>876.6</v>
      </c>
      <c r="BT211" s="62">
        <v>1115.4347826086955</v>
      </c>
      <c r="BU211" s="62">
        <v>1064.7826086956522</v>
      </c>
    </row>
    <row r="212" spans="1:73" s="63" customFormat="1" x14ac:dyDescent="0.3">
      <c r="A212" s="1"/>
      <c r="B212" s="1"/>
      <c r="C212" s="1"/>
      <c r="D212" s="92"/>
      <c r="E212" s="3"/>
      <c r="F212" s="3"/>
      <c r="G212" s="1"/>
      <c r="H212" s="69">
        <v>9.3431360000183865</v>
      </c>
      <c r="I212" s="47">
        <v>0.76260869565217404</v>
      </c>
      <c r="J212" s="48">
        <v>5.3021739130434806</v>
      </c>
      <c r="K212" s="48">
        <v>5.3021739130434806</v>
      </c>
      <c r="L212" s="49">
        <v>185.70869565217382</v>
      </c>
      <c r="M212" s="49">
        <v>250.09565217391304</v>
      </c>
      <c r="N212" s="49">
        <v>286.11739130434773</v>
      </c>
      <c r="O212" s="49">
        <v>308.51304347826107</v>
      </c>
      <c r="P212" s="49">
        <v>308.90434782608719</v>
      </c>
      <c r="Q212" s="49">
        <v>510.05652173913052</v>
      </c>
      <c r="R212" s="49">
        <v>692.82608695652198</v>
      </c>
      <c r="S212" s="49">
        <v>991.73913043478296</v>
      </c>
      <c r="T212" s="49">
        <v>1181.608695652174</v>
      </c>
      <c r="U212" s="50">
        <v>101.16</v>
      </c>
      <c r="V212" s="50">
        <v>115.98</v>
      </c>
      <c r="W212" s="51">
        <v>480.23913043478279</v>
      </c>
      <c r="X212" s="51">
        <v>584.32608695652175</v>
      </c>
      <c r="Y212" s="51">
        <v>1140.8695652173919</v>
      </c>
      <c r="Z212" s="51">
        <v>1152.6130434782601</v>
      </c>
      <c r="AA212" s="52">
        <v>467.43478260869551</v>
      </c>
      <c r="AB212" s="53">
        <v>875.66666666666697</v>
      </c>
      <c r="AC212" s="53">
        <v>1016</v>
      </c>
      <c r="AD212" s="55">
        <v>10.85</v>
      </c>
      <c r="AE212" s="56">
        <v>465.91304347826099</v>
      </c>
      <c r="AF212" s="56">
        <v>543.08695652173901</v>
      </c>
      <c r="AG212" s="56">
        <v>903.17391304347802</v>
      </c>
      <c r="AH212" s="57">
        <v>315.89999999999998</v>
      </c>
      <c r="AI212" s="57">
        <v>388.50434782608698</v>
      </c>
      <c r="AJ212" s="57">
        <v>462.73913043478251</v>
      </c>
      <c r="AK212" s="57">
        <v>493.56521739130449</v>
      </c>
      <c r="AL212" s="57">
        <v>565.35</v>
      </c>
      <c r="AM212" s="57">
        <v>894.95652173913004</v>
      </c>
      <c r="AN212" s="57">
        <v>898.08695652173901</v>
      </c>
      <c r="AO212" s="57">
        <v>1127</v>
      </c>
      <c r="AP212" s="57">
        <v>1100.826086956522</v>
      </c>
      <c r="AQ212" s="58">
        <v>397.60869565217399</v>
      </c>
      <c r="AR212" s="58">
        <v>594.43478260869597</v>
      </c>
      <c r="AS212" s="58">
        <v>636.73913043478296</v>
      </c>
      <c r="AT212" s="58">
        <v>824.695652173913</v>
      </c>
      <c r="AU212" s="58">
        <v>961.78260869565202</v>
      </c>
      <c r="AV212" s="58">
        <v>1082.95652173913</v>
      </c>
      <c r="AW212" s="58">
        <v>1357.8695652173919</v>
      </c>
      <c r="AX212" s="59">
        <v>97</v>
      </c>
      <c r="AY212" s="59">
        <v>103.43478260869563</v>
      </c>
      <c r="AZ212" s="59">
        <v>369.56521739130449</v>
      </c>
      <c r="BA212" s="64">
        <v>174</v>
      </c>
      <c r="BB212" s="64">
        <v>720.13043478260897</v>
      </c>
      <c r="BC212" s="64">
        <v>592.95652173913004</v>
      </c>
      <c r="BD212" s="64">
        <v>632.13043478260897</v>
      </c>
      <c r="BE212" s="64">
        <v>720.13043478260897</v>
      </c>
      <c r="BF212" s="64">
        <v>687.08695652173901</v>
      </c>
      <c r="BG212" s="64">
        <v>706.13043478260897</v>
      </c>
      <c r="BH212" s="64">
        <v>1292.173913043478</v>
      </c>
      <c r="BI212" s="61">
        <v>455.17391304347848</v>
      </c>
      <c r="BJ212" s="62">
        <v>127.17391304347825</v>
      </c>
      <c r="BK212" s="62">
        <v>140.86956521739125</v>
      </c>
      <c r="BL212" s="62">
        <v>257.39130434782601</v>
      </c>
      <c r="BM212" s="62">
        <v>267.17391304347836</v>
      </c>
      <c r="BN212" s="62">
        <v>298.60869565217399</v>
      </c>
      <c r="BO212" s="62">
        <v>316.21739130434798</v>
      </c>
      <c r="BP212" s="62">
        <v>384.78260869565202</v>
      </c>
      <c r="BQ212" s="62">
        <v>514.29999999999995</v>
      </c>
      <c r="BR212" s="62">
        <v>763.7</v>
      </c>
      <c r="BS212" s="62">
        <v>890.55</v>
      </c>
      <c r="BT212" s="62">
        <v>1129.782608695652</v>
      </c>
      <c r="BU212" s="62">
        <v>1078.608695652174</v>
      </c>
    </row>
    <row r="213" spans="1:73" s="63" customFormat="1" x14ac:dyDescent="0.3">
      <c r="A213" s="1"/>
      <c r="B213" s="1"/>
      <c r="C213" s="1"/>
      <c r="D213" s="92"/>
      <c r="E213" s="3"/>
      <c r="F213" s="3"/>
      <c r="G213" s="1"/>
      <c r="H213" s="69">
        <v>9.3878400000184747</v>
      </c>
      <c r="I213" s="47">
        <v>0.7704347826086958</v>
      </c>
      <c r="J213" s="48">
        <v>5.3586956521739157</v>
      </c>
      <c r="K213" s="48">
        <v>5.3586956521739157</v>
      </c>
      <c r="L213" s="49">
        <v>187.43478260869554</v>
      </c>
      <c r="M213" s="49">
        <v>252.58260869565217</v>
      </c>
      <c r="N213" s="49">
        <v>289.3695652173912</v>
      </c>
      <c r="O213" s="49">
        <v>312.0521739130437</v>
      </c>
      <c r="P213" s="49">
        <v>312.41739130434809</v>
      </c>
      <c r="Q213" s="49">
        <v>515.92608695652177</v>
      </c>
      <c r="R213" s="49">
        <v>701.30434782608722</v>
      </c>
      <c r="S213" s="49">
        <v>1004.9565217391308</v>
      </c>
      <c r="T213" s="49">
        <v>1197.4347826086957</v>
      </c>
      <c r="U213" s="50">
        <v>102.4</v>
      </c>
      <c r="V213" s="50">
        <v>117.2</v>
      </c>
      <c r="W213" s="51">
        <v>485.85652173913064</v>
      </c>
      <c r="X213" s="51">
        <v>591.70434782608697</v>
      </c>
      <c r="Y213" s="51">
        <v>1154.4782608695659</v>
      </c>
      <c r="Z213" s="51">
        <v>1167.3521739130426</v>
      </c>
      <c r="AA213" s="52">
        <v>474.73913043478245</v>
      </c>
      <c r="AB213" s="53">
        <v>888.375</v>
      </c>
      <c r="AC213" s="53">
        <v>1027.5</v>
      </c>
      <c r="AD213" s="55">
        <v>11</v>
      </c>
      <c r="AE213" s="56">
        <v>471.65217391304361</v>
      </c>
      <c r="AF213" s="56">
        <v>548.34782608695639</v>
      </c>
      <c r="AG213" s="56">
        <v>915.69565217391278</v>
      </c>
      <c r="AH213" s="57">
        <v>320</v>
      </c>
      <c r="AI213" s="57">
        <v>393.41739130434786</v>
      </c>
      <c r="AJ213" s="57">
        <v>467.95652173913032</v>
      </c>
      <c r="AK213" s="57">
        <v>499.26086956521755</v>
      </c>
      <c r="AL213" s="57">
        <v>571.5</v>
      </c>
      <c r="AM213" s="57">
        <v>905.82608695652129</v>
      </c>
      <c r="AN213" s="57">
        <v>909.34782608695639</v>
      </c>
      <c r="AO213" s="57">
        <v>1140</v>
      </c>
      <c r="AP213" s="57">
        <v>1111.3043478260872</v>
      </c>
      <c r="AQ213" s="58">
        <v>402.43478260869574</v>
      </c>
      <c r="AR213" s="58">
        <v>601.73913043478296</v>
      </c>
      <c r="AS213" s="58">
        <v>644.95652173913084</v>
      </c>
      <c r="AT213" s="58">
        <v>836.78260869565213</v>
      </c>
      <c r="AU213" s="58">
        <v>975.13043478260852</v>
      </c>
      <c r="AV213" s="58">
        <v>1097.8260869565213</v>
      </c>
      <c r="AW213" s="58">
        <v>1374.4782608695659</v>
      </c>
      <c r="AX213" s="59">
        <v>98</v>
      </c>
      <c r="AY213" s="59">
        <v>104.73913043478258</v>
      </c>
      <c r="AZ213" s="59">
        <v>374.26086956521755</v>
      </c>
      <c r="BA213" s="64">
        <v>176</v>
      </c>
      <c r="BB213" s="64">
        <v>729.52173913043509</v>
      </c>
      <c r="BC213" s="64">
        <v>600.82608695652129</v>
      </c>
      <c r="BD213" s="64">
        <v>640.52173913043509</v>
      </c>
      <c r="BE213" s="64">
        <v>729.52173913043509</v>
      </c>
      <c r="BF213" s="64">
        <v>695.34782608695639</v>
      </c>
      <c r="BG213" s="64">
        <v>714.52173913043509</v>
      </c>
      <c r="BH213" s="64">
        <v>1308.6956521739128</v>
      </c>
      <c r="BI213" s="61">
        <v>460.69565217391329</v>
      </c>
      <c r="BJ213" s="62">
        <v>128.69565217391303</v>
      </c>
      <c r="BK213" s="62">
        <v>142.47826086956516</v>
      </c>
      <c r="BL213" s="62">
        <v>260.56521739130426</v>
      </c>
      <c r="BM213" s="62">
        <v>270.69565217391317</v>
      </c>
      <c r="BN213" s="62">
        <v>302.43478260869574</v>
      </c>
      <c r="BO213" s="62">
        <v>319.86956521739148</v>
      </c>
      <c r="BP213" s="62">
        <v>389.13043478260852</v>
      </c>
      <c r="BQ213" s="62">
        <v>521</v>
      </c>
      <c r="BR213" s="62">
        <v>775</v>
      </c>
      <c r="BS213" s="62">
        <v>904.5</v>
      </c>
      <c r="BT213" s="62">
        <v>1144.1304347826085</v>
      </c>
      <c r="BU213" s="62">
        <v>1092.4347826086957</v>
      </c>
    </row>
    <row r="214" spans="1:73" s="63" customFormat="1" x14ac:dyDescent="0.3">
      <c r="A214" s="1"/>
      <c r="B214" s="1"/>
      <c r="C214" s="1"/>
      <c r="D214" s="92"/>
      <c r="E214" s="3"/>
      <c r="F214" s="3"/>
      <c r="G214" s="1"/>
      <c r="H214" s="69">
        <v>9.432544000018563</v>
      </c>
      <c r="I214" s="47">
        <v>0.77826086956521756</v>
      </c>
      <c r="J214" s="48">
        <v>5.4152173913043509</v>
      </c>
      <c r="K214" s="48">
        <v>5.4152173913043509</v>
      </c>
      <c r="L214" s="49">
        <v>189.16086956521727</v>
      </c>
      <c r="M214" s="49">
        <v>255.0695652173913</v>
      </c>
      <c r="N214" s="49">
        <v>292.62173913043466</v>
      </c>
      <c r="O214" s="49">
        <v>315.59130434782634</v>
      </c>
      <c r="P214" s="49">
        <v>315.93043478260898</v>
      </c>
      <c r="Q214" s="49">
        <v>521.79565217391303</v>
      </c>
      <c r="R214" s="49">
        <v>709.78260869565247</v>
      </c>
      <c r="S214" s="49">
        <v>1018.1739130434787</v>
      </c>
      <c r="T214" s="49">
        <v>1213.2608695652175</v>
      </c>
      <c r="U214" s="50">
        <v>103.64</v>
      </c>
      <c r="V214" s="50">
        <v>118.42</v>
      </c>
      <c r="W214" s="51">
        <v>491.47391304347849</v>
      </c>
      <c r="X214" s="51">
        <v>599.0826086956522</v>
      </c>
      <c r="Y214" s="51">
        <v>1168.0869565217399</v>
      </c>
      <c r="Z214" s="51">
        <v>1182.0913043478251</v>
      </c>
      <c r="AA214" s="52">
        <v>482.04347826086939</v>
      </c>
      <c r="AB214" s="53">
        <v>901.08333333333371</v>
      </c>
      <c r="AC214" s="53">
        <v>1039</v>
      </c>
      <c r="AD214" s="55">
        <v>11.15</v>
      </c>
      <c r="AE214" s="56">
        <v>477.39130434782624</v>
      </c>
      <c r="AF214" s="56">
        <v>553.60869565217376</v>
      </c>
      <c r="AG214" s="56">
        <v>928.21739130434753</v>
      </c>
      <c r="AH214" s="57">
        <v>324.10000000000002</v>
      </c>
      <c r="AI214" s="57">
        <v>398.33043478260873</v>
      </c>
      <c r="AJ214" s="57">
        <v>473.17391304347814</v>
      </c>
      <c r="AK214" s="57">
        <v>504.95652173913061</v>
      </c>
      <c r="AL214" s="57">
        <v>577.65</v>
      </c>
      <c r="AM214" s="57">
        <v>916.69565217391255</v>
      </c>
      <c r="AN214" s="57">
        <v>920.60869565217376</v>
      </c>
      <c r="AO214" s="57">
        <v>1153</v>
      </c>
      <c r="AP214" s="57">
        <v>1121.7826086956525</v>
      </c>
      <c r="AQ214" s="58">
        <v>407.26086956521749</v>
      </c>
      <c r="AR214" s="58">
        <v>609.04347826086996</v>
      </c>
      <c r="AS214" s="58">
        <v>653.17391304347871</v>
      </c>
      <c r="AT214" s="58">
        <v>848.86956521739125</v>
      </c>
      <c r="AU214" s="58">
        <v>988.47826086956502</v>
      </c>
      <c r="AV214" s="58">
        <v>1112.6956521739125</v>
      </c>
      <c r="AW214" s="58">
        <v>1391.0869565217399</v>
      </c>
      <c r="AX214" s="59">
        <v>99</v>
      </c>
      <c r="AY214" s="59">
        <v>106.04347826086953</v>
      </c>
      <c r="AZ214" s="59">
        <v>378.95652173913061</v>
      </c>
      <c r="BA214" s="64">
        <v>178</v>
      </c>
      <c r="BB214" s="64">
        <v>738.91304347826122</v>
      </c>
      <c r="BC214" s="64">
        <v>608.69565217391255</v>
      </c>
      <c r="BD214" s="64">
        <v>648.91304347826122</v>
      </c>
      <c r="BE214" s="64">
        <v>738.91304347826122</v>
      </c>
      <c r="BF214" s="64">
        <v>703.60869565217376</v>
      </c>
      <c r="BG214" s="64">
        <v>722.91304347826122</v>
      </c>
      <c r="BH214" s="64">
        <v>1325.2173913043475</v>
      </c>
      <c r="BI214" s="61">
        <v>466.2173913043481</v>
      </c>
      <c r="BJ214" s="62">
        <v>130.21739130434781</v>
      </c>
      <c r="BK214" s="62">
        <v>144.08695652173907</v>
      </c>
      <c r="BL214" s="62">
        <v>263.73913043478251</v>
      </c>
      <c r="BM214" s="62">
        <v>274.21739130434798</v>
      </c>
      <c r="BN214" s="62">
        <v>306.26086956521749</v>
      </c>
      <c r="BO214" s="62">
        <v>323.52173913043498</v>
      </c>
      <c r="BP214" s="62">
        <v>393.47826086956502</v>
      </c>
      <c r="BQ214" s="62">
        <v>527.70000000000005</v>
      </c>
      <c r="BR214" s="62">
        <v>786.3</v>
      </c>
      <c r="BS214" s="62">
        <v>918.45</v>
      </c>
      <c r="BT214" s="62">
        <v>1158.478260869565</v>
      </c>
      <c r="BU214" s="62">
        <v>1106.2608695652175</v>
      </c>
    </row>
    <row r="215" spans="1:73" s="63" customFormat="1" x14ac:dyDescent="0.3">
      <c r="A215" s="1"/>
      <c r="B215" s="1"/>
      <c r="C215" s="1"/>
      <c r="D215" s="92"/>
      <c r="E215" s="3"/>
      <c r="F215" s="3"/>
      <c r="G215" s="1"/>
      <c r="H215" s="69">
        <v>9.4772480000186494</v>
      </c>
      <c r="I215" s="47">
        <v>0.78608695652173932</v>
      </c>
      <c r="J215" s="48">
        <v>5.471739130434786</v>
      </c>
      <c r="K215" s="48">
        <v>5.471739130434786</v>
      </c>
      <c r="L215" s="49">
        <v>190.88695652173899</v>
      </c>
      <c r="M215" s="49">
        <v>257.5565217391304</v>
      </c>
      <c r="N215" s="49">
        <v>295.87391304347813</v>
      </c>
      <c r="O215" s="49">
        <v>319.13043478260897</v>
      </c>
      <c r="P215" s="49">
        <v>319.44347826086988</v>
      </c>
      <c r="Q215" s="49">
        <v>527.66521739130428</v>
      </c>
      <c r="R215" s="49">
        <v>718.26086956521772</v>
      </c>
      <c r="S215" s="49">
        <v>1031.3913043478265</v>
      </c>
      <c r="T215" s="49">
        <v>1229.0869565217392</v>
      </c>
      <c r="U215" s="50">
        <v>104.88</v>
      </c>
      <c r="V215" s="50">
        <v>119.64</v>
      </c>
      <c r="W215" s="51">
        <v>497.09130434782634</v>
      </c>
      <c r="X215" s="51">
        <v>606.46086956521742</v>
      </c>
      <c r="Y215" s="51">
        <v>1181.6956521739139</v>
      </c>
      <c r="Z215" s="51">
        <v>1196.8304347826077</v>
      </c>
      <c r="AA215" s="52">
        <v>489.34782608695633</v>
      </c>
      <c r="AB215" s="53">
        <v>913.79166666666708</v>
      </c>
      <c r="AC215" s="53">
        <v>1050.5</v>
      </c>
      <c r="AD215" s="55">
        <v>11.3</v>
      </c>
      <c r="AE215" s="56">
        <v>483.13043478260886</v>
      </c>
      <c r="AF215" s="56">
        <v>558.86956521739114</v>
      </c>
      <c r="AG215" s="56">
        <v>940.73913043478228</v>
      </c>
      <c r="AH215" s="57">
        <v>328.2</v>
      </c>
      <c r="AI215" s="57">
        <v>403.24347826086961</v>
      </c>
      <c r="AJ215" s="57">
        <v>478.39130434782595</v>
      </c>
      <c r="AK215" s="57">
        <v>510.65217391304367</v>
      </c>
      <c r="AL215" s="57">
        <v>583.79999999999995</v>
      </c>
      <c r="AM215" s="57">
        <v>927.5652173913038</v>
      </c>
      <c r="AN215" s="57">
        <v>931.86956521739114</v>
      </c>
      <c r="AO215" s="57">
        <v>1166</v>
      </c>
      <c r="AP215" s="57">
        <v>1132.2608695652177</v>
      </c>
      <c r="AQ215" s="58">
        <v>412.08695652173924</v>
      </c>
      <c r="AR215" s="58">
        <v>616.34782608695696</v>
      </c>
      <c r="AS215" s="58">
        <v>661.39130434782658</v>
      </c>
      <c r="AT215" s="58">
        <v>860.95652173913038</v>
      </c>
      <c r="AU215" s="58">
        <v>1001.8260869565215</v>
      </c>
      <c r="AV215" s="58">
        <v>1127.5652173913038</v>
      </c>
      <c r="AW215" s="58">
        <v>1407.6956521739139</v>
      </c>
      <c r="AX215" s="59">
        <v>100</v>
      </c>
      <c r="AY215" s="59">
        <v>107.34782608695649</v>
      </c>
      <c r="AZ215" s="59">
        <v>383.65217391304367</v>
      </c>
      <c r="BA215" s="64">
        <v>180</v>
      </c>
      <c r="BB215" s="64">
        <v>748.30434782608734</v>
      </c>
      <c r="BC215" s="64">
        <v>616.5652173913038</v>
      </c>
      <c r="BD215" s="64">
        <v>657.30434782608734</v>
      </c>
      <c r="BE215" s="64">
        <v>748.30434782608734</v>
      </c>
      <c r="BF215" s="64">
        <v>711.86956521739114</v>
      </c>
      <c r="BG215" s="64">
        <v>731.30434782608734</v>
      </c>
      <c r="BH215" s="64">
        <v>1341.7391304347823</v>
      </c>
      <c r="BI215" s="61">
        <v>471.73913043478291</v>
      </c>
      <c r="BJ215" s="62">
        <v>131.7391304347826</v>
      </c>
      <c r="BK215" s="62">
        <v>145.69565217391298</v>
      </c>
      <c r="BL215" s="62">
        <v>266.91304347826076</v>
      </c>
      <c r="BM215" s="62">
        <v>277.73913043478279</v>
      </c>
      <c r="BN215" s="62">
        <v>310.08695652173924</v>
      </c>
      <c r="BO215" s="62">
        <v>327.17391304347848</v>
      </c>
      <c r="BP215" s="62">
        <v>397.82608695652152</v>
      </c>
      <c r="BQ215" s="62">
        <v>534.4</v>
      </c>
      <c r="BR215" s="62">
        <v>797.6</v>
      </c>
      <c r="BS215" s="62">
        <v>932.4</v>
      </c>
      <c r="BT215" s="62">
        <v>1172.8260869565215</v>
      </c>
      <c r="BU215" s="62">
        <v>1120.0869565217392</v>
      </c>
    </row>
    <row r="216" spans="1:73" s="63" customFormat="1" x14ac:dyDescent="0.3">
      <c r="A216" s="1"/>
      <c r="B216" s="1"/>
      <c r="C216" s="1"/>
      <c r="D216" s="92"/>
      <c r="E216" s="3"/>
      <c r="F216" s="3"/>
      <c r="G216" s="1"/>
      <c r="H216" s="69">
        <v>9.5</v>
      </c>
      <c r="I216" s="47">
        <v>0.79391304347826108</v>
      </c>
      <c r="J216" s="48">
        <v>5.5282608695652211</v>
      </c>
      <c r="K216" s="48">
        <v>5.5282608695652211</v>
      </c>
      <c r="L216" s="49">
        <v>192.61304347826072</v>
      </c>
      <c r="M216" s="49">
        <v>260.04347826086951</v>
      </c>
      <c r="N216" s="49">
        <v>299.12608695652159</v>
      </c>
      <c r="O216" s="49">
        <v>322.66956521739161</v>
      </c>
      <c r="P216" s="49">
        <v>322.95652173913078</v>
      </c>
      <c r="Q216" s="49">
        <v>533.53478260869554</v>
      </c>
      <c r="R216" s="49">
        <v>726.73913043478296</v>
      </c>
      <c r="S216" s="49">
        <v>1044.6086956521742</v>
      </c>
      <c r="T216" s="49">
        <v>1244.913043478261</v>
      </c>
      <c r="U216" s="50">
        <v>106.12</v>
      </c>
      <c r="V216" s="50">
        <v>120.86</v>
      </c>
      <c r="W216" s="51">
        <v>502.70869565217419</v>
      </c>
      <c r="X216" s="51">
        <v>613.83913043478265</v>
      </c>
      <c r="Y216" s="51">
        <v>1195.3043478260879</v>
      </c>
      <c r="Z216" s="51">
        <v>1211.5695652173902</v>
      </c>
      <c r="AA216" s="52">
        <v>496.65217391304327</v>
      </c>
      <c r="AB216" s="53">
        <v>926.5</v>
      </c>
      <c r="AC216" s="53">
        <v>1062</v>
      </c>
      <c r="AD216" s="55">
        <v>11.45</v>
      </c>
      <c r="AE216" s="56">
        <v>488.86956521739148</v>
      </c>
      <c r="AF216" s="56">
        <v>564.13043478260852</v>
      </c>
      <c r="AG216" s="56">
        <v>953.26086956521704</v>
      </c>
      <c r="AH216" s="57">
        <v>332.3</v>
      </c>
      <c r="AI216" s="57">
        <v>408.15652173913048</v>
      </c>
      <c r="AJ216" s="57">
        <v>483.60869565217376</v>
      </c>
      <c r="AK216" s="57">
        <v>516.34782608695673</v>
      </c>
      <c r="AL216" s="57">
        <v>589.95000000000005</v>
      </c>
      <c r="AM216" s="57">
        <v>938.43478260869506</v>
      </c>
      <c r="AN216" s="57">
        <v>943.13043478260852</v>
      </c>
      <c r="AO216" s="57">
        <v>1179</v>
      </c>
      <c r="AP216" s="57">
        <v>1142.739130434783</v>
      </c>
      <c r="AQ216" s="58">
        <v>416.91304347826099</v>
      </c>
      <c r="AR216" s="58">
        <v>623.65217391304395</v>
      </c>
      <c r="AS216" s="58">
        <v>669.60869565217445</v>
      </c>
      <c r="AT216" s="58">
        <v>873.04347826086951</v>
      </c>
      <c r="AU216" s="58">
        <v>1015.173913043478</v>
      </c>
      <c r="AV216" s="58">
        <v>1142.4347826086951</v>
      </c>
      <c r="AW216" s="58">
        <v>1424.3043478260879</v>
      </c>
      <c r="AX216" s="59">
        <v>101</v>
      </c>
      <c r="AY216" s="59">
        <v>108.65217391304344</v>
      </c>
      <c r="AZ216" s="59">
        <v>388.34782608695673</v>
      </c>
      <c r="BA216" s="64">
        <v>182</v>
      </c>
      <c r="BB216" s="64">
        <v>757.69565217391346</v>
      </c>
      <c r="BC216" s="64">
        <v>624.43478260869506</v>
      </c>
      <c r="BD216" s="64">
        <v>665.69565217391346</v>
      </c>
      <c r="BE216" s="64">
        <v>757.69565217391346</v>
      </c>
      <c r="BF216" s="64">
        <v>720.13043478260852</v>
      </c>
      <c r="BG216" s="64">
        <v>739.69565217391346</v>
      </c>
      <c r="BH216" s="64">
        <v>1358.260869565217</v>
      </c>
      <c r="BI216" s="61">
        <v>477.26086956521772</v>
      </c>
      <c r="BJ216" s="62">
        <v>133.26086956521738</v>
      </c>
      <c r="BK216" s="62">
        <v>147.30434782608688</v>
      </c>
      <c r="BL216" s="62">
        <v>270.08695652173901</v>
      </c>
      <c r="BM216" s="62">
        <v>281.2608695652176</v>
      </c>
      <c r="BN216" s="62">
        <v>313.91304347826099</v>
      </c>
      <c r="BO216" s="62">
        <v>330.82608695652198</v>
      </c>
      <c r="BP216" s="62">
        <v>402.17391304347802</v>
      </c>
      <c r="BQ216" s="62">
        <v>541.1</v>
      </c>
      <c r="BR216" s="62">
        <v>808.9</v>
      </c>
      <c r="BS216" s="62">
        <v>946.35</v>
      </c>
      <c r="BT216" s="62">
        <v>1187.173913043478</v>
      </c>
      <c r="BU216" s="62">
        <v>1133.913043478261</v>
      </c>
    </row>
    <row r="217" spans="1:73" s="63" customFormat="1" x14ac:dyDescent="0.3">
      <c r="A217" s="1"/>
      <c r="B217" s="1"/>
      <c r="C217" s="1"/>
      <c r="D217" s="92"/>
      <c r="E217" s="3"/>
      <c r="F217" s="3"/>
      <c r="G217" s="1"/>
      <c r="H217" s="69">
        <v>9.5666560000188259</v>
      </c>
      <c r="I217" s="47">
        <v>0.80173913043478284</v>
      </c>
      <c r="J217" s="48">
        <v>5.5847826086956562</v>
      </c>
      <c r="K217" s="48">
        <v>5.5847826086956562</v>
      </c>
      <c r="L217" s="49">
        <v>194.33913043478245</v>
      </c>
      <c r="M217" s="49">
        <v>262.53043478260861</v>
      </c>
      <c r="N217" s="49">
        <v>302.37826086956505</v>
      </c>
      <c r="O217" s="49">
        <v>326.20869565217424</v>
      </c>
      <c r="P217" s="49">
        <v>326.46956521739168</v>
      </c>
      <c r="Q217" s="49">
        <v>539.40434782608679</v>
      </c>
      <c r="R217" s="49">
        <v>735.21739130434821</v>
      </c>
      <c r="S217" s="49">
        <v>1057.826086956522</v>
      </c>
      <c r="T217" s="49">
        <v>1260.7391304347827</v>
      </c>
      <c r="U217" s="50">
        <v>107.36</v>
      </c>
      <c r="V217" s="50">
        <v>122.08</v>
      </c>
      <c r="W217" s="51">
        <v>508.32608695652203</v>
      </c>
      <c r="X217" s="51">
        <v>621.21739130434787</v>
      </c>
      <c r="Y217" s="51">
        <v>1208.9130434782619</v>
      </c>
      <c r="Z217" s="51">
        <v>1226.3086956521727</v>
      </c>
      <c r="AA217" s="52">
        <v>503.95652173913021</v>
      </c>
      <c r="AB217" s="53">
        <v>940.36363636363637</v>
      </c>
      <c r="AC217" s="53">
        <v>1072.8181818181818</v>
      </c>
      <c r="AD217" s="55">
        <v>11.6</v>
      </c>
      <c r="AE217" s="56">
        <v>494.60869565217411</v>
      </c>
      <c r="AF217" s="56">
        <v>569.39130434782589</v>
      </c>
      <c r="AG217" s="56">
        <v>965.78260869565179</v>
      </c>
      <c r="AH217" s="57">
        <v>336.4</v>
      </c>
      <c r="AI217" s="57">
        <v>413.06956521739136</v>
      </c>
      <c r="AJ217" s="57">
        <v>488.82608695652158</v>
      </c>
      <c r="AK217" s="57">
        <v>522.04347826086973</v>
      </c>
      <c r="AL217" s="57">
        <v>596.1</v>
      </c>
      <c r="AM217" s="57">
        <v>949.30434782608631</v>
      </c>
      <c r="AN217" s="57">
        <v>954.39130434782589</v>
      </c>
      <c r="AO217" s="57">
        <v>1192</v>
      </c>
      <c r="AP217" s="57">
        <v>1153.2173913043482</v>
      </c>
      <c r="AQ217" s="58">
        <v>421.73913043478274</v>
      </c>
      <c r="AR217" s="58">
        <v>630.95652173913095</v>
      </c>
      <c r="AS217" s="58">
        <v>677.82608695652232</v>
      </c>
      <c r="AT217" s="58">
        <v>885.13043478260863</v>
      </c>
      <c r="AU217" s="58">
        <v>1028.5217391304345</v>
      </c>
      <c r="AV217" s="58">
        <v>1157.3043478260863</v>
      </c>
      <c r="AW217" s="58">
        <v>1440.9130434782619</v>
      </c>
      <c r="AX217" s="59">
        <v>102</v>
      </c>
      <c r="AY217" s="59">
        <v>109.95652173913039</v>
      </c>
      <c r="AZ217" s="59">
        <v>393.04347826086979</v>
      </c>
      <c r="BA217" s="64">
        <v>184</v>
      </c>
      <c r="BB217" s="64">
        <v>767.08695652173958</v>
      </c>
      <c r="BC217" s="64">
        <v>632.30434782608631</v>
      </c>
      <c r="BD217" s="64">
        <v>674.08695652173958</v>
      </c>
      <c r="BE217" s="64">
        <v>767.08695652173958</v>
      </c>
      <c r="BF217" s="64">
        <v>728.39130434782589</v>
      </c>
      <c r="BG217" s="64">
        <v>748.08695652173958</v>
      </c>
      <c r="BH217" s="64">
        <v>1374.7826086956518</v>
      </c>
      <c r="BI217" s="61">
        <v>482.78260869565253</v>
      </c>
      <c r="BJ217" s="62">
        <v>134.78260869565216</v>
      </c>
      <c r="BK217" s="62">
        <v>148.91304347826079</v>
      </c>
      <c r="BL217" s="62">
        <v>273.26086956521726</v>
      </c>
      <c r="BM217" s="62">
        <v>284.78260869565241</v>
      </c>
      <c r="BN217" s="62">
        <v>317.73913043478274</v>
      </c>
      <c r="BO217" s="62">
        <v>334.47826086956547</v>
      </c>
      <c r="BP217" s="62">
        <v>406.52173913043453</v>
      </c>
      <c r="BQ217" s="62">
        <v>547.79999999999995</v>
      </c>
      <c r="BR217" s="62">
        <v>820.2</v>
      </c>
      <c r="BS217" s="62">
        <v>960.3</v>
      </c>
      <c r="BT217" s="62">
        <v>1201.5217391304345</v>
      </c>
      <c r="BU217" s="62">
        <v>1147.7391304347827</v>
      </c>
    </row>
    <row r="218" spans="1:73" s="63" customFormat="1" x14ac:dyDescent="0.3">
      <c r="A218" s="1"/>
      <c r="B218" s="1"/>
      <c r="C218" s="1"/>
      <c r="D218" s="92"/>
      <c r="E218" s="3"/>
      <c r="F218" s="3"/>
      <c r="G218" s="1"/>
      <c r="H218" s="69">
        <v>9.6113600000189141</v>
      </c>
      <c r="I218" s="47">
        <v>0.8095652173913046</v>
      </c>
      <c r="J218" s="48">
        <v>5.6413043478260914</v>
      </c>
      <c r="K218" s="48">
        <v>5.6413043478260914</v>
      </c>
      <c r="L218" s="49">
        <v>196.06521739130417</v>
      </c>
      <c r="M218" s="49">
        <v>265.01739130434771</v>
      </c>
      <c r="N218" s="49">
        <v>305.63043478260852</v>
      </c>
      <c r="O218" s="49">
        <v>329.74782608695688</v>
      </c>
      <c r="P218" s="49">
        <v>329.98260869565257</v>
      </c>
      <c r="Q218" s="49">
        <v>545.27391304347805</v>
      </c>
      <c r="R218" s="49">
        <v>743.69565217391346</v>
      </c>
      <c r="S218" s="49">
        <v>1071.0434782608697</v>
      </c>
      <c r="T218" s="49">
        <v>1276.5652173913045</v>
      </c>
      <c r="U218" s="50">
        <v>108.6</v>
      </c>
      <c r="V218" s="50">
        <v>123.3</v>
      </c>
      <c r="W218" s="51">
        <v>513.94347826086982</v>
      </c>
      <c r="X218" s="51">
        <v>628.59565217391309</v>
      </c>
      <c r="Y218" s="51">
        <v>1222.5217391304359</v>
      </c>
      <c r="Z218" s="51">
        <v>1241.0478260869552</v>
      </c>
      <c r="AA218" s="52">
        <v>511.26086956521715</v>
      </c>
      <c r="AB218" s="53">
        <v>954.22727272727275</v>
      </c>
      <c r="AC218" s="53">
        <v>1083.6363636363635</v>
      </c>
      <c r="AD218" s="55">
        <v>11.75</v>
      </c>
      <c r="AE218" s="56">
        <v>500.34782608695673</v>
      </c>
      <c r="AF218" s="56">
        <v>574.65217391304327</v>
      </c>
      <c r="AG218" s="56">
        <v>978.30434782608654</v>
      </c>
      <c r="AH218" s="57">
        <v>340.5</v>
      </c>
      <c r="AI218" s="57">
        <v>417.98260869565223</v>
      </c>
      <c r="AJ218" s="57">
        <v>494.04347826086939</v>
      </c>
      <c r="AK218" s="57">
        <v>527.73913043478274</v>
      </c>
      <c r="AL218" s="57">
        <v>602.25</v>
      </c>
      <c r="AM218" s="57">
        <v>960.17391304347757</v>
      </c>
      <c r="AN218" s="57">
        <v>965.65217391304327</v>
      </c>
      <c r="AO218" s="57">
        <v>1205</v>
      </c>
      <c r="AP218" s="57">
        <v>1163.6956521739135</v>
      </c>
      <c r="AQ218" s="58">
        <v>426.56521739130449</v>
      </c>
      <c r="AR218" s="58">
        <v>638.26086956521794</v>
      </c>
      <c r="AS218" s="58">
        <v>686.04347826087019</v>
      </c>
      <c r="AT218" s="58">
        <v>897.21739130434776</v>
      </c>
      <c r="AU218" s="58">
        <v>1041.869565217391</v>
      </c>
      <c r="AV218" s="58">
        <v>1172.1739130434776</v>
      </c>
      <c r="AW218" s="58">
        <v>1457.5217391304359</v>
      </c>
      <c r="AX218" s="59">
        <v>103</v>
      </c>
      <c r="AY218" s="59">
        <v>111.26086956521735</v>
      </c>
      <c r="AZ218" s="59">
        <v>397.73913043478285</v>
      </c>
      <c r="BA218" s="64">
        <v>186</v>
      </c>
      <c r="BB218" s="64">
        <v>776.4782608695657</v>
      </c>
      <c r="BC218" s="64">
        <v>640.17391304347757</v>
      </c>
      <c r="BD218" s="64">
        <v>682.4782608695657</v>
      </c>
      <c r="BE218" s="64">
        <v>776.4782608695657</v>
      </c>
      <c r="BF218" s="64">
        <v>736.65217391304327</v>
      </c>
      <c r="BG218" s="64">
        <v>756.4782608695657</v>
      </c>
      <c r="BH218" s="64">
        <v>1391.3043478260865</v>
      </c>
      <c r="BI218" s="61">
        <v>488.30434782608734</v>
      </c>
      <c r="BJ218" s="62">
        <v>136.30434782608694</v>
      </c>
      <c r="BK218" s="62">
        <v>150.5217391304347</v>
      </c>
      <c r="BL218" s="62">
        <v>276.43478260869551</v>
      </c>
      <c r="BM218" s="62">
        <v>288.30434782608722</v>
      </c>
      <c r="BN218" s="62">
        <v>321.56521739130449</v>
      </c>
      <c r="BO218" s="62">
        <v>338.13043478260897</v>
      </c>
      <c r="BP218" s="62">
        <v>410.86956521739103</v>
      </c>
      <c r="BQ218" s="62">
        <v>554.5</v>
      </c>
      <c r="BR218" s="62">
        <v>831.5</v>
      </c>
      <c r="BS218" s="62">
        <v>974.25</v>
      </c>
      <c r="BT218" s="62">
        <v>1215.869565217391</v>
      </c>
      <c r="BU218" s="62">
        <v>1161.5652173913045</v>
      </c>
    </row>
    <row r="219" spans="1:73" s="63" customFormat="1" x14ac:dyDescent="0.3">
      <c r="A219" s="1"/>
      <c r="B219" s="1"/>
      <c r="C219" s="1"/>
      <c r="D219" s="92"/>
      <c r="E219" s="3"/>
      <c r="F219" s="3"/>
      <c r="G219" s="1"/>
      <c r="H219" s="69">
        <v>9.6560640000190023</v>
      </c>
      <c r="I219" s="47">
        <v>0.81739130434782636</v>
      </c>
      <c r="J219" s="48">
        <v>5.6978260869565265</v>
      </c>
      <c r="K219" s="48">
        <v>5.6978260869565265</v>
      </c>
      <c r="L219" s="49">
        <v>197.7913043478259</v>
      </c>
      <c r="M219" s="49">
        <v>267.50434782608681</v>
      </c>
      <c r="N219" s="49">
        <v>308.88260869565198</v>
      </c>
      <c r="O219" s="49">
        <v>333.28695652173951</v>
      </c>
      <c r="P219" s="49">
        <v>333.49565217391347</v>
      </c>
      <c r="Q219" s="49">
        <v>551.1434782608693</v>
      </c>
      <c r="R219" s="49">
        <v>752.17391304347871</v>
      </c>
      <c r="S219" s="49">
        <v>1084.2608695652175</v>
      </c>
      <c r="T219" s="49">
        <v>1292.3913043478262</v>
      </c>
      <c r="U219" s="50">
        <v>109.84</v>
      </c>
      <c r="V219" s="50">
        <v>124.52</v>
      </c>
      <c r="W219" s="51">
        <v>519.56086956521767</v>
      </c>
      <c r="X219" s="51">
        <v>635.97391304347832</v>
      </c>
      <c r="Y219" s="51">
        <v>1236.1304347826099</v>
      </c>
      <c r="Z219" s="51">
        <v>1255.7869565217377</v>
      </c>
      <c r="AA219" s="52">
        <v>518.56521739130415</v>
      </c>
      <c r="AB219" s="53">
        <v>968.09090909090912</v>
      </c>
      <c r="AC219" s="53">
        <v>1094.4545454545453</v>
      </c>
      <c r="AD219" s="55">
        <v>11.9</v>
      </c>
      <c r="AE219" s="56">
        <v>506.08695652173935</v>
      </c>
      <c r="AF219" s="56">
        <v>579.91304347826065</v>
      </c>
      <c r="AG219" s="56">
        <v>990.82608695652129</v>
      </c>
      <c r="AH219" s="57">
        <v>344.6</v>
      </c>
      <c r="AI219" s="57">
        <v>422.89565217391311</v>
      </c>
      <c r="AJ219" s="57">
        <v>499.26086956521721</v>
      </c>
      <c r="AK219" s="57">
        <v>533.43478260869574</v>
      </c>
      <c r="AL219" s="57">
        <v>608.4</v>
      </c>
      <c r="AM219" s="57">
        <v>971.04347826086882</v>
      </c>
      <c r="AN219" s="57">
        <v>976.91304347826065</v>
      </c>
      <c r="AO219" s="57">
        <v>1218</v>
      </c>
      <c r="AP219" s="57">
        <v>1174.1739130434787</v>
      </c>
      <c r="AQ219" s="58">
        <v>431.39130434782624</v>
      </c>
      <c r="AR219" s="58">
        <v>645.56521739130494</v>
      </c>
      <c r="AS219" s="58">
        <v>694.26086956521806</v>
      </c>
      <c r="AT219" s="58">
        <v>909.30434782608688</v>
      </c>
      <c r="AU219" s="58">
        <v>1055.2173913043475</v>
      </c>
      <c r="AV219" s="58">
        <v>1187.0434782608688</v>
      </c>
      <c r="AW219" s="58">
        <v>1474.1304347826099</v>
      </c>
      <c r="AX219" s="59">
        <v>104</v>
      </c>
      <c r="AY219" s="59">
        <v>112.5652173913043</v>
      </c>
      <c r="AZ219" s="59">
        <v>402.43478260869591</v>
      </c>
      <c r="BA219" s="64">
        <v>188</v>
      </c>
      <c r="BB219" s="64">
        <v>785.86956521739182</v>
      </c>
      <c r="BC219" s="64">
        <v>648.04347826086882</v>
      </c>
      <c r="BD219" s="64">
        <v>690.86956521739182</v>
      </c>
      <c r="BE219" s="64">
        <v>785.86956521739182</v>
      </c>
      <c r="BF219" s="64">
        <v>744.91304347826065</v>
      </c>
      <c r="BG219" s="64">
        <v>764.86956521739182</v>
      </c>
      <c r="BH219" s="64">
        <v>1407.8260869565213</v>
      </c>
      <c r="BI219" s="61">
        <v>493.82608695652215</v>
      </c>
      <c r="BJ219" s="62">
        <v>137.82608695652172</v>
      </c>
      <c r="BK219" s="62">
        <v>152.1304347826086</v>
      </c>
      <c r="BL219" s="62">
        <v>279.60869565217376</v>
      </c>
      <c r="BM219" s="62">
        <v>291.82608695652203</v>
      </c>
      <c r="BN219" s="62">
        <v>325.39130434782624</v>
      </c>
      <c r="BO219" s="62">
        <v>341.78260869565247</v>
      </c>
      <c r="BP219" s="62">
        <v>415.21739130434753</v>
      </c>
      <c r="BQ219" s="62">
        <v>561.20000000000005</v>
      </c>
      <c r="BR219" s="62">
        <v>842.8</v>
      </c>
      <c r="BS219" s="62">
        <v>988.2</v>
      </c>
      <c r="BT219" s="62">
        <v>1230.2173913043475</v>
      </c>
      <c r="BU219" s="62">
        <v>1175.3913043478262</v>
      </c>
    </row>
    <row r="220" spans="1:73" s="63" customFormat="1" x14ac:dyDescent="0.3">
      <c r="A220" s="1"/>
      <c r="B220" s="1"/>
      <c r="C220" s="1"/>
      <c r="D220" s="92"/>
      <c r="E220" s="3"/>
      <c r="F220" s="3"/>
      <c r="G220" s="1"/>
      <c r="H220" s="69">
        <v>9.7007680000190906</v>
      </c>
      <c r="I220" s="47">
        <v>0.82521739130434812</v>
      </c>
      <c r="J220" s="48">
        <v>5.7543478260869616</v>
      </c>
      <c r="K220" s="48">
        <v>5.7543478260869616</v>
      </c>
      <c r="L220" s="49">
        <v>199.51739130434763</v>
      </c>
      <c r="M220" s="49">
        <v>269.99130434782592</v>
      </c>
      <c r="N220" s="49">
        <v>312.13478260869545</v>
      </c>
      <c r="O220" s="49">
        <v>336.82608695652215</v>
      </c>
      <c r="P220" s="49">
        <v>337.00869565217437</v>
      </c>
      <c r="Q220" s="49">
        <v>557.01304347826056</v>
      </c>
      <c r="R220" s="49">
        <v>760.65217391304395</v>
      </c>
      <c r="S220" s="49">
        <v>1097.4782608695652</v>
      </c>
      <c r="T220" s="49">
        <v>1308.217391304348</v>
      </c>
      <c r="U220" s="50">
        <v>111.08</v>
      </c>
      <c r="V220" s="50">
        <v>125.74</v>
      </c>
      <c r="W220" s="51">
        <v>525.17826086956552</v>
      </c>
      <c r="X220" s="51">
        <v>643.35217391304354</v>
      </c>
      <c r="Y220" s="51">
        <v>1249.7391304347839</v>
      </c>
      <c r="Z220" s="51">
        <v>1270.5260869565202</v>
      </c>
      <c r="AA220" s="52">
        <v>525.86956521739114</v>
      </c>
      <c r="AB220" s="53">
        <v>981.9545454545455</v>
      </c>
      <c r="AC220" s="53">
        <v>1105.272727272727</v>
      </c>
      <c r="AD220" s="55">
        <v>12.05</v>
      </c>
      <c r="AE220" s="56">
        <v>511.82608695652198</v>
      </c>
      <c r="AF220" s="56">
        <v>585.17391304347802</v>
      </c>
      <c r="AG220" s="56">
        <v>1003.347826086956</v>
      </c>
      <c r="AH220" s="57">
        <v>348.7</v>
      </c>
      <c r="AI220" s="57">
        <v>427.80869565217398</v>
      </c>
      <c r="AJ220" s="57">
        <v>504.47826086956502</v>
      </c>
      <c r="AK220" s="57">
        <v>539.13043478260875</v>
      </c>
      <c r="AL220" s="57">
        <v>614.54999999999995</v>
      </c>
      <c r="AM220" s="57">
        <v>981.91304347826008</v>
      </c>
      <c r="AN220" s="57">
        <v>988.17391304347802</v>
      </c>
      <c r="AO220" s="57">
        <v>1231</v>
      </c>
      <c r="AP220" s="57">
        <v>1184.652173913044</v>
      </c>
      <c r="AQ220" s="58">
        <v>436.21739130434798</v>
      </c>
      <c r="AR220" s="58">
        <v>652.86956521739194</v>
      </c>
      <c r="AS220" s="58">
        <v>702.47826086956593</v>
      </c>
      <c r="AT220" s="58">
        <v>921.39130434782601</v>
      </c>
      <c r="AU220" s="58">
        <v>1068.565217391304</v>
      </c>
      <c r="AV220" s="58">
        <v>1201.9130434782601</v>
      </c>
      <c r="AW220" s="58">
        <v>1490.7391304347839</v>
      </c>
      <c r="AX220" s="59">
        <v>105</v>
      </c>
      <c r="AY220" s="59">
        <v>113.86956521739125</v>
      </c>
      <c r="AZ220" s="59">
        <v>407.13043478260897</v>
      </c>
      <c r="BA220" s="64">
        <v>190</v>
      </c>
      <c r="BB220" s="64">
        <v>795.26086956521794</v>
      </c>
      <c r="BC220" s="64">
        <v>655.91304347826008</v>
      </c>
      <c r="BD220" s="64">
        <v>699.26086956521794</v>
      </c>
      <c r="BE220" s="64">
        <v>795.26086956521794</v>
      </c>
      <c r="BF220" s="64">
        <v>753.17391304347802</v>
      </c>
      <c r="BG220" s="64">
        <v>773.26086956521794</v>
      </c>
      <c r="BH220" s="64">
        <v>1424.347826086956</v>
      </c>
      <c r="BI220" s="61">
        <v>499.34782608695696</v>
      </c>
      <c r="BJ220" s="62">
        <v>139.3478260869565</v>
      </c>
      <c r="BK220" s="62">
        <v>153.73913043478251</v>
      </c>
      <c r="BL220" s="62">
        <v>282.78260869565202</v>
      </c>
      <c r="BM220" s="62">
        <v>295.34782608695684</v>
      </c>
      <c r="BN220" s="62">
        <v>329.21739130434798</v>
      </c>
      <c r="BO220" s="62">
        <v>345.43478260869597</v>
      </c>
      <c r="BP220" s="62">
        <v>419.56521739130403</v>
      </c>
      <c r="BQ220" s="62">
        <v>567.9</v>
      </c>
      <c r="BR220" s="62">
        <v>854.1</v>
      </c>
      <c r="BS220" s="62">
        <v>1002.15</v>
      </c>
      <c r="BT220" s="62">
        <v>1244.565217391304</v>
      </c>
      <c r="BU220" s="62">
        <v>1189.217391304348</v>
      </c>
    </row>
    <row r="221" spans="1:73" s="63" customFormat="1" x14ac:dyDescent="0.3">
      <c r="A221" s="1"/>
      <c r="B221" s="1"/>
      <c r="C221" s="1"/>
      <c r="D221" s="92"/>
      <c r="E221" s="3"/>
      <c r="F221" s="3"/>
      <c r="G221" s="1"/>
      <c r="H221" s="69">
        <v>9.7454720000191788</v>
      </c>
      <c r="I221" s="47">
        <v>0.83304347826086989</v>
      </c>
      <c r="J221" s="48">
        <v>5.8108695652173967</v>
      </c>
      <c r="K221" s="48">
        <v>5.8108695652173967</v>
      </c>
      <c r="L221" s="49">
        <v>201.24347826086935</v>
      </c>
      <c r="M221" s="49">
        <v>272.47826086956502</v>
      </c>
      <c r="N221" s="49">
        <v>315.38695652173891</v>
      </c>
      <c r="O221" s="49">
        <v>340.36521739130478</v>
      </c>
      <c r="P221" s="49">
        <v>340.52173913043526</v>
      </c>
      <c r="Q221" s="49">
        <v>562.88260869565181</v>
      </c>
      <c r="R221" s="49">
        <v>769.1304347826092</v>
      </c>
      <c r="S221" s="49">
        <v>1110.695652173913</v>
      </c>
      <c r="T221" s="49">
        <v>1324.0434782608697</v>
      </c>
      <c r="U221" s="50">
        <v>112.32</v>
      </c>
      <c r="V221" s="50">
        <v>126.96</v>
      </c>
      <c r="W221" s="51">
        <v>530.79565217391337</v>
      </c>
      <c r="X221" s="51">
        <v>650.73043478260877</v>
      </c>
      <c r="Y221" s="51">
        <v>1263.3478260869579</v>
      </c>
      <c r="Z221" s="51">
        <v>1285.2652173913027</v>
      </c>
      <c r="AA221" s="52">
        <v>533.17391304347814</v>
      </c>
      <c r="AB221" s="53">
        <v>995.81818181818187</v>
      </c>
      <c r="AC221" s="53">
        <v>1116.0909090909088</v>
      </c>
      <c r="AD221" s="55">
        <v>12.2</v>
      </c>
      <c r="AE221" s="56">
        <v>517.5652173913046</v>
      </c>
      <c r="AF221" s="56">
        <v>590.4347826086954</v>
      </c>
      <c r="AG221" s="56">
        <v>1015.8695652173908</v>
      </c>
      <c r="AH221" s="57">
        <v>352.8</v>
      </c>
      <c r="AI221" s="57">
        <v>432.72173913043486</v>
      </c>
      <c r="AJ221" s="57">
        <v>509.69565217391283</v>
      </c>
      <c r="AK221" s="57">
        <v>544.82608695652175</v>
      </c>
      <c r="AL221" s="57">
        <v>620.70000000000005</v>
      </c>
      <c r="AM221" s="57">
        <v>992.78260869565133</v>
      </c>
      <c r="AN221" s="57">
        <v>999.4347826086954</v>
      </c>
      <c r="AO221" s="57">
        <v>1244</v>
      </c>
      <c r="AP221" s="57">
        <v>1195.1304347826092</v>
      </c>
      <c r="AQ221" s="58">
        <v>441.04347826086973</v>
      </c>
      <c r="AR221" s="58">
        <v>660.17391304347893</v>
      </c>
      <c r="AS221" s="58">
        <v>710.6956521739138</v>
      </c>
      <c r="AT221" s="58">
        <v>933.47826086956513</v>
      </c>
      <c r="AU221" s="58">
        <v>1081.9130434782605</v>
      </c>
      <c r="AV221" s="58">
        <v>1216.7826086956513</v>
      </c>
      <c r="AW221" s="58">
        <v>1507.3478260869579</v>
      </c>
      <c r="AX221" s="59">
        <v>106</v>
      </c>
      <c r="AY221" s="59">
        <v>115.17391304347821</v>
      </c>
      <c r="AZ221" s="59">
        <v>411.82608695652203</v>
      </c>
      <c r="BA221" s="64">
        <v>192</v>
      </c>
      <c r="BB221" s="64">
        <v>804.65217391304407</v>
      </c>
      <c r="BC221" s="64">
        <v>663.78260869565133</v>
      </c>
      <c r="BD221" s="64">
        <v>707.65217391304407</v>
      </c>
      <c r="BE221" s="64">
        <v>804.65217391304407</v>
      </c>
      <c r="BF221" s="64">
        <v>761.4347826086954</v>
      </c>
      <c r="BG221" s="64">
        <v>781.65217391304407</v>
      </c>
      <c r="BH221" s="64">
        <v>1440.8695652173908</v>
      </c>
      <c r="BI221" s="61">
        <v>504.86956521739177</v>
      </c>
      <c r="BJ221" s="62">
        <v>140.86956521739128</v>
      </c>
      <c r="BK221" s="62">
        <v>155.34782608695642</v>
      </c>
      <c r="BL221" s="62">
        <v>285.95652173913027</v>
      </c>
      <c r="BM221" s="62">
        <v>298.86956521739165</v>
      </c>
      <c r="BN221" s="62">
        <v>333.04347826086973</v>
      </c>
      <c r="BO221" s="62">
        <v>349.08695652173947</v>
      </c>
      <c r="BP221" s="62">
        <v>423.91304347826053</v>
      </c>
      <c r="BQ221" s="62">
        <v>574.6</v>
      </c>
      <c r="BR221" s="62">
        <v>865.4</v>
      </c>
      <c r="BS221" s="62">
        <v>1016.1</v>
      </c>
      <c r="BT221" s="62">
        <v>1258.9130434782605</v>
      </c>
      <c r="BU221" s="62">
        <v>1203.0434782608697</v>
      </c>
    </row>
    <row r="222" spans="1:73" s="63" customFormat="1" x14ac:dyDescent="0.3">
      <c r="A222" s="1"/>
      <c r="B222" s="1"/>
      <c r="C222" s="1"/>
      <c r="D222" s="92"/>
      <c r="E222" s="3"/>
      <c r="F222" s="3"/>
      <c r="G222" s="1"/>
      <c r="H222" s="69">
        <v>9.7901760000192652</v>
      </c>
      <c r="I222" s="47">
        <v>0.84086956521739165</v>
      </c>
      <c r="J222" s="48">
        <v>5.8673913043478318</v>
      </c>
      <c r="K222" s="48">
        <v>5.8673913043478318</v>
      </c>
      <c r="L222" s="49">
        <v>202.96956521739108</v>
      </c>
      <c r="M222" s="49">
        <v>274.96521739130412</v>
      </c>
      <c r="N222" s="49">
        <v>318.63913043478237</v>
      </c>
      <c r="O222" s="49">
        <v>343.90434782608742</v>
      </c>
      <c r="P222" s="49">
        <v>344.03478260869616</v>
      </c>
      <c r="Q222" s="49">
        <v>568.75217391304307</v>
      </c>
      <c r="R222" s="49">
        <v>777.60869565217445</v>
      </c>
      <c r="S222" s="49">
        <v>1123.9130434782608</v>
      </c>
      <c r="T222" s="49">
        <v>1339.8695652173915</v>
      </c>
      <c r="U222" s="50">
        <v>113.56</v>
      </c>
      <c r="V222" s="50">
        <v>128.18</v>
      </c>
      <c r="W222" s="51">
        <v>536.41304347826122</v>
      </c>
      <c r="X222" s="51">
        <v>658.10869565217399</v>
      </c>
      <c r="Y222" s="51">
        <v>1276.9565217391319</v>
      </c>
      <c r="Z222" s="51">
        <v>1300.0043478260852</v>
      </c>
      <c r="AA222" s="52">
        <v>540.47826086956513</v>
      </c>
      <c r="AB222" s="53">
        <v>1009.6818181818182</v>
      </c>
      <c r="AC222" s="53">
        <v>1126.9090909090905</v>
      </c>
      <c r="AD222" s="55">
        <v>12.35</v>
      </c>
      <c r="AE222" s="56">
        <v>523.30434782608722</v>
      </c>
      <c r="AF222" s="56">
        <v>595.69565217391278</v>
      </c>
      <c r="AG222" s="56">
        <v>1028.3913043478256</v>
      </c>
      <c r="AH222" s="57">
        <v>356.9</v>
      </c>
      <c r="AI222" s="57">
        <v>437.63478260869573</v>
      </c>
      <c r="AJ222" s="57">
        <v>514.91304347826065</v>
      </c>
      <c r="AK222" s="57">
        <v>550.52173913043475</v>
      </c>
      <c r="AL222" s="57">
        <v>626.85</v>
      </c>
      <c r="AM222" s="57">
        <v>1003.6521739130426</v>
      </c>
      <c r="AN222" s="57">
        <v>1010.6956521739128</v>
      </c>
      <c r="AO222" s="57">
        <v>1257</v>
      </c>
      <c r="AP222" s="57">
        <v>1205.6086956521744</v>
      </c>
      <c r="AQ222" s="58">
        <v>445.86956521739148</v>
      </c>
      <c r="AR222" s="58">
        <v>667.47826086956593</v>
      </c>
      <c r="AS222" s="58">
        <v>718.91304347826167</v>
      </c>
      <c r="AT222" s="58">
        <v>945.56521739130426</v>
      </c>
      <c r="AU222" s="58">
        <v>1095.260869565217</v>
      </c>
      <c r="AV222" s="58">
        <v>1231.6521739130426</v>
      </c>
      <c r="AW222" s="58">
        <v>1523.9565217391319</v>
      </c>
      <c r="AX222" s="59">
        <v>107</v>
      </c>
      <c r="AY222" s="59">
        <v>116.47826086956516</v>
      </c>
      <c r="AZ222" s="59">
        <v>416.52173913043509</v>
      </c>
      <c r="BA222" s="64">
        <v>194</v>
      </c>
      <c r="BB222" s="64">
        <v>814.04347826087019</v>
      </c>
      <c r="BC222" s="64">
        <v>671.65217391304259</v>
      </c>
      <c r="BD222" s="64">
        <v>716.04347826087019</v>
      </c>
      <c r="BE222" s="64">
        <v>814.04347826087019</v>
      </c>
      <c r="BF222" s="64">
        <v>769.69565217391278</v>
      </c>
      <c r="BG222" s="64">
        <v>790.04347826087019</v>
      </c>
      <c r="BH222" s="64">
        <v>1457.3913043478256</v>
      </c>
      <c r="BI222" s="61">
        <v>510.39130434782658</v>
      </c>
      <c r="BJ222" s="62">
        <v>142.39130434782606</v>
      </c>
      <c r="BK222" s="62">
        <v>156.95652173913032</v>
      </c>
      <c r="BL222" s="62">
        <v>289.13043478260852</v>
      </c>
      <c r="BM222" s="62">
        <v>302.39130434782646</v>
      </c>
      <c r="BN222" s="62">
        <v>336.86956521739148</v>
      </c>
      <c r="BO222" s="62">
        <v>352.73913043478296</v>
      </c>
      <c r="BP222" s="62">
        <v>428.26086956521704</v>
      </c>
      <c r="BQ222" s="62">
        <v>581.29999999999995</v>
      </c>
      <c r="BR222" s="62">
        <v>876.7</v>
      </c>
      <c r="BS222" s="62">
        <v>1030.05</v>
      </c>
      <c r="BT222" s="62">
        <v>1273.260869565217</v>
      </c>
      <c r="BU222" s="62">
        <v>1216.8695652173915</v>
      </c>
    </row>
    <row r="223" spans="1:73" s="63" customFormat="1" x14ac:dyDescent="0.3">
      <c r="A223" s="1"/>
      <c r="B223" s="1"/>
      <c r="C223" s="1"/>
      <c r="D223" s="92"/>
      <c r="E223" s="3"/>
      <c r="F223" s="3"/>
      <c r="G223" s="1"/>
      <c r="H223" s="69">
        <v>9.8348800000193535</v>
      </c>
      <c r="I223" s="47">
        <v>0.84869565217391341</v>
      </c>
      <c r="J223" s="48">
        <v>5.923913043478267</v>
      </c>
      <c r="K223" s="48">
        <v>5.923913043478267</v>
      </c>
      <c r="L223" s="49">
        <v>204.6956521739128</v>
      </c>
      <c r="M223" s="49">
        <v>277.45217391304323</v>
      </c>
      <c r="N223" s="49">
        <v>321.89130434782584</v>
      </c>
      <c r="O223" s="49">
        <v>347.44347826087005</v>
      </c>
      <c r="P223" s="49">
        <v>347.54782608695706</v>
      </c>
      <c r="Q223" s="49">
        <v>574.62173913043432</v>
      </c>
      <c r="R223" s="49">
        <v>786.08695652173969</v>
      </c>
      <c r="S223" s="49">
        <v>1137.1304347826085</v>
      </c>
      <c r="T223" s="49">
        <v>1355.6956521739132</v>
      </c>
      <c r="U223" s="50">
        <v>114.8</v>
      </c>
      <c r="V223" s="50">
        <v>129.4</v>
      </c>
      <c r="W223" s="51">
        <v>542.03043478260906</v>
      </c>
      <c r="X223" s="51">
        <v>665.48695652173922</v>
      </c>
      <c r="Y223" s="51">
        <v>1290.5652173913059</v>
      </c>
      <c r="Z223" s="51">
        <v>1314.7434782608677</v>
      </c>
      <c r="AA223" s="52">
        <v>547.78260869565213</v>
      </c>
      <c r="AB223" s="53">
        <v>1023.5454545454546</v>
      </c>
      <c r="AC223" s="53">
        <v>1137.7272727272723</v>
      </c>
      <c r="AD223" s="55">
        <v>12.5</v>
      </c>
      <c r="AE223" s="56">
        <v>529.04347826086985</v>
      </c>
      <c r="AF223" s="56">
        <v>600.95652173913015</v>
      </c>
      <c r="AG223" s="56">
        <v>1040.9130434782603</v>
      </c>
      <c r="AH223" s="57">
        <v>361</v>
      </c>
      <c r="AI223" s="57">
        <v>442.5478260869566</v>
      </c>
      <c r="AJ223" s="57">
        <v>520.13043478260852</v>
      </c>
      <c r="AK223" s="57">
        <v>556.21739130434776</v>
      </c>
      <c r="AL223" s="57">
        <v>633</v>
      </c>
      <c r="AM223" s="57">
        <v>1014.5217391304338</v>
      </c>
      <c r="AN223" s="57">
        <v>1021.9565217391302</v>
      </c>
      <c r="AO223" s="57">
        <v>1270</v>
      </c>
      <c r="AP223" s="57">
        <v>1216.0869565217397</v>
      </c>
      <c r="AQ223" s="58">
        <v>450.69565217391323</v>
      </c>
      <c r="AR223" s="58">
        <v>674.78260869565293</v>
      </c>
      <c r="AS223" s="58">
        <v>727.13043478260954</v>
      </c>
      <c r="AT223" s="58">
        <v>957.65217391304338</v>
      </c>
      <c r="AU223" s="58">
        <v>1108.6086956521735</v>
      </c>
      <c r="AV223" s="58">
        <v>1246.5217391304338</v>
      </c>
      <c r="AW223" s="58">
        <v>1540.5652173913059</v>
      </c>
      <c r="AX223" s="59">
        <v>108</v>
      </c>
      <c r="AY223" s="59">
        <v>117.78260869565212</v>
      </c>
      <c r="AZ223" s="59">
        <v>421.21739130434815</v>
      </c>
      <c r="BA223" s="64">
        <v>196</v>
      </c>
      <c r="BB223" s="64">
        <v>823.43478260869631</v>
      </c>
      <c r="BC223" s="64">
        <v>679.52173913043384</v>
      </c>
      <c r="BD223" s="64">
        <v>724.43478260869631</v>
      </c>
      <c r="BE223" s="64">
        <v>823.43478260869631</v>
      </c>
      <c r="BF223" s="64">
        <v>777.95652173913015</v>
      </c>
      <c r="BG223" s="64">
        <v>798.43478260869631</v>
      </c>
      <c r="BH223" s="64">
        <v>1473.9130434782603</v>
      </c>
      <c r="BI223" s="61">
        <v>515.91304347826133</v>
      </c>
      <c r="BJ223" s="62">
        <v>143.91304347826085</v>
      </c>
      <c r="BK223" s="62">
        <v>158.56521739130423</v>
      </c>
      <c r="BL223" s="62">
        <v>292.30434782608677</v>
      </c>
      <c r="BM223" s="62">
        <v>305.91304347826127</v>
      </c>
      <c r="BN223" s="62">
        <v>340.69565217391323</v>
      </c>
      <c r="BO223" s="62">
        <v>356.39130434782646</v>
      </c>
      <c r="BP223" s="62">
        <v>432.60869565217354</v>
      </c>
      <c r="BQ223" s="62">
        <v>588</v>
      </c>
      <c r="BR223" s="62">
        <v>888</v>
      </c>
      <c r="BS223" s="62">
        <v>1044</v>
      </c>
      <c r="BT223" s="62">
        <v>1287.6086956521735</v>
      </c>
      <c r="BU223" s="62">
        <v>1230.6956521739132</v>
      </c>
    </row>
    <row r="224" spans="1:73" s="63" customFormat="1" x14ac:dyDescent="0.3">
      <c r="A224" s="1"/>
      <c r="B224" s="1"/>
      <c r="C224" s="1"/>
      <c r="D224" s="92"/>
      <c r="E224" s="3"/>
      <c r="F224" s="3"/>
      <c r="G224" s="1"/>
      <c r="H224" s="69">
        <v>9.8795840000194435</v>
      </c>
      <c r="I224" s="47">
        <v>0.85652173913043517</v>
      </c>
      <c r="J224" s="48">
        <v>5.9804347826087021</v>
      </c>
      <c r="K224" s="48">
        <v>5.9804347826087021</v>
      </c>
      <c r="L224" s="49">
        <v>206.42173913043453</v>
      </c>
      <c r="M224" s="49">
        <v>279.93913043478233</v>
      </c>
      <c r="N224" s="49">
        <v>325.1434782608693</v>
      </c>
      <c r="O224" s="49">
        <v>350.98260869565269</v>
      </c>
      <c r="P224" s="49">
        <v>351.06086956521796</v>
      </c>
      <c r="Q224" s="49">
        <v>580.49130434782558</v>
      </c>
      <c r="R224" s="49">
        <v>794.56521739130494</v>
      </c>
      <c r="S224" s="49">
        <v>1150.3478260869563</v>
      </c>
      <c r="T224" s="49">
        <v>1371.521739130435</v>
      </c>
      <c r="U224" s="50">
        <v>116.04</v>
      </c>
      <c r="V224" s="50">
        <v>130.62</v>
      </c>
      <c r="W224" s="51">
        <v>547.64782608695691</v>
      </c>
      <c r="X224" s="51">
        <v>672.86521739130444</v>
      </c>
      <c r="Y224" s="51">
        <v>1304.1739130434798</v>
      </c>
      <c r="Z224" s="51">
        <v>1329.4826086956502</v>
      </c>
      <c r="AA224" s="52">
        <v>555.08695652173913</v>
      </c>
      <c r="AB224" s="53">
        <v>1037.409090909091</v>
      </c>
      <c r="AC224" s="53">
        <v>1148.545454545454</v>
      </c>
      <c r="AD224" s="55">
        <v>12.65</v>
      </c>
      <c r="AE224" s="56">
        <v>534.78260869565247</v>
      </c>
      <c r="AF224" s="56">
        <v>606.21739130434753</v>
      </c>
      <c r="AG224" s="56">
        <v>1053.4347826086951</v>
      </c>
      <c r="AH224" s="57">
        <v>363.9666666666667</v>
      </c>
      <c r="AI224" s="57">
        <v>447.46086956521748</v>
      </c>
      <c r="AJ224" s="57">
        <v>525.34782608695639</v>
      </c>
      <c r="AK224" s="57">
        <v>561.91304347826076</v>
      </c>
      <c r="AL224" s="57">
        <v>637.06666666666672</v>
      </c>
      <c r="AM224" s="57">
        <v>1025.3913043478251</v>
      </c>
      <c r="AN224" s="57">
        <v>1033.2173913043475</v>
      </c>
      <c r="AO224" s="57">
        <v>1275.5</v>
      </c>
      <c r="AP224" s="57">
        <v>1226.5652173913049</v>
      </c>
      <c r="AQ224" s="58">
        <v>455.52173913043498</v>
      </c>
      <c r="AR224" s="58">
        <v>682.08695652173992</v>
      </c>
      <c r="AS224" s="58">
        <v>735.34782608695741</v>
      </c>
      <c r="AT224" s="58">
        <v>969.73913043478251</v>
      </c>
      <c r="AU224" s="58">
        <v>1121.95652173913</v>
      </c>
      <c r="AV224" s="58">
        <v>1261.3913043478251</v>
      </c>
      <c r="AW224" s="58">
        <v>1557.1739130434798</v>
      </c>
      <c r="AX224" s="59">
        <v>109</v>
      </c>
      <c r="AY224" s="59">
        <v>119.08695652173907</v>
      </c>
      <c r="AZ224" s="59">
        <v>425.91304347826122</v>
      </c>
      <c r="BA224" s="64">
        <v>198</v>
      </c>
      <c r="BB224" s="64">
        <v>832.82608695652243</v>
      </c>
      <c r="BC224" s="64">
        <v>687.3913043478251</v>
      </c>
      <c r="BD224" s="64">
        <v>732.82608695652243</v>
      </c>
      <c r="BE224" s="64">
        <v>832.82608695652243</v>
      </c>
      <c r="BF224" s="64">
        <v>786.21739130434753</v>
      </c>
      <c r="BG224" s="64">
        <v>806.82608695652243</v>
      </c>
      <c r="BH224" s="64">
        <v>1490.4347826086951</v>
      </c>
      <c r="BI224" s="61">
        <v>521.43478260869608</v>
      </c>
      <c r="BJ224" s="62">
        <v>145.43478260869563</v>
      </c>
      <c r="BK224" s="62">
        <v>160.17391304347814</v>
      </c>
      <c r="BL224" s="62">
        <v>295.47826086956502</v>
      </c>
      <c r="BM224" s="62">
        <v>309.43478260869608</v>
      </c>
      <c r="BN224" s="62">
        <v>344.52173913043498</v>
      </c>
      <c r="BO224" s="62">
        <v>360.04347826086996</v>
      </c>
      <c r="BP224" s="62">
        <v>436.95652173913004</v>
      </c>
      <c r="BQ224" s="62">
        <v>592.06666666666672</v>
      </c>
      <c r="BR224" s="62">
        <v>894.4</v>
      </c>
      <c r="BS224" s="62">
        <v>1052.2666666666667</v>
      </c>
      <c r="BT224" s="62">
        <v>1301.95652173913</v>
      </c>
      <c r="BU224" s="62">
        <v>1244.521739130435</v>
      </c>
    </row>
    <row r="225" spans="1:73" s="63" customFormat="1" x14ac:dyDescent="0.3">
      <c r="A225" s="1"/>
      <c r="B225" s="1"/>
      <c r="C225" s="1"/>
      <c r="D225" s="92"/>
      <c r="E225" s="3"/>
      <c r="F225" s="3"/>
      <c r="G225" s="1"/>
      <c r="H225" s="69">
        <v>9.9242880000195299</v>
      </c>
      <c r="I225" s="47">
        <v>0.86434782608695693</v>
      </c>
      <c r="J225" s="48">
        <v>6.0369565217391372</v>
      </c>
      <c r="K225" s="48">
        <v>6.0369565217391372</v>
      </c>
      <c r="L225" s="49">
        <v>208.14782608695626</v>
      </c>
      <c r="M225" s="49">
        <v>282.42608695652143</v>
      </c>
      <c r="N225" s="49">
        <v>328.39565217391277</v>
      </c>
      <c r="O225" s="49">
        <v>354.52173913043532</v>
      </c>
      <c r="P225" s="49">
        <v>354.57391304347885</v>
      </c>
      <c r="Q225" s="49">
        <v>586.36086956521683</v>
      </c>
      <c r="R225" s="49">
        <v>803.04347826087019</v>
      </c>
      <c r="S225" s="49">
        <v>1163.565217391304</v>
      </c>
      <c r="T225" s="49">
        <v>1387.3478260869567</v>
      </c>
      <c r="U225" s="50">
        <v>117.28</v>
      </c>
      <c r="V225" s="50">
        <v>131.84</v>
      </c>
      <c r="W225" s="51">
        <v>553.26521739130476</v>
      </c>
      <c r="X225" s="51">
        <v>680.24347826086967</v>
      </c>
      <c r="Y225" s="51">
        <v>1317.7826086956538</v>
      </c>
      <c r="Z225" s="51">
        <v>1344.2217391304328</v>
      </c>
      <c r="AA225" s="52">
        <v>562.39130434782612</v>
      </c>
      <c r="AB225" s="53">
        <v>1051.2727272727273</v>
      </c>
      <c r="AC225" s="53">
        <v>1159.3636363636358</v>
      </c>
      <c r="AD225" s="55">
        <v>12.8</v>
      </c>
      <c r="AE225" s="56">
        <v>540.52173913043509</v>
      </c>
      <c r="AF225" s="56">
        <v>611.47826086956491</v>
      </c>
      <c r="AG225" s="56">
        <v>1065.9565217391298</v>
      </c>
      <c r="AH225" s="57">
        <v>366.93333333333339</v>
      </c>
      <c r="AI225" s="57">
        <v>452.37391304347835</v>
      </c>
      <c r="AJ225" s="57">
        <v>530.56521739130426</v>
      </c>
      <c r="AK225" s="57">
        <v>567.60869565217376</v>
      </c>
      <c r="AL225" s="57">
        <v>641.13333333333344</v>
      </c>
      <c r="AM225" s="57">
        <v>1036.2608695652164</v>
      </c>
      <c r="AN225" s="57">
        <v>1044.478260869565</v>
      </c>
      <c r="AO225" s="57">
        <v>1281</v>
      </c>
      <c r="AP225" s="57">
        <v>1237.0434782608702</v>
      </c>
      <c r="AQ225" s="58">
        <v>460.34782608695673</v>
      </c>
      <c r="AR225" s="58">
        <v>689.39130434782692</v>
      </c>
      <c r="AS225" s="58">
        <v>743.56521739130528</v>
      </c>
      <c r="AT225" s="58">
        <v>981.82608695652164</v>
      </c>
      <c r="AU225" s="58">
        <v>1135.3043478260865</v>
      </c>
      <c r="AV225" s="58">
        <v>1276.2608695652164</v>
      </c>
      <c r="AW225" s="58">
        <v>1573.7826086956538</v>
      </c>
      <c r="AX225" s="59">
        <v>110</v>
      </c>
      <c r="AY225" s="59">
        <v>120.39130434782602</v>
      </c>
      <c r="AZ225" s="59">
        <v>430.60869565217428</v>
      </c>
      <c r="BA225" s="64">
        <v>200</v>
      </c>
      <c r="BB225" s="64">
        <v>842.21739130434855</v>
      </c>
      <c r="BC225" s="64">
        <v>695.26086956521635</v>
      </c>
      <c r="BD225" s="64">
        <v>741.21739130434855</v>
      </c>
      <c r="BE225" s="64">
        <v>842.21739130434855</v>
      </c>
      <c r="BF225" s="64">
        <v>794.47826086956491</v>
      </c>
      <c r="BG225" s="64">
        <v>815.21739130434855</v>
      </c>
      <c r="BH225" s="64">
        <v>1506.9565217391298</v>
      </c>
      <c r="BI225" s="61">
        <v>526.95652173913084</v>
      </c>
      <c r="BJ225" s="62">
        <v>146.95652173913041</v>
      </c>
      <c r="BK225" s="62">
        <v>161.78260869565204</v>
      </c>
      <c r="BL225" s="62">
        <v>298.65217391304327</v>
      </c>
      <c r="BM225" s="62">
        <v>312.95652173913089</v>
      </c>
      <c r="BN225" s="62">
        <v>348.34782608695673</v>
      </c>
      <c r="BO225" s="62">
        <v>363.69565217391346</v>
      </c>
      <c r="BP225" s="62">
        <v>441.30434782608654</v>
      </c>
      <c r="BQ225" s="62">
        <v>596.13333333333344</v>
      </c>
      <c r="BR225" s="62">
        <v>900.8</v>
      </c>
      <c r="BS225" s="62">
        <v>1060.5333333333333</v>
      </c>
      <c r="BT225" s="62">
        <v>1316.3043478260865</v>
      </c>
      <c r="BU225" s="62">
        <v>1258.3478260869567</v>
      </c>
    </row>
    <row r="226" spans="1:73" s="63" customFormat="1" x14ac:dyDescent="0.3">
      <c r="A226" s="1"/>
      <c r="B226" s="1"/>
      <c r="C226" s="1"/>
      <c r="D226" s="92"/>
      <c r="E226" s="3"/>
      <c r="F226" s="3"/>
      <c r="G226" s="1"/>
      <c r="H226" s="69">
        <v>9.9689920000196182</v>
      </c>
      <c r="I226" s="47">
        <v>0.87217391304347869</v>
      </c>
      <c r="J226" s="48">
        <v>6.0934782608695723</v>
      </c>
      <c r="K226" s="48">
        <v>6.0934782608695723</v>
      </c>
      <c r="L226" s="49">
        <v>209.87391304347798</v>
      </c>
      <c r="M226" s="49">
        <v>284.91304347826053</v>
      </c>
      <c r="N226" s="49">
        <v>331.64782608695623</v>
      </c>
      <c r="O226" s="49">
        <v>358.06086956521796</v>
      </c>
      <c r="P226" s="49">
        <v>358.08695652173975</v>
      </c>
      <c r="Q226" s="49">
        <v>592.23043478260809</v>
      </c>
      <c r="R226" s="49">
        <v>811.52173913043544</v>
      </c>
      <c r="S226" s="49">
        <v>1176.7826086956518</v>
      </c>
      <c r="T226" s="49">
        <v>1403.1739130434785</v>
      </c>
      <c r="U226" s="50">
        <v>118.52</v>
      </c>
      <c r="V226" s="50">
        <v>133.06</v>
      </c>
      <c r="W226" s="51">
        <v>558.88260869565261</v>
      </c>
      <c r="X226" s="51">
        <v>687.62173913043489</v>
      </c>
      <c r="Y226" s="51">
        <v>1331.3913043478278</v>
      </c>
      <c r="Z226" s="51">
        <v>1358.9608695652153</v>
      </c>
      <c r="AA226" s="52">
        <v>569.69565217391312</v>
      </c>
      <c r="AB226" s="53">
        <v>1065.1363636363635</v>
      </c>
      <c r="AC226" s="53">
        <v>1170.1818181818176</v>
      </c>
      <c r="AD226" s="55">
        <v>12.95</v>
      </c>
      <c r="AE226" s="56">
        <v>546.26086956521772</v>
      </c>
      <c r="AF226" s="56">
        <v>616.73913043478228</v>
      </c>
      <c r="AG226" s="56">
        <v>1078.4782608695646</v>
      </c>
      <c r="AH226" s="57">
        <v>369.9</v>
      </c>
      <c r="AI226" s="57">
        <v>457.28695652173923</v>
      </c>
      <c r="AJ226" s="57">
        <v>535.78260869565213</v>
      </c>
      <c r="AK226" s="57">
        <v>573.30434782608677</v>
      </c>
      <c r="AL226" s="57">
        <v>645.20000000000005</v>
      </c>
      <c r="AM226" s="57">
        <v>1047.1304347826076</v>
      </c>
      <c r="AN226" s="57">
        <v>1055.7391304347825</v>
      </c>
      <c r="AO226" s="57">
        <v>1286.5</v>
      </c>
      <c r="AP226" s="57">
        <v>1247.5217391304354</v>
      </c>
      <c r="AQ226" s="58">
        <v>465.17391304347848</v>
      </c>
      <c r="AR226" s="58">
        <v>696.69565217391391</v>
      </c>
      <c r="AS226" s="58">
        <v>751.78260869565315</v>
      </c>
      <c r="AT226" s="58">
        <v>993.91304347826076</v>
      </c>
      <c r="AU226" s="58">
        <v>1148.652173913043</v>
      </c>
      <c r="AV226" s="58">
        <v>1291.1304347826076</v>
      </c>
      <c r="AW226" s="58">
        <v>1590.3913043478278</v>
      </c>
      <c r="AX226" s="59">
        <v>111</v>
      </c>
      <c r="AY226" s="59">
        <v>121.69565217391298</v>
      </c>
      <c r="AZ226" s="59">
        <v>435.30434782608734</v>
      </c>
      <c r="BA226" s="64">
        <v>202</v>
      </c>
      <c r="BB226" s="64">
        <v>851.60869565217467</v>
      </c>
      <c r="BC226" s="64">
        <v>703.13043478260761</v>
      </c>
      <c r="BD226" s="64">
        <v>749.60869565217467</v>
      </c>
      <c r="BE226" s="64">
        <v>851.60869565217467</v>
      </c>
      <c r="BF226" s="64">
        <v>802.73913043478228</v>
      </c>
      <c r="BG226" s="64">
        <v>823.60869565217467</v>
      </c>
      <c r="BH226" s="64">
        <v>1523.4782608695646</v>
      </c>
      <c r="BI226" s="61">
        <v>532.47826086956559</v>
      </c>
      <c r="BJ226" s="62">
        <v>148.47826086956519</v>
      </c>
      <c r="BK226" s="62">
        <v>163.39130434782595</v>
      </c>
      <c r="BL226" s="62">
        <v>301.82608695652152</v>
      </c>
      <c r="BM226" s="62">
        <v>316.4782608695657</v>
      </c>
      <c r="BN226" s="62">
        <v>352.17391304347848</v>
      </c>
      <c r="BO226" s="62">
        <v>367.34782608695696</v>
      </c>
      <c r="BP226" s="62">
        <v>445.65217391304304</v>
      </c>
      <c r="BQ226" s="62">
        <v>600.20000000000005</v>
      </c>
      <c r="BR226" s="62">
        <v>907.2</v>
      </c>
      <c r="BS226" s="62">
        <v>1068.8</v>
      </c>
      <c r="BT226" s="62">
        <v>1330.652173913043</v>
      </c>
      <c r="BU226" s="62">
        <v>1272.1739130434785</v>
      </c>
    </row>
    <row r="227" spans="1:73" s="63" customFormat="1" x14ac:dyDescent="0.3">
      <c r="A227" s="1"/>
      <c r="B227" s="1"/>
      <c r="C227" s="1"/>
      <c r="D227" s="92"/>
      <c r="E227" s="3"/>
      <c r="F227" s="3"/>
      <c r="G227" s="1"/>
      <c r="H227" s="69">
        <v>10</v>
      </c>
      <c r="I227" s="47">
        <v>0.88</v>
      </c>
      <c r="J227" s="48">
        <v>6.15</v>
      </c>
      <c r="K227" s="48">
        <v>6.15</v>
      </c>
      <c r="L227" s="49">
        <v>211.6</v>
      </c>
      <c r="M227" s="49">
        <v>287.39999999999998</v>
      </c>
      <c r="N227" s="49">
        <v>334.9</v>
      </c>
      <c r="O227" s="49">
        <v>361.6</v>
      </c>
      <c r="P227" s="49">
        <v>361.6</v>
      </c>
      <c r="Q227" s="49">
        <v>598.1</v>
      </c>
      <c r="R227" s="49">
        <v>820</v>
      </c>
      <c r="S227" s="49">
        <v>1190</v>
      </c>
      <c r="T227" s="49">
        <v>1419</v>
      </c>
      <c r="U227" s="50">
        <v>119.76</v>
      </c>
      <c r="V227" s="50">
        <v>134.28</v>
      </c>
      <c r="W227" s="51">
        <v>564.5</v>
      </c>
      <c r="X227" s="51">
        <v>695</v>
      </c>
      <c r="Y227" s="51">
        <v>1345</v>
      </c>
      <c r="Z227" s="51">
        <v>1373.7</v>
      </c>
      <c r="AA227" s="52">
        <v>577</v>
      </c>
      <c r="AB227" s="53">
        <v>1079</v>
      </c>
      <c r="AC227" s="53">
        <v>1181</v>
      </c>
      <c r="AD227" s="55">
        <v>13.1</v>
      </c>
      <c r="AE227" s="56">
        <v>552</v>
      </c>
      <c r="AF227" s="56">
        <v>622</v>
      </c>
      <c r="AG227" s="56">
        <v>1091</v>
      </c>
      <c r="AH227" s="57">
        <v>372.86666666666679</v>
      </c>
      <c r="AI227" s="57">
        <v>462.2</v>
      </c>
      <c r="AJ227" s="57">
        <v>541</v>
      </c>
      <c r="AK227" s="57">
        <v>579</v>
      </c>
      <c r="AL227" s="57">
        <v>649.26666666666688</v>
      </c>
      <c r="AM227" s="57">
        <v>1058</v>
      </c>
      <c r="AN227" s="57">
        <v>1067</v>
      </c>
      <c r="AO227" s="57">
        <v>1292</v>
      </c>
      <c r="AP227" s="57">
        <v>1258</v>
      </c>
      <c r="AQ227" s="58">
        <v>470</v>
      </c>
      <c r="AR227" s="58">
        <v>704</v>
      </c>
      <c r="AS227" s="58">
        <v>760</v>
      </c>
      <c r="AT227" s="58">
        <v>1006</v>
      </c>
      <c r="AU227" s="58">
        <v>1162</v>
      </c>
      <c r="AV227" s="58">
        <v>1306</v>
      </c>
      <c r="AW227" s="58">
        <v>1607</v>
      </c>
      <c r="AX227" s="59">
        <v>112</v>
      </c>
      <c r="AY227" s="59">
        <v>123</v>
      </c>
      <c r="AZ227" s="59">
        <v>440</v>
      </c>
      <c r="BA227" s="64">
        <v>204</v>
      </c>
      <c r="BB227" s="64">
        <v>861</v>
      </c>
      <c r="BC227" s="64">
        <v>711</v>
      </c>
      <c r="BD227" s="64">
        <v>758</v>
      </c>
      <c r="BE227" s="64">
        <v>861</v>
      </c>
      <c r="BF227" s="64">
        <v>811</v>
      </c>
      <c r="BG227" s="64">
        <v>832</v>
      </c>
      <c r="BH227" s="64">
        <v>1540</v>
      </c>
      <c r="BI227" s="61">
        <v>538</v>
      </c>
      <c r="BJ227" s="62">
        <v>150</v>
      </c>
      <c r="BK227" s="62">
        <v>165</v>
      </c>
      <c r="BL227" s="62">
        <v>305</v>
      </c>
      <c r="BM227" s="62">
        <v>320</v>
      </c>
      <c r="BN227" s="62">
        <v>356</v>
      </c>
      <c r="BO227" s="62">
        <v>371</v>
      </c>
      <c r="BP227" s="62">
        <v>450</v>
      </c>
      <c r="BQ227" s="62">
        <v>604.26666666666688</v>
      </c>
      <c r="BR227" s="62">
        <v>913.6</v>
      </c>
      <c r="BS227" s="62">
        <v>1077.0666666666666</v>
      </c>
      <c r="BT227" s="62">
        <v>1345</v>
      </c>
      <c r="BU227" s="62">
        <v>1286</v>
      </c>
    </row>
    <row r="228" spans="1:73" s="63" customFormat="1" x14ac:dyDescent="0.3">
      <c r="A228" s="1"/>
      <c r="B228" s="1"/>
      <c r="C228" s="1"/>
      <c r="D228" s="92"/>
      <c r="E228" s="3"/>
      <c r="F228" s="3"/>
      <c r="G228" s="1"/>
      <c r="H228" s="69">
        <v>10.058400000019795</v>
      </c>
      <c r="I228" s="47">
        <v>0.88863636363636367</v>
      </c>
      <c r="J228" s="48">
        <v>6.2113636363636369</v>
      </c>
      <c r="K228" s="48">
        <v>6.2113636363636369</v>
      </c>
      <c r="L228" s="49">
        <v>213.37727272727273</v>
      </c>
      <c r="M228" s="49">
        <v>289.94090909090909</v>
      </c>
      <c r="N228" s="49">
        <v>337.81818181818181</v>
      </c>
      <c r="O228" s="49">
        <v>364.87727272727273</v>
      </c>
      <c r="P228" s="49">
        <v>364.87727272727273</v>
      </c>
      <c r="Q228" s="49">
        <v>604.09545454545457</v>
      </c>
      <c r="R228" s="49">
        <v>828.4545454545455</v>
      </c>
      <c r="S228" s="49">
        <v>1204.1818181818182</v>
      </c>
      <c r="T228" s="49">
        <v>1434.909090909091</v>
      </c>
      <c r="U228" s="50">
        <v>121</v>
      </c>
      <c r="V228" s="50">
        <v>135.5</v>
      </c>
      <c r="W228" s="51">
        <v>569.95909090909095</v>
      </c>
      <c r="X228" s="51">
        <v>699.61818181818182</v>
      </c>
      <c r="Y228" s="51">
        <v>1356.1818181818182</v>
      </c>
      <c r="Z228" s="51">
        <v>1387.3227272727272</v>
      </c>
      <c r="AA228" s="52">
        <v>584.36363636363637</v>
      </c>
      <c r="AB228" s="53">
        <v>1091</v>
      </c>
      <c r="AC228" s="53">
        <v>1190.2727272727273</v>
      </c>
      <c r="AD228" s="55">
        <v>13.25</v>
      </c>
      <c r="AE228" s="56">
        <v>556.81818181818187</v>
      </c>
      <c r="AF228" s="56">
        <v>625.5454545454545</v>
      </c>
      <c r="AG228" s="56">
        <v>1105.409090909091</v>
      </c>
      <c r="AH228" s="57">
        <v>375.83333333333348</v>
      </c>
      <c r="AI228" s="57">
        <v>466.85</v>
      </c>
      <c r="AJ228" s="57">
        <v>545.5</v>
      </c>
      <c r="AK228" s="57">
        <v>584.5454545454545</v>
      </c>
      <c r="AL228" s="57">
        <v>653.3333333333336</v>
      </c>
      <c r="AM228" s="57">
        <v>1068.3181818181818</v>
      </c>
      <c r="AN228" s="57">
        <v>1077.9545454545455</v>
      </c>
      <c r="AO228" s="57">
        <v>1297.5</v>
      </c>
      <c r="AP228" s="57">
        <v>1269.1818181818182</v>
      </c>
      <c r="AQ228" s="58">
        <v>474.63636363636363</v>
      </c>
      <c r="AR228" s="58">
        <v>711.59090909090912</v>
      </c>
      <c r="AS228" s="58">
        <v>767.5</v>
      </c>
      <c r="AT228" s="58">
        <v>1018.0454545454545</v>
      </c>
      <c r="AU228" s="58">
        <v>1175.2272727272727</v>
      </c>
      <c r="AV228" s="58">
        <v>1322</v>
      </c>
      <c r="AW228" s="58">
        <v>1624.5</v>
      </c>
      <c r="AX228" s="59">
        <v>112.90909090909091</v>
      </c>
      <c r="AY228" s="59">
        <v>124.18181818181819</v>
      </c>
      <c r="AZ228" s="59">
        <v>444.54545454545456</v>
      </c>
      <c r="BA228" s="64">
        <v>205.95454545454547</v>
      </c>
      <c r="BB228" s="64">
        <v>865.0454545454545</v>
      </c>
      <c r="BC228" s="64">
        <v>716.72727272727275</v>
      </c>
      <c r="BD228" s="64">
        <v>764.13636363636363</v>
      </c>
      <c r="BE228" s="64">
        <v>867.31818181818187</v>
      </c>
      <c r="BF228" s="64">
        <v>819.13636363636363</v>
      </c>
      <c r="BG228" s="64">
        <v>840</v>
      </c>
      <c r="BH228" s="64">
        <v>1555.4545454545455</v>
      </c>
      <c r="BI228" s="61">
        <v>540.81818181818187</v>
      </c>
      <c r="BJ228" s="62">
        <v>151.36363636363637</v>
      </c>
      <c r="BK228" s="62">
        <v>166.40909090909091</v>
      </c>
      <c r="BL228" s="62">
        <v>308.18181818181819</v>
      </c>
      <c r="BM228" s="62">
        <v>323.72727272727275</v>
      </c>
      <c r="BN228" s="62">
        <v>359.81818181818181</v>
      </c>
      <c r="BO228" s="62">
        <v>374.59090909090907</v>
      </c>
      <c r="BP228" s="62">
        <v>454</v>
      </c>
      <c r="BQ228" s="62">
        <v>608.3333333333336</v>
      </c>
      <c r="BR228" s="62">
        <v>920</v>
      </c>
      <c r="BS228" s="62">
        <v>1085.3333333333333</v>
      </c>
      <c r="BT228" s="62">
        <v>1358.3636363636363</v>
      </c>
      <c r="BU228" s="62">
        <v>1299.4545454545455</v>
      </c>
    </row>
    <row r="229" spans="1:73" s="63" customFormat="1" x14ac:dyDescent="0.3">
      <c r="A229" s="1"/>
      <c r="B229" s="1"/>
      <c r="C229" s="1"/>
      <c r="D229" s="92"/>
      <c r="E229" s="3"/>
      <c r="F229" s="3"/>
      <c r="G229" s="1"/>
      <c r="H229" s="69">
        <v>10.103104000019883</v>
      </c>
      <c r="I229" s="47">
        <v>0.89727272727272733</v>
      </c>
      <c r="J229" s="48">
        <v>6.2727272727272734</v>
      </c>
      <c r="K229" s="48">
        <v>6.2727272727272734</v>
      </c>
      <c r="L229" s="49">
        <v>215.15454545454546</v>
      </c>
      <c r="M229" s="49">
        <v>292.4818181818182</v>
      </c>
      <c r="N229" s="49">
        <v>340.73636363636365</v>
      </c>
      <c r="O229" s="49">
        <v>368.15454545454543</v>
      </c>
      <c r="P229" s="49">
        <v>368.15454545454543</v>
      </c>
      <c r="Q229" s="49">
        <v>610.09090909090912</v>
      </c>
      <c r="R229" s="49">
        <v>836.90909090909099</v>
      </c>
      <c r="S229" s="49">
        <v>1218.3636363636365</v>
      </c>
      <c r="T229" s="49">
        <v>1450.818181818182</v>
      </c>
      <c r="U229" s="50">
        <v>122.24</v>
      </c>
      <c r="V229" s="50">
        <v>136.72</v>
      </c>
      <c r="W229" s="51">
        <v>575.41818181818189</v>
      </c>
      <c r="X229" s="51">
        <v>704.23636363636365</v>
      </c>
      <c r="Y229" s="51">
        <v>1367.3636363636365</v>
      </c>
      <c r="Z229" s="51">
        <v>1400.9454545454546</v>
      </c>
      <c r="AA229" s="52">
        <v>591.72727272727275</v>
      </c>
      <c r="AB229" s="53">
        <v>1103</v>
      </c>
      <c r="AC229" s="53">
        <v>1199.5454545454545</v>
      </c>
      <c r="AD229" s="55">
        <v>13.4</v>
      </c>
      <c r="AE229" s="56">
        <v>561.63636363636374</v>
      </c>
      <c r="AF229" s="56">
        <v>629.09090909090901</v>
      </c>
      <c r="AG229" s="56">
        <v>1119.818181818182</v>
      </c>
      <c r="AH229" s="57">
        <v>378.8</v>
      </c>
      <c r="AI229" s="57">
        <v>471.5</v>
      </c>
      <c r="AJ229" s="57">
        <v>550</v>
      </c>
      <c r="AK229" s="57">
        <v>590.09090909090901</v>
      </c>
      <c r="AL229" s="57">
        <v>657.4</v>
      </c>
      <c r="AM229" s="57">
        <v>1078.6363636363635</v>
      </c>
      <c r="AN229" s="57">
        <v>1088.909090909091</v>
      </c>
      <c r="AO229" s="57">
        <v>1303</v>
      </c>
      <c r="AP229" s="57">
        <v>1280.3636363636365</v>
      </c>
      <c r="AQ229" s="58">
        <v>479.27272727272725</v>
      </c>
      <c r="AR229" s="58">
        <v>719.18181818181824</v>
      </c>
      <c r="AS229" s="58">
        <v>775</v>
      </c>
      <c r="AT229" s="58">
        <v>1030.090909090909</v>
      </c>
      <c r="AU229" s="58">
        <v>1188.4545454545455</v>
      </c>
      <c r="AV229" s="58">
        <v>1338</v>
      </c>
      <c r="AW229" s="58">
        <v>1642</v>
      </c>
      <c r="AX229" s="59">
        <v>113.81818181818181</v>
      </c>
      <c r="AY229" s="59">
        <v>125.36363636363637</v>
      </c>
      <c r="AZ229" s="59">
        <v>449.09090909090912</v>
      </c>
      <c r="BA229" s="64">
        <v>207.90909090909093</v>
      </c>
      <c r="BB229" s="64">
        <v>869.09090909090901</v>
      </c>
      <c r="BC229" s="64">
        <v>722.4545454545455</v>
      </c>
      <c r="BD229" s="64">
        <v>770.27272727272725</v>
      </c>
      <c r="BE229" s="64">
        <v>873.63636363636374</v>
      </c>
      <c r="BF229" s="64">
        <v>827.27272727272725</v>
      </c>
      <c r="BG229" s="64">
        <v>848</v>
      </c>
      <c r="BH229" s="64">
        <v>1570.909090909091</v>
      </c>
      <c r="BI229" s="61">
        <v>543.63636363636374</v>
      </c>
      <c r="BJ229" s="62">
        <v>152.72727272727275</v>
      </c>
      <c r="BK229" s="62">
        <v>167.81818181818181</v>
      </c>
      <c r="BL229" s="62">
        <v>311.36363636363637</v>
      </c>
      <c r="BM229" s="62">
        <v>327.4545454545455</v>
      </c>
      <c r="BN229" s="62">
        <v>363.63636363636363</v>
      </c>
      <c r="BO229" s="62">
        <v>378.18181818181813</v>
      </c>
      <c r="BP229" s="62">
        <v>458</v>
      </c>
      <c r="BQ229" s="62">
        <v>612.4</v>
      </c>
      <c r="BR229" s="62">
        <v>926.4</v>
      </c>
      <c r="BS229" s="62">
        <v>1093.5999999999999</v>
      </c>
      <c r="BT229" s="62">
        <v>1371.7272727272725</v>
      </c>
      <c r="BU229" s="62">
        <v>1312.909090909091</v>
      </c>
    </row>
    <row r="230" spans="1:73" s="63" customFormat="1" x14ac:dyDescent="0.3">
      <c r="A230" s="1"/>
      <c r="B230" s="1"/>
      <c r="C230" s="1"/>
      <c r="D230" s="92"/>
      <c r="E230" s="3"/>
      <c r="F230" s="3"/>
      <c r="G230" s="1"/>
      <c r="H230" s="69">
        <v>10.147808000019969</v>
      </c>
      <c r="I230" s="47">
        <v>0.905909090909091</v>
      </c>
      <c r="J230" s="48">
        <v>6.3340909090909099</v>
      </c>
      <c r="K230" s="48">
        <v>6.3340909090909099</v>
      </c>
      <c r="L230" s="49">
        <v>216.93181818181819</v>
      </c>
      <c r="M230" s="49">
        <v>295.02272727272731</v>
      </c>
      <c r="N230" s="49">
        <v>343.65454545454548</v>
      </c>
      <c r="O230" s="49">
        <v>371.43181818181813</v>
      </c>
      <c r="P230" s="49">
        <v>371.43181818181813</v>
      </c>
      <c r="Q230" s="49">
        <v>616.08636363636367</v>
      </c>
      <c r="R230" s="49">
        <v>845.36363636363649</v>
      </c>
      <c r="S230" s="49">
        <v>1232.5454545454547</v>
      </c>
      <c r="T230" s="49">
        <v>1466.727272727273</v>
      </c>
      <c r="U230" s="50">
        <v>123.48</v>
      </c>
      <c r="V230" s="50">
        <v>137.94</v>
      </c>
      <c r="W230" s="51">
        <v>580.87727272727284</v>
      </c>
      <c r="X230" s="51">
        <v>708.85454545454547</v>
      </c>
      <c r="Y230" s="51">
        <v>1378.5454545454547</v>
      </c>
      <c r="Z230" s="51">
        <v>1414.568181818182</v>
      </c>
      <c r="AA230" s="52">
        <v>599.09090909090912</v>
      </c>
      <c r="AB230" s="53">
        <v>1115</v>
      </c>
      <c r="AC230" s="53">
        <v>1208.8181818181818</v>
      </c>
      <c r="AD230" s="55">
        <v>13.55</v>
      </c>
      <c r="AE230" s="56">
        <v>566.45454545454561</v>
      </c>
      <c r="AF230" s="56">
        <v>632.63636363636351</v>
      </c>
      <c r="AG230" s="56">
        <v>1134.227272727273</v>
      </c>
      <c r="AH230" s="57">
        <v>381.76666666666688</v>
      </c>
      <c r="AI230" s="57">
        <v>476.15</v>
      </c>
      <c r="AJ230" s="57">
        <v>554.5</v>
      </c>
      <c r="AK230" s="57">
        <v>595.63636363636351</v>
      </c>
      <c r="AL230" s="57">
        <v>661.46666666666704</v>
      </c>
      <c r="AM230" s="57">
        <v>1088.9545454545453</v>
      </c>
      <c r="AN230" s="57">
        <v>1099.8636363636365</v>
      </c>
      <c r="AO230" s="57">
        <v>1308.5</v>
      </c>
      <c r="AP230" s="57">
        <v>1291.5454545454547</v>
      </c>
      <c r="AQ230" s="58">
        <v>483.90909090909088</v>
      </c>
      <c r="AR230" s="58">
        <v>726.77272727272737</v>
      </c>
      <c r="AS230" s="58">
        <v>782.5</v>
      </c>
      <c r="AT230" s="58">
        <v>1042.1363636363635</v>
      </c>
      <c r="AU230" s="58">
        <v>1201.6818181818182</v>
      </c>
      <c r="AV230" s="58">
        <v>1354</v>
      </c>
      <c r="AW230" s="58">
        <v>1659.5</v>
      </c>
      <c r="AX230" s="59">
        <v>114.72727272727272</v>
      </c>
      <c r="AY230" s="59">
        <v>126.54545454545456</v>
      </c>
      <c r="AZ230" s="59">
        <v>453.63636363636368</v>
      </c>
      <c r="BA230" s="64">
        <v>209.8636363636364</v>
      </c>
      <c r="BB230" s="64">
        <v>873.13636363636351</v>
      </c>
      <c r="BC230" s="64">
        <v>728.18181818181824</v>
      </c>
      <c r="BD230" s="64">
        <v>776.40909090909088</v>
      </c>
      <c r="BE230" s="64">
        <v>879.95454545454561</v>
      </c>
      <c r="BF230" s="64">
        <v>835.40909090909088</v>
      </c>
      <c r="BG230" s="64">
        <v>856</v>
      </c>
      <c r="BH230" s="64">
        <v>1586.3636363636365</v>
      </c>
      <c r="BI230" s="61">
        <v>546.45454545454561</v>
      </c>
      <c r="BJ230" s="62">
        <v>154.09090909090912</v>
      </c>
      <c r="BK230" s="62">
        <v>169.22727272727272</v>
      </c>
      <c r="BL230" s="62">
        <v>314.54545454545456</v>
      </c>
      <c r="BM230" s="62">
        <v>331.18181818181824</v>
      </c>
      <c r="BN230" s="62">
        <v>367.45454545454544</v>
      </c>
      <c r="BO230" s="62">
        <v>381.7727272727272</v>
      </c>
      <c r="BP230" s="62">
        <v>462</v>
      </c>
      <c r="BQ230" s="62">
        <v>616.46666666666704</v>
      </c>
      <c r="BR230" s="62">
        <v>932.8</v>
      </c>
      <c r="BS230" s="62">
        <v>1101.8666666666666</v>
      </c>
      <c r="BT230" s="62">
        <v>1385.0909090909088</v>
      </c>
      <c r="BU230" s="62">
        <v>1326.3636363636365</v>
      </c>
    </row>
    <row r="231" spans="1:73" s="63" customFormat="1" x14ac:dyDescent="0.3">
      <c r="A231" s="1"/>
      <c r="B231" s="1"/>
      <c r="C231" s="1"/>
      <c r="D231" s="92"/>
      <c r="E231" s="3"/>
      <c r="F231" s="3"/>
      <c r="G231" s="1"/>
      <c r="H231" s="69">
        <v>10.192512000020058</v>
      </c>
      <c r="I231" s="47">
        <v>0.91454545454545466</v>
      </c>
      <c r="J231" s="48">
        <v>6.3954545454545464</v>
      </c>
      <c r="K231" s="48">
        <v>6.3954545454545464</v>
      </c>
      <c r="L231" s="49">
        <v>218.70909090909092</v>
      </c>
      <c r="M231" s="49">
        <v>297.56363636363642</v>
      </c>
      <c r="N231" s="49">
        <v>346.57272727272732</v>
      </c>
      <c r="O231" s="49">
        <v>374.70909090909083</v>
      </c>
      <c r="P231" s="49">
        <v>374.70909090909083</v>
      </c>
      <c r="Q231" s="49">
        <v>622.08181818181822</v>
      </c>
      <c r="R231" s="49">
        <v>853.81818181818198</v>
      </c>
      <c r="S231" s="49">
        <v>1246.727272727273</v>
      </c>
      <c r="T231" s="49">
        <v>1482.636363636364</v>
      </c>
      <c r="U231" s="50">
        <v>124.72</v>
      </c>
      <c r="V231" s="50">
        <v>139.16</v>
      </c>
      <c r="W231" s="51">
        <v>586.33636363636379</v>
      </c>
      <c r="X231" s="51">
        <v>713.4727272727273</v>
      </c>
      <c r="Y231" s="51">
        <v>1389.727272727273</v>
      </c>
      <c r="Z231" s="51">
        <v>1428.1909090909094</v>
      </c>
      <c r="AA231" s="52">
        <v>606.4545454545455</v>
      </c>
      <c r="AB231" s="53">
        <v>1127</v>
      </c>
      <c r="AC231" s="53">
        <v>1218.090909090909</v>
      </c>
      <c r="AD231" s="55">
        <v>13.7</v>
      </c>
      <c r="AE231" s="56">
        <v>571.27272727272748</v>
      </c>
      <c r="AF231" s="56">
        <v>636.18181818181802</v>
      </c>
      <c r="AG231" s="56">
        <v>1148.636363636364</v>
      </c>
      <c r="AH231" s="57">
        <v>384.73333333333358</v>
      </c>
      <c r="AI231" s="57">
        <v>480.8</v>
      </c>
      <c r="AJ231" s="57">
        <v>559</v>
      </c>
      <c r="AK231" s="57">
        <v>601.18181818181802</v>
      </c>
      <c r="AL231" s="57">
        <v>665.53333333333376</v>
      </c>
      <c r="AM231" s="57">
        <v>1099.272727272727</v>
      </c>
      <c r="AN231" s="57">
        <v>1110.818181818182</v>
      </c>
      <c r="AO231" s="57">
        <v>1314</v>
      </c>
      <c r="AP231" s="57">
        <v>1302.727272727273</v>
      </c>
      <c r="AQ231" s="58">
        <v>488.5454545454545</v>
      </c>
      <c r="AR231" s="58">
        <v>734.36363636363649</v>
      </c>
      <c r="AS231" s="58">
        <v>790</v>
      </c>
      <c r="AT231" s="58">
        <v>1054.181818181818</v>
      </c>
      <c r="AU231" s="58">
        <v>1214.909090909091</v>
      </c>
      <c r="AV231" s="58">
        <v>1370</v>
      </c>
      <c r="AW231" s="58">
        <v>1677</v>
      </c>
      <c r="AX231" s="59">
        <v>115.63636363636363</v>
      </c>
      <c r="AY231" s="59">
        <v>127.72727272727275</v>
      </c>
      <c r="AZ231" s="59">
        <v>458.18181818181824</v>
      </c>
      <c r="BA231" s="64">
        <v>211.81818181818187</v>
      </c>
      <c r="BB231" s="64">
        <v>877.18181818181802</v>
      </c>
      <c r="BC231" s="64">
        <v>733.90909090909099</v>
      </c>
      <c r="BD231" s="64">
        <v>782.5454545454545</v>
      </c>
      <c r="BE231" s="64">
        <v>886.27272727272748</v>
      </c>
      <c r="BF231" s="64">
        <v>843.5454545454545</v>
      </c>
      <c r="BG231" s="64">
        <v>864</v>
      </c>
      <c r="BH231" s="64">
        <v>1601.818181818182</v>
      </c>
      <c r="BI231" s="61">
        <v>549.27272727272748</v>
      </c>
      <c r="BJ231" s="62">
        <v>155.4545454545455</v>
      </c>
      <c r="BK231" s="62">
        <v>170.63636363636363</v>
      </c>
      <c r="BL231" s="62">
        <v>317.72727272727275</v>
      </c>
      <c r="BM231" s="62">
        <v>334.90909090909099</v>
      </c>
      <c r="BN231" s="62">
        <v>371.27272727272725</v>
      </c>
      <c r="BO231" s="62">
        <v>385.36363636363626</v>
      </c>
      <c r="BP231" s="62">
        <v>466</v>
      </c>
      <c r="BQ231" s="62">
        <v>620.53333333333376</v>
      </c>
      <c r="BR231" s="62">
        <v>939.2</v>
      </c>
      <c r="BS231" s="62">
        <v>1110.1333333333332</v>
      </c>
      <c r="BT231" s="62">
        <v>1398.454545454545</v>
      </c>
      <c r="BU231" s="62">
        <v>1339.818181818182</v>
      </c>
    </row>
    <row r="232" spans="1:73" s="63" customFormat="1" x14ac:dyDescent="0.3">
      <c r="A232" s="1"/>
      <c r="B232" s="1"/>
      <c r="C232" s="1"/>
      <c r="D232" s="92"/>
      <c r="E232" s="3"/>
      <c r="F232" s="3"/>
      <c r="G232" s="1"/>
      <c r="H232" s="69">
        <v>10.237216000020146</v>
      </c>
      <c r="I232" s="47">
        <v>0.92318181818181833</v>
      </c>
      <c r="J232" s="48">
        <v>6.4568181818181829</v>
      </c>
      <c r="K232" s="48">
        <v>6.4568181818181829</v>
      </c>
      <c r="L232" s="49">
        <v>220.48636363636365</v>
      </c>
      <c r="M232" s="49">
        <v>300.10454545454553</v>
      </c>
      <c r="N232" s="49">
        <v>349.49090909090916</v>
      </c>
      <c r="O232" s="49">
        <v>377.98636363636354</v>
      </c>
      <c r="P232" s="49">
        <v>377.98636363636354</v>
      </c>
      <c r="Q232" s="49">
        <v>628.07727272727277</v>
      </c>
      <c r="R232" s="49">
        <v>862.27272727272748</v>
      </c>
      <c r="S232" s="49">
        <v>1260.9090909090912</v>
      </c>
      <c r="T232" s="49">
        <v>1498.545454545455</v>
      </c>
      <c r="U232" s="50">
        <v>125.96</v>
      </c>
      <c r="V232" s="50">
        <v>140.38</v>
      </c>
      <c r="W232" s="51">
        <v>591.79545454545473</v>
      </c>
      <c r="X232" s="51">
        <v>718.09090909090912</v>
      </c>
      <c r="Y232" s="51">
        <v>1400.9090909090912</v>
      </c>
      <c r="Z232" s="51">
        <v>1441.8136363636368</v>
      </c>
      <c r="AA232" s="52">
        <v>613.81818181818187</v>
      </c>
      <c r="AB232" s="53">
        <v>1139</v>
      </c>
      <c r="AC232" s="53">
        <v>1227.3636363636363</v>
      </c>
      <c r="AD232" s="55">
        <v>13.85</v>
      </c>
      <c r="AE232" s="56">
        <v>576.09090909090935</v>
      </c>
      <c r="AF232" s="56">
        <v>639.72727272727252</v>
      </c>
      <c r="AG232" s="56">
        <v>1163.045454545455</v>
      </c>
      <c r="AH232" s="57">
        <v>387.7</v>
      </c>
      <c r="AI232" s="57">
        <v>485.45</v>
      </c>
      <c r="AJ232" s="57">
        <v>563.5</v>
      </c>
      <c r="AK232" s="57">
        <v>606.72727272727252</v>
      </c>
      <c r="AL232" s="57">
        <v>669.6</v>
      </c>
      <c r="AM232" s="57">
        <v>1109.5909090909088</v>
      </c>
      <c r="AN232" s="57">
        <v>1121.7727272727275</v>
      </c>
      <c r="AO232" s="57">
        <v>1319.5</v>
      </c>
      <c r="AP232" s="57">
        <v>1313.9090909090912</v>
      </c>
      <c r="AQ232" s="58">
        <v>493.18181818181813</v>
      </c>
      <c r="AR232" s="58">
        <v>741.95454545454561</v>
      </c>
      <c r="AS232" s="58">
        <v>797.5</v>
      </c>
      <c r="AT232" s="58">
        <v>1066.2272727272725</v>
      </c>
      <c r="AU232" s="58">
        <v>1228.1363636363637</v>
      </c>
      <c r="AV232" s="58">
        <v>1386</v>
      </c>
      <c r="AW232" s="58">
        <v>1694.5</v>
      </c>
      <c r="AX232" s="59">
        <v>116.54545454545453</v>
      </c>
      <c r="AY232" s="59">
        <v>128.90909090909093</v>
      </c>
      <c r="AZ232" s="59">
        <v>462.7272727272728</v>
      </c>
      <c r="BA232" s="64">
        <v>213.77272727272734</v>
      </c>
      <c r="BB232" s="64">
        <v>881.22727272727252</v>
      </c>
      <c r="BC232" s="64">
        <v>739.63636363636374</v>
      </c>
      <c r="BD232" s="64">
        <v>788.68181818181813</v>
      </c>
      <c r="BE232" s="64">
        <v>892.59090909090935</v>
      </c>
      <c r="BF232" s="64">
        <v>851.68181818181813</v>
      </c>
      <c r="BG232" s="64">
        <v>872</v>
      </c>
      <c r="BH232" s="64">
        <v>1617.2727272727275</v>
      </c>
      <c r="BI232" s="61">
        <v>552.09090909090935</v>
      </c>
      <c r="BJ232" s="62">
        <v>156.81818181818187</v>
      </c>
      <c r="BK232" s="62">
        <v>172.04545454545453</v>
      </c>
      <c r="BL232" s="62">
        <v>320.90909090909093</v>
      </c>
      <c r="BM232" s="62">
        <v>338.63636363636374</v>
      </c>
      <c r="BN232" s="62">
        <v>375.09090909090907</v>
      </c>
      <c r="BO232" s="62">
        <v>388.95454545454533</v>
      </c>
      <c r="BP232" s="62">
        <v>470</v>
      </c>
      <c r="BQ232" s="62">
        <v>624.60000000000048</v>
      </c>
      <c r="BR232" s="62">
        <v>945.6</v>
      </c>
      <c r="BS232" s="62">
        <v>1118.4000000000001</v>
      </c>
      <c r="BT232" s="62">
        <v>1411.8181818181813</v>
      </c>
      <c r="BU232" s="62">
        <v>1353.2727272727275</v>
      </c>
    </row>
    <row r="233" spans="1:73" s="63" customFormat="1" x14ac:dyDescent="0.3">
      <c r="A233" s="1"/>
      <c r="B233" s="1"/>
      <c r="C233" s="1"/>
      <c r="D233" s="92"/>
      <c r="E233" s="3"/>
      <c r="F233" s="3"/>
      <c r="G233" s="1"/>
      <c r="H233" s="69">
        <v>10.281920000020234</v>
      </c>
      <c r="I233" s="47">
        <v>0.93181818181818199</v>
      </c>
      <c r="J233" s="48">
        <v>6.5181818181818194</v>
      </c>
      <c r="K233" s="48">
        <v>6.5181818181818194</v>
      </c>
      <c r="L233" s="49">
        <v>222.26363636363638</v>
      </c>
      <c r="M233" s="49">
        <v>302.64545454545464</v>
      </c>
      <c r="N233" s="49">
        <v>352.40909090909099</v>
      </c>
      <c r="O233" s="49">
        <v>381.26363636363624</v>
      </c>
      <c r="P233" s="49">
        <v>381.26363636363624</v>
      </c>
      <c r="Q233" s="49">
        <v>634.07272727272732</v>
      </c>
      <c r="R233" s="49">
        <v>870.72727272727298</v>
      </c>
      <c r="S233" s="49">
        <v>1275.0909090909095</v>
      </c>
      <c r="T233" s="49">
        <v>1514.454545454546</v>
      </c>
      <c r="U233" s="50">
        <v>127.2</v>
      </c>
      <c r="V233" s="50">
        <v>141.6</v>
      </c>
      <c r="W233" s="51">
        <v>597.25454545454568</v>
      </c>
      <c r="X233" s="51">
        <v>722.70909090909095</v>
      </c>
      <c r="Y233" s="51">
        <v>1412.0909090909095</v>
      </c>
      <c r="Z233" s="51">
        <v>1455.4363636363641</v>
      </c>
      <c r="AA233" s="52">
        <v>621.18181818181824</v>
      </c>
      <c r="AB233" s="53">
        <v>1151</v>
      </c>
      <c r="AC233" s="53">
        <v>1236.6363636363635</v>
      </c>
      <c r="AD233" s="55">
        <v>14</v>
      </c>
      <c r="AE233" s="56">
        <v>580.90909090909122</v>
      </c>
      <c r="AF233" s="56">
        <v>643.27272727272702</v>
      </c>
      <c r="AG233" s="56">
        <v>1177.454545454546</v>
      </c>
      <c r="AH233" s="57">
        <v>390.66666666666669</v>
      </c>
      <c r="AI233" s="57">
        <v>490.1</v>
      </c>
      <c r="AJ233" s="57">
        <v>568</v>
      </c>
      <c r="AK233" s="57">
        <v>612.27272727272702</v>
      </c>
      <c r="AL233" s="57">
        <v>673.66666666666674</v>
      </c>
      <c r="AM233" s="57">
        <v>1119.9090909090905</v>
      </c>
      <c r="AN233" s="57">
        <v>1132.727272727273</v>
      </c>
      <c r="AO233" s="57">
        <v>1325</v>
      </c>
      <c r="AP233" s="57">
        <v>1325.0909090909095</v>
      </c>
      <c r="AQ233" s="58">
        <v>497.81818181818176</v>
      </c>
      <c r="AR233" s="58">
        <v>749.54545454545473</v>
      </c>
      <c r="AS233" s="58">
        <v>805</v>
      </c>
      <c r="AT233" s="58">
        <v>1078.272727272727</v>
      </c>
      <c r="AU233" s="58">
        <v>1241.3636363636365</v>
      </c>
      <c r="AV233" s="58">
        <v>1402</v>
      </c>
      <c r="AW233" s="58">
        <v>1712</v>
      </c>
      <c r="AX233" s="59">
        <v>117.45454545454544</v>
      </c>
      <c r="AY233" s="59">
        <v>130.09090909090912</v>
      </c>
      <c r="AZ233" s="59">
        <v>467.27272727272737</v>
      </c>
      <c r="BA233" s="64">
        <v>215.7272727272728</v>
      </c>
      <c r="BB233" s="64">
        <v>885.27272727272702</v>
      </c>
      <c r="BC233" s="64">
        <v>745.36363636363649</v>
      </c>
      <c r="BD233" s="64">
        <v>794.81818181818176</v>
      </c>
      <c r="BE233" s="64">
        <v>898.90909090909122</v>
      </c>
      <c r="BF233" s="64">
        <v>859.81818181818176</v>
      </c>
      <c r="BG233" s="64">
        <v>880</v>
      </c>
      <c r="BH233" s="64">
        <v>1632.727272727273</v>
      </c>
      <c r="BI233" s="61">
        <v>554.90909090909122</v>
      </c>
      <c r="BJ233" s="62">
        <v>158.18181818181824</v>
      </c>
      <c r="BK233" s="62">
        <v>173.45454545454544</v>
      </c>
      <c r="BL233" s="62">
        <v>324.09090909090912</v>
      </c>
      <c r="BM233" s="62">
        <v>342.36363636363649</v>
      </c>
      <c r="BN233" s="62">
        <v>378.90909090909088</v>
      </c>
      <c r="BO233" s="62">
        <v>392.54545454545439</v>
      </c>
      <c r="BP233" s="62">
        <v>474</v>
      </c>
      <c r="BQ233" s="62">
        <v>628.66666666666674</v>
      </c>
      <c r="BR233" s="62">
        <v>952</v>
      </c>
      <c r="BS233" s="62">
        <v>1126.6666666666667</v>
      </c>
      <c r="BT233" s="62">
        <v>1425.1818181818176</v>
      </c>
      <c r="BU233" s="62">
        <v>1366.727272727273</v>
      </c>
    </row>
    <row r="234" spans="1:73" s="63" customFormat="1" x14ac:dyDescent="0.3">
      <c r="A234" s="1"/>
      <c r="B234" s="1"/>
      <c r="C234" s="1"/>
      <c r="D234" s="92"/>
      <c r="E234" s="3"/>
      <c r="F234" s="3"/>
      <c r="G234" s="1"/>
      <c r="H234" s="69">
        <v>10.326624000020322</v>
      </c>
      <c r="I234" s="47">
        <v>0.94045454545454565</v>
      </c>
      <c r="J234" s="48">
        <v>6.5795454545454559</v>
      </c>
      <c r="K234" s="48">
        <v>6.5795454545454559</v>
      </c>
      <c r="L234" s="49">
        <v>224.04090909090911</v>
      </c>
      <c r="M234" s="49">
        <v>305.18636363636375</v>
      </c>
      <c r="N234" s="49">
        <v>355.32727272727283</v>
      </c>
      <c r="O234" s="49">
        <v>384.54090909090894</v>
      </c>
      <c r="P234" s="49">
        <v>384.54090909090894</v>
      </c>
      <c r="Q234" s="49">
        <v>640.06818181818187</v>
      </c>
      <c r="R234" s="49">
        <v>879.18181818181847</v>
      </c>
      <c r="S234" s="49">
        <v>1289.2727272727277</v>
      </c>
      <c r="T234" s="49">
        <v>1530.3636363636369</v>
      </c>
      <c r="U234" s="50">
        <v>128.44</v>
      </c>
      <c r="V234" s="50">
        <v>142.82</v>
      </c>
      <c r="W234" s="51">
        <v>602.71363636363662</v>
      </c>
      <c r="X234" s="51">
        <v>727.32727272727277</v>
      </c>
      <c r="Y234" s="51">
        <v>1423.2727272727277</v>
      </c>
      <c r="Z234" s="51">
        <v>1469.0590909090915</v>
      </c>
      <c r="AA234" s="52">
        <v>628.54545454545462</v>
      </c>
      <c r="AB234" s="53">
        <v>1163</v>
      </c>
      <c r="AC234" s="53">
        <v>1245.9090909090908</v>
      </c>
      <c r="AD234" s="55">
        <v>14.2</v>
      </c>
      <c r="AE234" s="56">
        <v>585.72727272727309</v>
      </c>
      <c r="AF234" s="56">
        <v>646.81818181818153</v>
      </c>
      <c r="AG234" s="56">
        <v>1191.8636363636369</v>
      </c>
      <c r="AH234" s="57">
        <v>393.63333333333333</v>
      </c>
      <c r="AI234" s="57">
        <v>494.75</v>
      </c>
      <c r="AJ234" s="57">
        <v>572.5</v>
      </c>
      <c r="AK234" s="57">
        <v>617.81818181818153</v>
      </c>
      <c r="AL234" s="57">
        <v>677.73333333333335</v>
      </c>
      <c r="AM234" s="57">
        <v>1130.2272727272723</v>
      </c>
      <c r="AN234" s="57">
        <v>1143.6818181818185</v>
      </c>
      <c r="AO234" s="57">
        <v>1330.5</v>
      </c>
      <c r="AP234" s="57">
        <v>1336.2727272727277</v>
      </c>
      <c r="AQ234" s="58">
        <v>502.45454545454538</v>
      </c>
      <c r="AR234" s="58">
        <v>757.13636363636385</v>
      </c>
      <c r="AS234" s="58">
        <v>812.5</v>
      </c>
      <c r="AT234" s="58">
        <v>1090.3181818181815</v>
      </c>
      <c r="AU234" s="58">
        <v>1254.5909090909092</v>
      </c>
      <c r="AV234" s="58">
        <v>1418</v>
      </c>
      <c r="AW234" s="58">
        <v>1729.5</v>
      </c>
      <c r="AX234" s="59">
        <v>118.36363636363635</v>
      </c>
      <c r="AY234" s="59">
        <v>131.27272727272731</v>
      </c>
      <c r="AZ234" s="59">
        <v>471.81818181818193</v>
      </c>
      <c r="BA234" s="64">
        <v>217.68181818181827</v>
      </c>
      <c r="BB234" s="64">
        <v>889.31818181818153</v>
      </c>
      <c r="BC234" s="64">
        <v>751.09090909090924</v>
      </c>
      <c r="BD234" s="64">
        <v>800.95454545454538</v>
      </c>
      <c r="BE234" s="64">
        <v>905.22727272727309</v>
      </c>
      <c r="BF234" s="64">
        <v>867.95454545454538</v>
      </c>
      <c r="BG234" s="64">
        <v>888</v>
      </c>
      <c r="BH234" s="64">
        <v>1648.1818181818185</v>
      </c>
      <c r="BI234" s="61">
        <v>557.72727272727309</v>
      </c>
      <c r="BJ234" s="62">
        <v>159.54545454545462</v>
      </c>
      <c r="BK234" s="62">
        <v>174.86363636363635</v>
      </c>
      <c r="BL234" s="62">
        <v>327.27272727272731</v>
      </c>
      <c r="BM234" s="62">
        <v>346.09090909090924</v>
      </c>
      <c r="BN234" s="62">
        <v>382.72727272727269</v>
      </c>
      <c r="BO234" s="62">
        <v>396.13636363636346</v>
      </c>
      <c r="BP234" s="62">
        <v>478</v>
      </c>
      <c r="BQ234" s="62">
        <v>632.73333333333335</v>
      </c>
      <c r="BR234" s="62">
        <v>958.4</v>
      </c>
      <c r="BS234" s="62">
        <v>1134.9333333333334</v>
      </c>
      <c r="BT234" s="62">
        <v>1438.5454545454538</v>
      </c>
      <c r="BU234" s="62">
        <v>1380.1818181818185</v>
      </c>
    </row>
    <row r="235" spans="1:73" s="63" customFormat="1" x14ac:dyDescent="0.3">
      <c r="A235" s="1"/>
      <c r="B235" s="1"/>
      <c r="C235" s="1"/>
      <c r="D235" s="92"/>
      <c r="E235" s="3"/>
      <c r="F235" s="3"/>
      <c r="G235" s="1"/>
      <c r="H235" s="69">
        <v>10.371328000020409</v>
      </c>
      <c r="I235" s="47">
        <v>0.94909090909090932</v>
      </c>
      <c r="J235" s="48">
        <v>6.6409090909090924</v>
      </c>
      <c r="K235" s="48">
        <v>6.6409090909090924</v>
      </c>
      <c r="L235" s="49">
        <v>225.81818181818184</v>
      </c>
      <c r="M235" s="49">
        <v>307.72727272727286</v>
      </c>
      <c r="N235" s="49">
        <v>358.24545454545466</v>
      </c>
      <c r="O235" s="49">
        <v>387.81818181818164</v>
      </c>
      <c r="P235" s="49">
        <v>387.81818181818164</v>
      </c>
      <c r="Q235" s="49">
        <v>646.06363636363642</v>
      </c>
      <c r="R235" s="49">
        <v>887.63636363636397</v>
      </c>
      <c r="S235" s="49">
        <v>1303.454545454546</v>
      </c>
      <c r="T235" s="49">
        <v>1546.2727272727279</v>
      </c>
      <c r="U235" s="50">
        <v>129.68</v>
      </c>
      <c r="V235" s="50">
        <v>144.04</v>
      </c>
      <c r="W235" s="51">
        <v>608.17272727272757</v>
      </c>
      <c r="X235" s="51">
        <v>731.9454545454546</v>
      </c>
      <c r="Y235" s="51">
        <v>1434.454545454546</v>
      </c>
      <c r="Z235" s="51">
        <v>1482.6818181818189</v>
      </c>
      <c r="AA235" s="52">
        <v>635.90909090909099</v>
      </c>
      <c r="AB235" s="53">
        <v>1175</v>
      </c>
      <c r="AC235" s="53">
        <v>1255.181818181818</v>
      </c>
      <c r="AD235" s="55">
        <v>14.4</v>
      </c>
      <c r="AE235" s="56">
        <v>590.54545454545496</v>
      </c>
      <c r="AF235" s="56">
        <v>650.36363636363603</v>
      </c>
      <c r="AG235" s="56">
        <v>1206.2727272727279</v>
      </c>
      <c r="AH235" s="57">
        <v>396.6</v>
      </c>
      <c r="AI235" s="57">
        <v>499.4</v>
      </c>
      <c r="AJ235" s="57">
        <v>577</v>
      </c>
      <c r="AK235" s="57">
        <v>623.36363636363603</v>
      </c>
      <c r="AL235" s="57">
        <v>681.8</v>
      </c>
      <c r="AM235" s="57">
        <v>1140.545454545454</v>
      </c>
      <c r="AN235" s="57">
        <v>1154.636363636364</v>
      </c>
      <c r="AO235" s="57">
        <v>1336</v>
      </c>
      <c r="AP235" s="57">
        <v>1347.454545454546</v>
      </c>
      <c r="AQ235" s="58">
        <v>507.09090909090901</v>
      </c>
      <c r="AR235" s="58">
        <v>764.72727272727298</v>
      </c>
      <c r="AS235" s="58">
        <v>820</v>
      </c>
      <c r="AT235" s="58">
        <v>1102.363636363636</v>
      </c>
      <c r="AU235" s="58">
        <v>1267.818181818182</v>
      </c>
      <c r="AV235" s="58">
        <v>1434</v>
      </c>
      <c r="AW235" s="58">
        <v>1747</v>
      </c>
      <c r="AX235" s="59">
        <v>119.27272727272725</v>
      </c>
      <c r="AY235" s="59">
        <v>132.4545454545455</v>
      </c>
      <c r="AZ235" s="59">
        <v>476.36363636363649</v>
      </c>
      <c r="BA235" s="64">
        <v>219.63636363636374</v>
      </c>
      <c r="BB235" s="64">
        <v>893.36363636363603</v>
      </c>
      <c r="BC235" s="64">
        <v>756.81818181818198</v>
      </c>
      <c r="BD235" s="64">
        <v>807.09090909090901</v>
      </c>
      <c r="BE235" s="64">
        <v>911.54545454545496</v>
      </c>
      <c r="BF235" s="64">
        <v>876.09090909090901</v>
      </c>
      <c r="BG235" s="64">
        <v>896</v>
      </c>
      <c r="BH235" s="64">
        <v>1663.636363636364</v>
      </c>
      <c r="BI235" s="61">
        <v>560.54545454545496</v>
      </c>
      <c r="BJ235" s="62">
        <v>160.90909090909099</v>
      </c>
      <c r="BK235" s="62">
        <v>176.27272727272725</v>
      </c>
      <c r="BL235" s="62">
        <v>330.4545454545455</v>
      </c>
      <c r="BM235" s="62">
        <v>349.81818181818198</v>
      </c>
      <c r="BN235" s="62">
        <v>386.5454545454545</v>
      </c>
      <c r="BO235" s="62">
        <v>399.72727272727252</v>
      </c>
      <c r="BP235" s="62">
        <v>482</v>
      </c>
      <c r="BQ235" s="62">
        <v>636.79999999999995</v>
      </c>
      <c r="BR235" s="62">
        <v>964.8</v>
      </c>
      <c r="BS235" s="62">
        <v>1143.2</v>
      </c>
      <c r="BT235" s="62">
        <v>1451.9090909090901</v>
      </c>
      <c r="BU235" s="62">
        <v>1393.636363636364</v>
      </c>
    </row>
    <row r="236" spans="1:73" s="63" customFormat="1" x14ac:dyDescent="0.3">
      <c r="A236" s="1"/>
      <c r="B236" s="1"/>
      <c r="C236" s="1"/>
      <c r="D236" s="92"/>
      <c r="E236" s="3"/>
      <c r="F236" s="3"/>
      <c r="G236" s="1"/>
      <c r="H236" s="69">
        <v>10.416032000020499</v>
      </c>
      <c r="I236" s="47">
        <v>0.95772727272727298</v>
      </c>
      <c r="J236" s="48">
        <v>6.7022727272727289</v>
      </c>
      <c r="K236" s="48">
        <v>6.7022727272727289</v>
      </c>
      <c r="L236" s="49">
        <v>227.59545454545457</v>
      </c>
      <c r="M236" s="49">
        <v>310.26818181818197</v>
      </c>
      <c r="N236" s="49">
        <v>361.1636363636365</v>
      </c>
      <c r="O236" s="49">
        <v>391.09545454545434</v>
      </c>
      <c r="P236" s="49">
        <v>391.09545454545434</v>
      </c>
      <c r="Q236" s="49">
        <v>652.05909090909097</v>
      </c>
      <c r="R236" s="49">
        <v>896.09090909090946</v>
      </c>
      <c r="S236" s="49">
        <v>1317.6363636363642</v>
      </c>
      <c r="T236" s="49">
        <v>1562.1818181818189</v>
      </c>
      <c r="U236" s="50">
        <v>130.91999999999999</v>
      </c>
      <c r="V236" s="50">
        <v>145.26</v>
      </c>
      <c r="W236" s="51">
        <v>613.63181818181852</v>
      </c>
      <c r="X236" s="51">
        <v>736.56363636363642</v>
      </c>
      <c r="Y236" s="51">
        <v>1445.6363636363642</v>
      </c>
      <c r="Z236" s="51">
        <v>1496.3045454545463</v>
      </c>
      <c r="AA236" s="52">
        <v>643.27272727272737</v>
      </c>
      <c r="AB236" s="53">
        <v>1187</v>
      </c>
      <c r="AC236" s="53">
        <v>1264.4545454545453</v>
      </c>
      <c r="AD236" s="55">
        <v>14.6</v>
      </c>
      <c r="AE236" s="56">
        <v>595.36363636363683</v>
      </c>
      <c r="AF236" s="56">
        <v>653.90909090909054</v>
      </c>
      <c r="AG236" s="56">
        <v>1220.6818181818189</v>
      </c>
      <c r="AH236" s="57">
        <v>399.56666666666672</v>
      </c>
      <c r="AI236" s="57">
        <v>504.05</v>
      </c>
      <c r="AJ236" s="57">
        <v>581.5</v>
      </c>
      <c r="AK236" s="57">
        <v>628.90909090909054</v>
      </c>
      <c r="AL236" s="57">
        <v>685.86666666666656</v>
      </c>
      <c r="AM236" s="57">
        <v>1150.8636363636358</v>
      </c>
      <c r="AN236" s="57">
        <v>1165.5909090909095</v>
      </c>
      <c r="AO236" s="57">
        <v>1341.5</v>
      </c>
      <c r="AP236" s="57">
        <v>1358.6363636363642</v>
      </c>
      <c r="AQ236" s="58">
        <v>511.72727272727263</v>
      </c>
      <c r="AR236" s="58">
        <v>772.3181818181821</v>
      </c>
      <c r="AS236" s="58">
        <v>827.5</v>
      </c>
      <c r="AT236" s="58">
        <v>1114.4090909090905</v>
      </c>
      <c r="AU236" s="58">
        <v>1281.0454545454547</v>
      </c>
      <c r="AV236" s="58">
        <v>1450</v>
      </c>
      <c r="AW236" s="58">
        <v>1764.5</v>
      </c>
      <c r="AX236" s="59">
        <v>120.18181818181816</v>
      </c>
      <c r="AY236" s="59">
        <v>133.63636363636368</v>
      </c>
      <c r="AZ236" s="59">
        <v>480.90909090909105</v>
      </c>
      <c r="BA236" s="64">
        <v>221.59090909090921</v>
      </c>
      <c r="BB236" s="64">
        <v>897.40909090909054</v>
      </c>
      <c r="BC236" s="64">
        <v>762.54545454545473</v>
      </c>
      <c r="BD236" s="64">
        <v>813.22727272727263</v>
      </c>
      <c r="BE236" s="64">
        <v>917.86363636363683</v>
      </c>
      <c r="BF236" s="64">
        <v>884.22727272727263</v>
      </c>
      <c r="BG236" s="64">
        <v>904</v>
      </c>
      <c r="BH236" s="64">
        <v>1679.0909090909095</v>
      </c>
      <c r="BI236" s="61">
        <v>563.36363636363683</v>
      </c>
      <c r="BJ236" s="62">
        <v>162.27272727272737</v>
      </c>
      <c r="BK236" s="62">
        <v>177.68181818181816</v>
      </c>
      <c r="BL236" s="62">
        <v>333.63636363636368</v>
      </c>
      <c r="BM236" s="62">
        <v>353.54545454545473</v>
      </c>
      <c r="BN236" s="62">
        <v>390.36363636363632</v>
      </c>
      <c r="BO236" s="62">
        <v>403.31818181818159</v>
      </c>
      <c r="BP236" s="62">
        <v>486</v>
      </c>
      <c r="BQ236" s="62">
        <v>640.86666666666656</v>
      </c>
      <c r="BR236" s="62">
        <v>971.2</v>
      </c>
      <c r="BS236" s="62">
        <v>1151.4666666666667</v>
      </c>
      <c r="BT236" s="62">
        <v>1465.2727272727263</v>
      </c>
      <c r="BU236" s="62">
        <v>1407.0909090909095</v>
      </c>
    </row>
    <row r="237" spans="1:73" s="63" customFormat="1" x14ac:dyDescent="0.3">
      <c r="A237" s="1"/>
      <c r="B237" s="1"/>
      <c r="C237" s="1"/>
      <c r="D237" s="92"/>
      <c r="E237" s="3"/>
      <c r="F237" s="3"/>
      <c r="G237" s="1"/>
      <c r="H237" s="69">
        <v>10.460736000020585</v>
      </c>
      <c r="I237" s="47">
        <v>0.96636363636363665</v>
      </c>
      <c r="J237" s="48">
        <v>6.7636363636363654</v>
      </c>
      <c r="K237" s="48">
        <v>6.7636363636363654</v>
      </c>
      <c r="L237" s="49">
        <v>229.3727272727273</v>
      </c>
      <c r="M237" s="49">
        <v>312.80909090909108</v>
      </c>
      <c r="N237" s="49">
        <v>364.08181818181833</v>
      </c>
      <c r="O237" s="49">
        <v>394.37272727272705</v>
      </c>
      <c r="P237" s="49">
        <v>394.37272727272705</v>
      </c>
      <c r="Q237" s="49">
        <v>658.05454545454552</v>
      </c>
      <c r="R237" s="49">
        <v>904.54545454545496</v>
      </c>
      <c r="S237" s="49">
        <v>1331.8181818181824</v>
      </c>
      <c r="T237" s="49">
        <v>1578.0909090909099</v>
      </c>
      <c r="U237" s="50">
        <v>132.16</v>
      </c>
      <c r="V237" s="50">
        <v>146.47999999999999</v>
      </c>
      <c r="W237" s="51">
        <v>619.09090909090946</v>
      </c>
      <c r="X237" s="51">
        <v>741.18181818181824</v>
      </c>
      <c r="Y237" s="51">
        <v>1456.8181818181824</v>
      </c>
      <c r="Z237" s="51">
        <v>1509.9272727272737</v>
      </c>
      <c r="AA237" s="52">
        <v>650.63636363636374</v>
      </c>
      <c r="AB237" s="53">
        <v>1199</v>
      </c>
      <c r="AC237" s="53">
        <v>1273.7272727272725</v>
      </c>
      <c r="AD237" s="55">
        <v>14.8</v>
      </c>
      <c r="AE237" s="56">
        <v>600.1818181818187</v>
      </c>
      <c r="AF237" s="56">
        <v>657.45454545454504</v>
      </c>
      <c r="AG237" s="56">
        <v>1235.0909090909099</v>
      </c>
      <c r="AH237" s="57">
        <v>402.53333333333342</v>
      </c>
      <c r="AI237" s="57">
        <v>508.7</v>
      </c>
      <c r="AJ237" s="57">
        <v>586</v>
      </c>
      <c r="AK237" s="57">
        <v>634.45454545454504</v>
      </c>
      <c r="AL237" s="57">
        <v>689.93333333333317</v>
      </c>
      <c r="AM237" s="57">
        <v>1161.1818181818176</v>
      </c>
      <c r="AN237" s="57">
        <v>1176.545454545455</v>
      </c>
      <c r="AO237" s="57">
        <v>1347</v>
      </c>
      <c r="AP237" s="57">
        <v>1369.8181818181824</v>
      </c>
      <c r="AQ237" s="58">
        <v>516.36363636363626</v>
      </c>
      <c r="AR237" s="58">
        <v>779.90909090909122</v>
      </c>
      <c r="AS237" s="58">
        <v>835</v>
      </c>
      <c r="AT237" s="58">
        <v>1126.454545454545</v>
      </c>
      <c r="AU237" s="58">
        <v>1294.2727272727275</v>
      </c>
      <c r="AV237" s="58">
        <v>1466</v>
      </c>
      <c r="AW237" s="58">
        <v>1782</v>
      </c>
      <c r="AX237" s="59">
        <v>121.09090909090907</v>
      </c>
      <c r="AY237" s="59">
        <v>134.81818181818187</v>
      </c>
      <c r="AZ237" s="59">
        <v>485.45454545454561</v>
      </c>
      <c r="BA237" s="64">
        <v>223.54545454545467</v>
      </c>
      <c r="BB237" s="64">
        <v>901.45454545454504</v>
      </c>
      <c r="BC237" s="64">
        <v>768.27272727272748</v>
      </c>
      <c r="BD237" s="64">
        <v>819.36363636363626</v>
      </c>
      <c r="BE237" s="64">
        <v>924.1818181818187</v>
      </c>
      <c r="BF237" s="64">
        <v>892.36363636363626</v>
      </c>
      <c r="BG237" s="64">
        <v>912</v>
      </c>
      <c r="BH237" s="64">
        <v>1694.545454545455</v>
      </c>
      <c r="BI237" s="61">
        <v>566.1818181818187</v>
      </c>
      <c r="BJ237" s="62">
        <v>163.63636363636374</v>
      </c>
      <c r="BK237" s="62">
        <v>179.09090909090907</v>
      </c>
      <c r="BL237" s="62">
        <v>336.81818181818187</v>
      </c>
      <c r="BM237" s="62">
        <v>357.27272727272748</v>
      </c>
      <c r="BN237" s="62">
        <v>394.18181818181813</v>
      </c>
      <c r="BO237" s="62">
        <v>406.90909090909065</v>
      </c>
      <c r="BP237" s="62">
        <v>490</v>
      </c>
      <c r="BQ237" s="62">
        <v>644.93333333333317</v>
      </c>
      <c r="BR237" s="62">
        <v>977.6</v>
      </c>
      <c r="BS237" s="62">
        <v>1159.7333333333333</v>
      </c>
      <c r="BT237" s="62">
        <v>1478.6363636363626</v>
      </c>
      <c r="BU237" s="62">
        <v>1420.545454545455</v>
      </c>
    </row>
    <row r="238" spans="1:73" s="63" customFormat="1" x14ac:dyDescent="0.3">
      <c r="A238" s="1"/>
      <c r="B238" s="1"/>
      <c r="C238" s="1"/>
      <c r="D238" s="92"/>
      <c r="E238" s="3"/>
      <c r="F238" s="3"/>
      <c r="G238" s="1"/>
      <c r="H238" s="69">
        <v>10.5</v>
      </c>
      <c r="I238" s="47">
        <v>0.97499999999999998</v>
      </c>
      <c r="J238" s="48">
        <v>6.8250000000000002</v>
      </c>
      <c r="K238" s="48">
        <v>6.8250000000000002</v>
      </c>
      <c r="L238" s="49">
        <v>231.15</v>
      </c>
      <c r="M238" s="49">
        <v>315.35000000000002</v>
      </c>
      <c r="N238" s="49">
        <v>367</v>
      </c>
      <c r="O238" s="49">
        <v>397.65</v>
      </c>
      <c r="P238" s="49">
        <v>397.65</v>
      </c>
      <c r="Q238" s="49">
        <v>664.05</v>
      </c>
      <c r="R238" s="49">
        <v>913</v>
      </c>
      <c r="S238" s="49">
        <v>1346</v>
      </c>
      <c r="T238" s="49">
        <v>1594</v>
      </c>
      <c r="U238" s="50">
        <v>133.4</v>
      </c>
      <c r="V238" s="50">
        <v>147.69999999999999</v>
      </c>
      <c r="W238" s="51">
        <v>624.54999999999995</v>
      </c>
      <c r="X238" s="51">
        <v>745.8</v>
      </c>
      <c r="Y238" s="51">
        <v>1468</v>
      </c>
      <c r="Z238" s="51">
        <v>1523.55</v>
      </c>
      <c r="AA238" s="52">
        <v>658</v>
      </c>
      <c r="AB238" s="53">
        <v>1211</v>
      </c>
      <c r="AC238" s="53">
        <v>1283</v>
      </c>
      <c r="AD238" s="55">
        <v>15</v>
      </c>
      <c r="AE238" s="56">
        <v>605.00000000000057</v>
      </c>
      <c r="AF238" s="56">
        <v>661</v>
      </c>
      <c r="AG238" s="56">
        <v>1249.5</v>
      </c>
      <c r="AH238" s="57">
        <v>405.5</v>
      </c>
      <c r="AI238" s="57">
        <v>513.35</v>
      </c>
      <c r="AJ238" s="57">
        <v>590.5</v>
      </c>
      <c r="AK238" s="57">
        <v>640</v>
      </c>
      <c r="AL238" s="57">
        <v>694</v>
      </c>
      <c r="AM238" s="57">
        <v>1171.5</v>
      </c>
      <c r="AN238" s="57">
        <v>1187.5</v>
      </c>
      <c r="AO238" s="57">
        <v>1352.5</v>
      </c>
      <c r="AP238" s="57">
        <v>1381</v>
      </c>
      <c r="AQ238" s="58">
        <v>521</v>
      </c>
      <c r="AR238" s="58">
        <v>787.5</v>
      </c>
      <c r="AS238" s="58">
        <v>842.5</v>
      </c>
      <c r="AT238" s="58">
        <v>1138.5</v>
      </c>
      <c r="AU238" s="58">
        <v>1307.5</v>
      </c>
      <c r="AV238" s="58">
        <v>1482</v>
      </c>
      <c r="AW238" s="58">
        <v>1799.5</v>
      </c>
      <c r="AX238" s="59">
        <v>122</v>
      </c>
      <c r="AY238" s="59">
        <v>136</v>
      </c>
      <c r="AZ238" s="59">
        <v>490</v>
      </c>
      <c r="BA238" s="64">
        <v>225.5</v>
      </c>
      <c r="BB238" s="64">
        <v>905.5</v>
      </c>
      <c r="BC238" s="64">
        <v>774</v>
      </c>
      <c r="BD238" s="64">
        <v>825.5</v>
      </c>
      <c r="BE238" s="64">
        <v>930.50000000000057</v>
      </c>
      <c r="BF238" s="64">
        <v>900.5</v>
      </c>
      <c r="BG238" s="64">
        <v>920</v>
      </c>
      <c r="BH238" s="64">
        <v>1710</v>
      </c>
      <c r="BI238" s="61">
        <v>569.00000000000057</v>
      </c>
      <c r="BJ238" s="62">
        <v>165</v>
      </c>
      <c r="BK238" s="62">
        <v>180.5</v>
      </c>
      <c r="BL238" s="62">
        <v>340</v>
      </c>
      <c r="BM238" s="62">
        <v>361</v>
      </c>
      <c r="BN238" s="62">
        <v>398</v>
      </c>
      <c r="BO238" s="62">
        <v>410.5</v>
      </c>
      <c r="BP238" s="62">
        <v>494</v>
      </c>
      <c r="BQ238" s="62">
        <v>649</v>
      </c>
      <c r="BR238" s="62">
        <v>984</v>
      </c>
      <c r="BS238" s="62">
        <v>1168</v>
      </c>
      <c r="BT238" s="62">
        <v>1492</v>
      </c>
      <c r="BU238" s="62">
        <v>1434</v>
      </c>
    </row>
    <row r="239" spans="1:73" s="63" customFormat="1" x14ac:dyDescent="0.3">
      <c r="A239" s="1"/>
      <c r="B239" s="1"/>
      <c r="C239" s="1"/>
      <c r="D239" s="92"/>
      <c r="E239" s="3"/>
      <c r="F239" s="3"/>
      <c r="G239" s="1"/>
      <c r="H239" s="69">
        <v>10.550144000020762</v>
      </c>
      <c r="I239" s="47">
        <v>0.98363636363636398</v>
      </c>
      <c r="J239" s="48">
        <v>6.8863636363636385</v>
      </c>
      <c r="K239" s="48">
        <v>6.8863636363636385</v>
      </c>
      <c r="L239" s="49">
        <v>232.92727272727276</v>
      </c>
      <c r="M239" s="49">
        <v>317.8909090909093</v>
      </c>
      <c r="N239" s="49">
        <v>369.91818181818201</v>
      </c>
      <c r="O239" s="49">
        <v>400.92727272727245</v>
      </c>
      <c r="P239" s="49">
        <v>400.92727272727245</v>
      </c>
      <c r="Q239" s="49">
        <v>670.04545454545462</v>
      </c>
      <c r="R239" s="49">
        <v>921.45454545454595</v>
      </c>
      <c r="S239" s="49">
        <v>1360.1818181818189</v>
      </c>
      <c r="T239" s="49">
        <v>1609.9090909090919</v>
      </c>
      <c r="U239" s="50">
        <v>134.63999999999999</v>
      </c>
      <c r="V239" s="50">
        <v>148.91999999999999</v>
      </c>
      <c r="W239" s="51">
        <v>630.00909090909136</v>
      </c>
      <c r="X239" s="51">
        <v>750.41818181818189</v>
      </c>
      <c r="Y239" s="51">
        <v>1479.1818181818189</v>
      </c>
      <c r="Z239" s="51">
        <v>1537.1727272727285</v>
      </c>
      <c r="AA239" s="52">
        <v>665.36363636363649</v>
      </c>
      <c r="AB239" s="53">
        <v>1222.909090909091</v>
      </c>
      <c r="AC239" s="53">
        <v>1289.909090909091</v>
      </c>
      <c r="AD239" s="55">
        <v>15.2</v>
      </c>
      <c r="AE239" s="56">
        <v>609.81818181818244</v>
      </c>
      <c r="AF239" s="56">
        <v>664.54545454545405</v>
      </c>
      <c r="AG239" s="56">
        <v>1263.9090909090919</v>
      </c>
      <c r="AH239" s="57">
        <v>408.46666666666681</v>
      </c>
      <c r="AI239" s="57">
        <v>518</v>
      </c>
      <c r="AJ239" s="57">
        <v>595</v>
      </c>
      <c r="AK239" s="57">
        <v>645.54545454545405</v>
      </c>
      <c r="AL239" s="57">
        <v>698.06666666666638</v>
      </c>
      <c r="AM239" s="57">
        <v>1181.8181818181811</v>
      </c>
      <c r="AN239" s="57">
        <v>1198.454545454546</v>
      </c>
      <c r="AO239" s="57">
        <v>1358</v>
      </c>
      <c r="AP239" s="57">
        <v>1392.1818181818189</v>
      </c>
      <c r="AQ239" s="58">
        <v>525.63636363636351</v>
      </c>
      <c r="AR239" s="58">
        <v>795.09090909090946</v>
      </c>
      <c r="AS239" s="58">
        <v>850</v>
      </c>
      <c r="AT239" s="58">
        <v>1150.545454545454</v>
      </c>
      <c r="AU239" s="58">
        <v>1320.727272727273</v>
      </c>
      <c r="AV239" s="58">
        <v>1498</v>
      </c>
      <c r="AW239" s="58">
        <v>1817</v>
      </c>
      <c r="AX239" s="59">
        <v>122.90909090909088</v>
      </c>
      <c r="AY239" s="59">
        <v>137.18181818181824</v>
      </c>
      <c r="AZ239" s="59">
        <v>494.54545454545473</v>
      </c>
      <c r="BA239" s="64">
        <v>227.45454545454561</v>
      </c>
      <c r="BB239" s="64">
        <v>909.54545454545405</v>
      </c>
      <c r="BC239" s="64">
        <v>779.72727272727298</v>
      </c>
      <c r="BD239" s="64">
        <v>831.63636363636351</v>
      </c>
      <c r="BE239" s="64">
        <v>936.81818181818244</v>
      </c>
      <c r="BF239" s="64">
        <v>908.63636363636351</v>
      </c>
      <c r="BG239" s="64">
        <v>928</v>
      </c>
      <c r="BH239" s="64">
        <v>1725.454545454546</v>
      </c>
      <c r="BI239" s="61">
        <v>571.81818181818244</v>
      </c>
      <c r="BJ239" s="62">
        <v>166.36363636363649</v>
      </c>
      <c r="BK239" s="62">
        <v>181.90909090909088</v>
      </c>
      <c r="BL239" s="62">
        <v>343.18181818181824</v>
      </c>
      <c r="BM239" s="62">
        <v>364.72727272727298</v>
      </c>
      <c r="BN239" s="62">
        <v>401.81818181818176</v>
      </c>
      <c r="BO239" s="62">
        <v>414.09090909090878</v>
      </c>
      <c r="BP239" s="62">
        <v>498</v>
      </c>
      <c r="BQ239" s="62">
        <v>653.06666666666638</v>
      </c>
      <c r="BR239" s="62">
        <v>990.4</v>
      </c>
      <c r="BS239" s="62">
        <v>1176.2666666666667</v>
      </c>
      <c r="BT239" s="62">
        <v>1505.3636363636351</v>
      </c>
      <c r="BU239" s="62">
        <v>1447.454545454546</v>
      </c>
    </row>
    <row r="240" spans="1:73" s="63" customFormat="1" x14ac:dyDescent="0.3">
      <c r="A240" s="1"/>
      <c r="B240" s="1"/>
      <c r="C240" s="1"/>
      <c r="D240" s="92"/>
      <c r="E240" s="3"/>
      <c r="F240" s="3"/>
      <c r="G240" s="1"/>
      <c r="H240" s="69">
        <v>10.59484800002085</v>
      </c>
      <c r="I240" s="47">
        <v>0.99227272727272764</v>
      </c>
      <c r="J240" s="48">
        <v>6.947727272727275</v>
      </c>
      <c r="K240" s="48">
        <v>6.947727272727275</v>
      </c>
      <c r="L240" s="49">
        <v>234.7045454545455</v>
      </c>
      <c r="M240" s="49">
        <v>320.43181818181841</v>
      </c>
      <c r="N240" s="49">
        <v>372.83636363636384</v>
      </c>
      <c r="O240" s="49">
        <v>404.20454545454515</v>
      </c>
      <c r="P240" s="49">
        <v>404.20454545454515</v>
      </c>
      <c r="Q240" s="49">
        <v>676.04090909090917</v>
      </c>
      <c r="R240" s="49">
        <v>929.90909090909145</v>
      </c>
      <c r="S240" s="49">
        <v>1374.3636363636372</v>
      </c>
      <c r="T240" s="49">
        <v>1625.8181818181829</v>
      </c>
      <c r="U240" s="50">
        <v>135.88</v>
      </c>
      <c r="V240" s="50">
        <v>150.13999999999999</v>
      </c>
      <c r="W240" s="51">
        <v>635.4681818181823</v>
      </c>
      <c r="X240" s="51">
        <v>755.03636363636372</v>
      </c>
      <c r="Y240" s="51">
        <v>1490.3636363636372</v>
      </c>
      <c r="Z240" s="51">
        <v>1550.7954545454559</v>
      </c>
      <c r="AA240" s="52">
        <v>672.72727272727286</v>
      </c>
      <c r="AB240" s="53">
        <v>1234.818181818182</v>
      </c>
      <c r="AC240" s="53">
        <v>1296.818181818182</v>
      </c>
      <c r="AD240" s="55">
        <v>15.4</v>
      </c>
      <c r="AE240" s="56">
        <v>614.63636363636431</v>
      </c>
      <c r="AF240" s="56">
        <v>668.09090909090855</v>
      </c>
      <c r="AG240" s="56">
        <v>1278.3181818181829</v>
      </c>
      <c r="AH240" s="57">
        <v>411.43333333333351</v>
      </c>
      <c r="AI240" s="57">
        <v>522.65</v>
      </c>
      <c r="AJ240" s="57">
        <v>599.5</v>
      </c>
      <c r="AK240" s="57">
        <v>651.09090909090855</v>
      </c>
      <c r="AL240" s="57">
        <v>702.13333333333298</v>
      </c>
      <c r="AM240" s="57">
        <v>1192.1363636363628</v>
      </c>
      <c r="AN240" s="57">
        <v>1209.4090909090914</v>
      </c>
      <c r="AO240" s="57">
        <v>1363.5</v>
      </c>
      <c r="AP240" s="57">
        <v>1403.3636363636372</v>
      </c>
      <c r="AQ240" s="58">
        <v>530.27272727272714</v>
      </c>
      <c r="AR240" s="58">
        <v>802.68181818181858</v>
      </c>
      <c r="AS240" s="58">
        <v>857.5</v>
      </c>
      <c r="AT240" s="58">
        <v>1162.5909090909086</v>
      </c>
      <c r="AU240" s="58">
        <v>1333.9545454545457</v>
      </c>
      <c r="AV240" s="58">
        <v>1514</v>
      </c>
      <c r="AW240" s="58">
        <v>1834.5</v>
      </c>
      <c r="AX240" s="59">
        <v>123.81818181818178</v>
      </c>
      <c r="AY240" s="59">
        <v>138.36363636363643</v>
      </c>
      <c r="AZ240" s="59">
        <v>499.09090909090929</v>
      </c>
      <c r="BA240" s="64">
        <v>229.40909090909108</v>
      </c>
      <c r="BB240" s="64">
        <v>913.59090909090855</v>
      </c>
      <c r="BC240" s="64">
        <v>785.45454545454572</v>
      </c>
      <c r="BD240" s="64">
        <v>837.77272727272714</v>
      </c>
      <c r="BE240" s="64">
        <v>943.13636363636431</v>
      </c>
      <c r="BF240" s="64">
        <v>916.77272727272714</v>
      </c>
      <c r="BG240" s="64">
        <v>936</v>
      </c>
      <c r="BH240" s="64">
        <v>1740.9090909090914</v>
      </c>
      <c r="BI240" s="61">
        <v>574.63636363636431</v>
      </c>
      <c r="BJ240" s="62">
        <v>167.72727272727286</v>
      </c>
      <c r="BK240" s="62">
        <v>183.31818181818178</v>
      </c>
      <c r="BL240" s="62">
        <v>346.36363636363643</v>
      </c>
      <c r="BM240" s="62">
        <v>368.45454545454572</v>
      </c>
      <c r="BN240" s="62">
        <v>405.63636363636357</v>
      </c>
      <c r="BO240" s="62">
        <v>417.68181818181785</v>
      </c>
      <c r="BP240" s="62">
        <v>502</v>
      </c>
      <c r="BQ240" s="62">
        <v>657.13333333333298</v>
      </c>
      <c r="BR240" s="62">
        <v>996.8</v>
      </c>
      <c r="BS240" s="62">
        <v>1184.5333333333333</v>
      </c>
      <c r="BT240" s="62">
        <v>1518.7272727272714</v>
      </c>
      <c r="BU240" s="62">
        <v>1460.9090909090914</v>
      </c>
    </row>
    <row r="241" spans="1:73" s="63" customFormat="1" x14ac:dyDescent="0.3">
      <c r="A241" s="1"/>
      <c r="B241" s="1"/>
      <c r="C241" s="1"/>
      <c r="D241" s="92"/>
      <c r="E241" s="3"/>
      <c r="F241" s="3"/>
      <c r="G241" s="1"/>
      <c r="H241" s="69">
        <v>10.639552000020938</v>
      </c>
      <c r="I241" s="47">
        <v>1.0009090909090912</v>
      </c>
      <c r="J241" s="48">
        <v>7.0090909090909115</v>
      </c>
      <c r="K241" s="48">
        <v>7.0090909090909115</v>
      </c>
      <c r="L241" s="49">
        <v>236.48181818181823</v>
      </c>
      <c r="M241" s="49">
        <v>322.97272727272752</v>
      </c>
      <c r="N241" s="49">
        <v>375.75454545454568</v>
      </c>
      <c r="O241" s="49">
        <v>407.48181818181786</v>
      </c>
      <c r="P241" s="49">
        <v>407.48181818181786</v>
      </c>
      <c r="Q241" s="49">
        <v>682.03636363636372</v>
      </c>
      <c r="R241" s="49">
        <v>938.36363636363694</v>
      </c>
      <c r="S241" s="49">
        <v>1388.5454545454554</v>
      </c>
      <c r="T241" s="49">
        <v>1641.7272727272739</v>
      </c>
      <c r="U241" s="50">
        <v>137.12</v>
      </c>
      <c r="V241" s="50">
        <v>151.36000000000001</v>
      </c>
      <c r="W241" s="51">
        <v>640.92727272727325</v>
      </c>
      <c r="X241" s="51">
        <v>759.65454545454554</v>
      </c>
      <c r="Y241" s="51">
        <v>1501.5454545454554</v>
      </c>
      <c r="Z241" s="51">
        <v>1564.4181818181833</v>
      </c>
      <c r="AA241" s="52">
        <v>680.09090909090924</v>
      </c>
      <c r="AB241" s="53">
        <v>1246.727272727273</v>
      </c>
      <c r="AC241" s="53">
        <v>1303.727272727273</v>
      </c>
      <c r="AD241" s="55">
        <v>15.6</v>
      </c>
      <c r="AE241" s="56">
        <v>619.45454545454618</v>
      </c>
      <c r="AF241" s="56">
        <v>671.63636363636306</v>
      </c>
      <c r="AG241" s="56">
        <v>1292.7272727272739</v>
      </c>
      <c r="AH241" s="57">
        <v>414.4</v>
      </c>
      <c r="AI241" s="57">
        <v>527.29999999999995</v>
      </c>
      <c r="AJ241" s="57">
        <v>604</v>
      </c>
      <c r="AK241" s="57">
        <v>656.63636363636306</v>
      </c>
      <c r="AL241" s="57">
        <v>706.2</v>
      </c>
      <c r="AM241" s="57">
        <v>1202.4545454545446</v>
      </c>
      <c r="AN241" s="57">
        <v>1220.3636363636369</v>
      </c>
      <c r="AO241" s="57">
        <v>1369</v>
      </c>
      <c r="AP241" s="57">
        <v>1414.5454545454554</v>
      </c>
      <c r="AQ241" s="58">
        <v>534.90909090909076</v>
      </c>
      <c r="AR241" s="58">
        <v>810.27272727272771</v>
      </c>
      <c r="AS241" s="58">
        <v>865</v>
      </c>
      <c r="AT241" s="58">
        <v>1174.6363636363631</v>
      </c>
      <c r="AU241" s="58">
        <v>1347.1818181818185</v>
      </c>
      <c r="AV241" s="58">
        <v>1530</v>
      </c>
      <c r="AW241" s="58">
        <v>1852</v>
      </c>
      <c r="AX241" s="59">
        <v>124.72727272727269</v>
      </c>
      <c r="AY241" s="59">
        <v>139.54545454545462</v>
      </c>
      <c r="AZ241" s="59">
        <v>503.63636363636385</v>
      </c>
      <c r="BA241" s="64">
        <v>231.36363636363654</v>
      </c>
      <c r="BB241" s="64">
        <v>917.63636363636306</v>
      </c>
      <c r="BC241" s="64">
        <v>791.18181818181847</v>
      </c>
      <c r="BD241" s="64">
        <v>843.90909090909076</v>
      </c>
      <c r="BE241" s="64">
        <v>949.45454545454618</v>
      </c>
      <c r="BF241" s="64">
        <v>924.90909090909076</v>
      </c>
      <c r="BG241" s="64">
        <v>944</v>
      </c>
      <c r="BH241" s="64">
        <v>1756.3636363636369</v>
      </c>
      <c r="BI241" s="61">
        <v>577.45454545454618</v>
      </c>
      <c r="BJ241" s="62">
        <v>169.09090909090924</v>
      </c>
      <c r="BK241" s="62">
        <v>184.72727272727269</v>
      </c>
      <c r="BL241" s="62">
        <v>349.54545454545462</v>
      </c>
      <c r="BM241" s="62">
        <v>372.18181818181847</v>
      </c>
      <c r="BN241" s="62">
        <v>409.45454545454538</v>
      </c>
      <c r="BO241" s="62">
        <v>421.27272727272691</v>
      </c>
      <c r="BP241" s="62">
        <v>506</v>
      </c>
      <c r="BQ241" s="62">
        <v>661.2</v>
      </c>
      <c r="BR241" s="62">
        <v>1003.2</v>
      </c>
      <c r="BS241" s="62">
        <v>1192.8</v>
      </c>
      <c r="BT241" s="62">
        <v>1532.0909090909076</v>
      </c>
      <c r="BU241" s="62">
        <v>1474.3636363636369</v>
      </c>
    </row>
    <row r="242" spans="1:73" s="63" customFormat="1" x14ac:dyDescent="0.3">
      <c r="A242" s="1"/>
      <c r="B242" s="1"/>
      <c r="C242" s="1"/>
      <c r="D242" s="92"/>
      <c r="E242" s="3"/>
      <c r="F242" s="3"/>
      <c r="G242" s="1"/>
      <c r="H242" s="69">
        <v>10.684256000021024</v>
      </c>
      <c r="I242" s="47">
        <v>1.0095454545454547</v>
      </c>
      <c r="J242" s="48">
        <v>7.070454545454548</v>
      </c>
      <c r="K242" s="48">
        <v>7.070454545454548</v>
      </c>
      <c r="L242" s="49">
        <v>238.25909090909096</v>
      </c>
      <c r="M242" s="49">
        <v>325.51363636363664</v>
      </c>
      <c r="N242" s="49">
        <v>378.67272727272751</v>
      </c>
      <c r="O242" s="49">
        <v>410.75909090909056</v>
      </c>
      <c r="P242" s="49">
        <v>410.75909090909056</v>
      </c>
      <c r="Q242" s="49">
        <v>688.03181818181827</v>
      </c>
      <c r="R242" s="49">
        <v>946.81818181818244</v>
      </c>
      <c r="S242" s="49">
        <v>1402.7272727272737</v>
      </c>
      <c r="T242" s="49">
        <v>1657.6363636363649</v>
      </c>
      <c r="U242" s="50">
        <v>138.36000000000001</v>
      </c>
      <c r="V242" s="50">
        <v>152.58000000000001</v>
      </c>
      <c r="W242" s="51">
        <v>646.38636363636419</v>
      </c>
      <c r="X242" s="51">
        <v>764.27272727272737</v>
      </c>
      <c r="Y242" s="51">
        <v>1512.7272727272737</v>
      </c>
      <c r="Z242" s="51">
        <v>1578.0409090909106</v>
      </c>
      <c r="AA242" s="52">
        <v>687.45454545454561</v>
      </c>
      <c r="AB242" s="53">
        <v>1258.636363636364</v>
      </c>
      <c r="AC242" s="53">
        <v>1310.636363636364</v>
      </c>
      <c r="AD242" s="55">
        <v>15.8</v>
      </c>
      <c r="AE242" s="56">
        <v>624.27272727272805</v>
      </c>
      <c r="AF242" s="56">
        <v>675.18181818181756</v>
      </c>
      <c r="AG242" s="56">
        <v>1307.1363636363649</v>
      </c>
      <c r="AH242" s="57">
        <v>417.3666666666669</v>
      </c>
      <c r="AI242" s="57">
        <v>531.95000000000005</v>
      </c>
      <c r="AJ242" s="57">
        <v>608.5</v>
      </c>
      <c r="AK242" s="57">
        <v>662.18181818181756</v>
      </c>
      <c r="AL242" s="57">
        <v>710.2666666666662</v>
      </c>
      <c r="AM242" s="57">
        <v>1212.7727272727263</v>
      </c>
      <c r="AN242" s="57">
        <v>1231.3181818181824</v>
      </c>
      <c r="AO242" s="57">
        <v>1374.5</v>
      </c>
      <c r="AP242" s="57">
        <v>1425.7272727272737</v>
      </c>
      <c r="AQ242" s="58">
        <v>539.54545454545439</v>
      </c>
      <c r="AR242" s="58">
        <v>817.86363636363683</v>
      </c>
      <c r="AS242" s="58">
        <v>872.5</v>
      </c>
      <c r="AT242" s="58">
        <v>1186.6818181818176</v>
      </c>
      <c r="AU242" s="58">
        <v>1360.4090909090912</v>
      </c>
      <c r="AV242" s="58">
        <v>1546</v>
      </c>
      <c r="AW242" s="58">
        <v>1869.5</v>
      </c>
      <c r="AX242" s="59">
        <v>125.6363636363636</v>
      </c>
      <c r="AY242" s="59">
        <v>140.7272727272728</v>
      </c>
      <c r="AZ242" s="59">
        <v>508.18181818181841</v>
      </c>
      <c r="BA242" s="64">
        <v>233.31818181818201</v>
      </c>
      <c r="BB242" s="64">
        <v>921.68181818181756</v>
      </c>
      <c r="BC242" s="64">
        <v>796.90909090909122</v>
      </c>
      <c r="BD242" s="64">
        <v>850.04545454545439</v>
      </c>
      <c r="BE242" s="64">
        <v>955.77272727272805</v>
      </c>
      <c r="BF242" s="64">
        <v>933.04545454545439</v>
      </c>
      <c r="BG242" s="64">
        <v>952</v>
      </c>
      <c r="BH242" s="64">
        <v>1771.8181818181824</v>
      </c>
      <c r="BI242" s="61">
        <v>580.27272727272805</v>
      </c>
      <c r="BJ242" s="62">
        <v>170.45454545454561</v>
      </c>
      <c r="BK242" s="62">
        <v>186.1363636363636</v>
      </c>
      <c r="BL242" s="62">
        <v>352.7272727272728</v>
      </c>
      <c r="BM242" s="62">
        <v>375.90909090909122</v>
      </c>
      <c r="BN242" s="62">
        <v>413.2727272727272</v>
      </c>
      <c r="BO242" s="62">
        <v>424.86363636363598</v>
      </c>
      <c r="BP242" s="62">
        <v>510</v>
      </c>
      <c r="BQ242" s="62">
        <v>665.2666666666662</v>
      </c>
      <c r="BR242" s="62">
        <v>1009.6</v>
      </c>
      <c r="BS242" s="62">
        <v>1201.0666666666666</v>
      </c>
      <c r="BT242" s="62">
        <v>1545.4545454545439</v>
      </c>
      <c r="BU242" s="62">
        <v>1487.8181818181824</v>
      </c>
    </row>
    <row r="243" spans="1:73" s="63" customFormat="1" x14ac:dyDescent="0.3">
      <c r="A243" s="1"/>
      <c r="B243" s="1"/>
      <c r="C243" s="1"/>
      <c r="D243" s="92"/>
      <c r="E243" s="3"/>
      <c r="F243" s="3"/>
      <c r="G243" s="1"/>
      <c r="H243" s="69">
        <v>10.728960000021113</v>
      </c>
      <c r="I243" s="47">
        <v>1.0181818181818183</v>
      </c>
      <c r="J243" s="48">
        <v>7.1318181818181845</v>
      </c>
      <c r="K243" s="48">
        <v>7.1318181818181845</v>
      </c>
      <c r="L243" s="49">
        <v>240.03636363636369</v>
      </c>
      <c r="M243" s="49">
        <v>328.05454545454575</v>
      </c>
      <c r="N243" s="49">
        <v>381.59090909090935</v>
      </c>
      <c r="O243" s="49">
        <v>414.03636363636326</v>
      </c>
      <c r="P243" s="49">
        <v>414.03636363636326</v>
      </c>
      <c r="Q243" s="49">
        <v>694.02727272727282</v>
      </c>
      <c r="R243" s="49">
        <v>955.27272727272793</v>
      </c>
      <c r="S243" s="49">
        <v>1416.9090909090919</v>
      </c>
      <c r="T243" s="49">
        <v>1673.5454545454559</v>
      </c>
      <c r="U243" s="50">
        <v>139.6</v>
      </c>
      <c r="V243" s="50">
        <v>153.80000000000001</v>
      </c>
      <c r="W243" s="51">
        <v>651.84545454545514</v>
      </c>
      <c r="X243" s="51">
        <v>768.89090909090919</v>
      </c>
      <c r="Y243" s="51">
        <v>1523.9090909090919</v>
      </c>
      <c r="Z243" s="51">
        <v>1591.663636363638</v>
      </c>
      <c r="AA243" s="52">
        <v>694.81818181818198</v>
      </c>
      <c r="AB243" s="53">
        <v>1270.545454545455</v>
      </c>
      <c r="AC243" s="53">
        <v>1317.545454545455</v>
      </c>
      <c r="AD243" s="55">
        <v>16</v>
      </c>
      <c r="AE243" s="56">
        <v>629.09090909090992</v>
      </c>
      <c r="AF243" s="56">
        <v>678.72727272727207</v>
      </c>
      <c r="AG243" s="56">
        <v>1321.5454545454559</v>
      </c>
      <c r="AH243" s="57">
        <v>420.33333333333337</v>
      </c>
      <c r="AI243" s="57">
        <v>536.6</v>
      </c>
      <c r="AJ243" s="57">
        <v>613</v>
      </c>
      <c r="AK243" s="57">
        <v>667.72727272727207</v>
      </c>
      <c r="AL243" s="57">
        <v>714.33333333333337</v>
      </c>
      <c r="AM243" s="57">
        <v>1223.0909090909081</v>
      </c>
      <c r="AN243" s="57">
        <v>1242.2727272727279</v>
      </c>
      <c r="AO243" s="57">
        <v>1380</v>
      </c>
      <c r="AP243" s="57">
        <v>1436.9090909090919</v>
      </c>
      <c r="AQ243" s="58">
        <v>544.18181818181802</v>
      </c>
      <c r="AR243" s="58">
        <v>825.45454545454595</v>
      </c>
      <c r="AS243" s="58">
        <v>880</v>
      </c>
      <c r="AT243" s="58">
        <v>1198.7272727272721</v>
      </c>
      <c r="AU243" s="58">
        <v>1373.636363636364</v>
      </c>
      <c r="AV243" s="58">
        <v>1562</v>
      </c>
      <c r="AW243" s="58">
        <v>1887</v>
      </c>
      <c r="AX243" s="59">
        <v>126.5454545454545</v>
      </c>
      <c r="AY243" s="59">
        <v>141.90909090909099</v>
      </c>
      <c r="AZ243" s="59">
        <v>512.72727272727298</v>
      </c>
      <c r="BA243" s="64">
        <v>235.27272727272748</v>
      </c>
      <c r="BB243" s="64">
        <v>925.72727272727207</v>
      </c>
      <c r="BC243" s="64">
        <v>802.63636363636397</v>
      </c>
      <c r="BD243" s="64">
        <v>856.18181818181802</v>
      </c>
      <c r="BE243" s="64">
        <v>962.09090909090992</v>
      </c>
      <c r="BF243" s="64">
        <v>941.18181818181802</v>
      </c>
      <c r="BG243" s="64">
        <v>960</v>
      </c>
      <c r="BH243" s="64">
        <v>1787.2727272727279</v>
      </c>
      <c r="BI243" s="61">
        <v>583.09090909090992</v>
      </c>
      <c r="BJ243" s="62">
        <v>171.81818181818198</v>
      </c>
      <c r="BK243" s="62">
        <v>187.5454545454545</v>
      </c>
      <c r="BL243" s="62">
        <v>355.90909090909099</v>
      </c>
      <c r="BM243" s="62">
        <v>379.63636363636397</v>
      </c>
      <c r="BN243" s="62">
        <v>417.09090909090901</v>
      </c>
      <c r="BO243" s="62">
        <v>428.45454545454504</v>
      </c>
      <c r="BP243" s="62">
        <v>514</v>
      </c>
      <c r="BQ243" s="62">
        <v>669.33333333333337</v>
      </c>
      <c r="BR243" s="62">
        <v>1016</v>
      </c>
      <c r="BS243" s="62">
        <v>1209.3333333333335</v>
      </c>
      <c r="BT243" s="62">
        <v>1558.8181818181802</v>
      </c>
      <c r="BU243" s="62">
        <v>1501.2727272727279</v>
      </c>
    </row>
    <row r="244" spans="1:73" s="63" customFormat="1" x14ac:dyDescent="0.3">
      <c r="A244" s="1"/>
      <c r="B244" s="1"/>
      <c r="C244" s="1"/>
      <c r="D244" s="92"/>
      <c r="E244" s="3"/>
      <c r="F244" s="3"/>
      <c r="G244" s="1"/>
      <c r="H244" s="69">
        <v>10.773664000021203</v>
      </c>
      <c r="I244" s="47">
        <v>1.0268181818181819</v>
      </c>
      <c r="J244" s="48">
        <v>7.193181818181821</v>
      </c>
      <c r="K244" s="48">
        <v>7.193181818181821</v>
      </c>
      <c r="L244" s="49">
        <v>241.81363636363642</v>
      </c>
      <c r="M244" s="49">
        <v>330.59545454545486</v>
      </c>
      <c r="N244" s="49">
        <v>384.50909090909119</v>
      </c>
      <c r="O244" s="49">
        <v>417.31363636363596</v>
      </c>
      <c r="P244" s="49">
        <v>417.31363636363596</v>
      </c>
      <c r="Q244" s="49">
        <v>700.02272727272737</v>
      </c>
      <c r="R244" s="49">
        <v>963.72727272727343</v>
      </c>
      <c r="S244" s="49">
        <v>1431.0909090909101</v>
      </c>
      <c r="T244" s="49">
        <v>1689.4545454545469</v>
      </c>
      <c r="U244" s="50">
        <v>140.84</v>
      </c>
      <c r="V244" s="50">
        <v>155.02000000000001</v>
      </c>
      <c r="W244" s="51">
        <v>657.30454545454609</v>
      </c>
      <c r="X244" s="51">
        <v>773.50909090909101</v>
      </c>
      <c r="Y244" s="51">
        <v>1535.0909090909101</v>
      </c>
      <c r="Z244" s="51">
        <v>1605.2863636363654</v>
      </c>
      <c r="AA244" s="52">
        <v>702.18181818181836</v>
      </c>
      <c r="AB244" s="53">
        <v>1282.454545454546</v>
      </c>
      <c r="AC244" s="53">
        <v>1324.454545454546</v>
      </c>
      <c r="AD244" s="55">
        <v>16.2</v>
      </c>
      <c r="AE244" s="56">
        <v>633.90909090909179</v>
      </c>
      <c r="AF244" s="56">
        <v>682.27272727272657</v>
      </c>
      <c r="AG244" s="56">
        <v>1335.9545454545469</v>
      </c>
      <c r="AH244" s="57">
        <v>423.3</v>
      </c>
      <c r="AI244" s="57">
        <v>541.25</v>
      </c>
      <c r="AJ244" s="57">
        <v>617.5</v>
      </c>
      <c r="AK244" s="57">
        <v>673.27272727272657</v>
      </c>
      <c r="AL244" s="57">
        <v>718.4</v>
      </c>
      <c r="AM244" s="57">
        <v>1233.4090909090899</v>
      </c>
      <c r="AN244" s="57">
        <v>1253.2272727272734</v>
      </c>
      <c r="AO244" s="57">
        <v>1385.5</v>
      </c>
      <c r="AP244" s="57">
        <v>1448.0909090909101</v>
      </c>
      <c r="AQ244" s="58">
        <v>548.81818181818164</v>
      </c>
      <c r="AR244" s="58">
        <v>833.04545454545507</v>
      </c>
      <c r="AS244" s="58">
        <v>887.5</v>
      </c>
      <c r="AT244" s="58">
        <v>1210.7727272727266</v>
      </c>
      <c r="AU244" s="58">
        <v>1386.8636363636367</v>
      </c>
      <c r="AV244" s="58">
        <v>1578</v>
      </c>
      <c r="AW244" s="58">
        <v>1904.5</v>
      </c>
      <c r="AX244" s="59">
        <v>127.45454545454541</v>
      </c>
      <c r="AY244" s="59">
        <v>143.09090909090918</v>
      </c>
      <c r="AZ244" s="59">
        <v>517.27272727272748</v>
      </c>
      <c r="BA244" s="64">
        <v>237.22727272727295</v>
      </c>
      <c r="BB244" s="64">
        <v>929.77272727272657</v>
      </c>
      <c r="BC244" s="64">
        <v>808.36363636363672</v>
      </c>
      <c r="BD244" s="64">
        <v>862.31818181818164</v>
      </c>
      <c r="BE244" s="64">
        <v>968.40909090909179</v>
      </c>
      <c r="BF244" s="64">
        <v>949.31818181818164</v>
      </c>
      <c r="BG244" s="64">
        <v>968</v>
      </c>
      <c r="BH244" s="64">
        <v>1802.7272727272734</v>
      </c>
      <c r="BI244" s="61">
        <v>585.90909090909179</v>
      </c>
      <c r="BJ244" s="62">
        <v>173.18181818181836</v>
      </c>
      <c r="BK244" s="62">
        <v>188.95454545454541</v>
      </c>
      <c r="BL244" s="62">
        <v>359.09090909090918</v>
      </c>
      <c r="BM244" s="62">
        <v>383.36363636363672</v>
      </c>
      <c r="BN244" s="62">
        <v>420.90909090909082</v>
      </c>
      <c r="BO244" s="62">
        <v>432.04545454545411</v>
      </c>
      <c r="BP244" s="62">
        <v>518</v>
      </c>
      <c r="BQ244" s="62">
        <v>673.4</v>
      </c>
      <c r="BR244" s="62">
        <v>1022.4</v>
      </c>
      <c r="BS244" s="62">
        <v>1217.5999999999999</v>
      </c>
      <c r="BT244" s="62">
        <v>1572.1818181818164</v>
      </c>
      <c r="BU244" s="62">
        <v>1514.7272727272734</v>
      </c>
    </row>
    <row r="245" spans="1:73" s="63" customFormat="1" x14ac:dyDescent="0.3">
      <c r="A245" s="1"/>
      <c r="B245" s="1"/>
      <c r="C245" s="1"/>
      <c r="D245" s="92"/>
      <c r="E245" s="3"/>
      <c r="F245" s="3"/>
      <c r="G245" s="1"/>
      <c r="H245" s="69">
        <v>10.818368000021289</v>
      </c>
      <c r="I245" s="47">
        <v>1.0354545454545454</v>
      </c>
      <c r="J245" s="48">
        <v>7.2545454545454575</v>
      </c>
      <c r="K245" s="48">
        <v>7.2545454545454575</v>
      </c>
      <c r="L245" s="49">
        <v>243.59090909090915</v>
      </c>
      <c r="M245" s="49">
        <v>333.13636363636397</v>
      </c>
      <c r="N245" s="49">
        <v>387.42727272727302</v>
      </c>
      <c r="O245" s="49">
        <v>420.59090909090867</v>
      </c>
      <c r="P245" s="49">
        <v>420.59090909090867</v>
      </c>
      <c r="Q245" s="49">
        <v>706.01818181818192</v>
      </c>
      <c r="R245" s="49">
        <v>972.18181818181893</v>
      </c>
      <c r="S245" s="49">
        <v>1445.2727272727284</v>
      </c>
      <c r="T245" s="49">
        <v>1705.3636363636379</v>
      </c>
      <c r="U245" s="50">
        <v>142.08000000000001</v>
      </c>
      <c r="V245" s="50">
        <v>156.24</v>
      </c>
      <c r="W245" s="51">
        <v>662.76363636363703</v>
      </c>
      <c r="X245" s="51">
        <v>778.12727272727284</v>
      </c>
      <c r="Y245" s="51">
        <v>1546.2727272727284</v>
      </c>
      <c r="Z245" s="51">
        <v>1618.9090909090928</v>
      </c>
      <c r="AA245" s="52">
        <v>709.54545454545473</v>
      </c>
      <c r="AB245" s="53">
        <v>1294.3636363636369</v>
      </c>
      <c r="AC245" s="53">
        <v>1331.3636363636369</v>
      </c>
      <c r="AD245" s="55">
        <v>16.399999999999999</v>
      </c>
      <c r="AE245" s="56">
        <v>638.72727272727366</v>
      </c>
      <c r="AF245" s="56">
        <v>685.81818181818107</v>
      </c>
      <c r="AG245" s="56">
        <v>1350.3636363636379</v>
      </c>
      <c r="AH245" s="57">
        <v>426.26666666666665</v>
      </c>
      <c r="AI245" s="57">
        <v>545.9</v>
      </c>
      <c r="AJ245" s="57">
        <v>622</v>
      </c>
      <c r="AK245" s="57">
        <v>678.81818181818107</v>
      </c>
      <c r="AL245" s="57">
        <v>722.4666666666667</v>
      </c>
      <c r="AM245" s="57">
        <v>1243.7272727272716</v>
      </c>
      <c r="AN245" s="57">
        <v>1264.1818181818189</v>
      </c>
      <c r="AO245" s="57">
        <v>1391</v>
      </c>
      <c r="AP245" s="57">
        <v>1459.2727272727284</v>
      </c>
      <c r="AQ245" s="58">
        <v>553.45454545454527</v>
      </c>
      <c r="AR245" s="58">
        <v>840.63636363636419</v>
      </c>
      <c r="AS245" s="58">
        <v>895</v>
      </c>
      <c r="AT245" s="58">
        <v>1222.8181818181811</v>
      </c>
      <c r="AU245" s="58">
        <v>1400.0909090909095</v>
      </c>
      <c r="AV245" s="58">
        <v>1594</v>
      </c>
      <c r="AW245" s="58">
        <v>1922</v>
      </c>
      <c r="AX245" s="59">
        <v>128.36363636363632</v>
      </c>
      <c r="AY245" s="59">
        <v>144.27272727272737</v>
      </c>
      <c r="AZ245" s="59">
        <v>521.81818181818198</v>
      </c>
      <c r="BA245" s="64">
        <v>239.18181818181841</v>
      </c>
      <c r="BB245" s="64">
        <v>933.81818181818107</v>
      </c>
      <c r="BC245" s="64">
        <v>814.09090909090946</v>
      </c>
      <c r="BD245" s="64">
        <v>868.45454545454527</v>
      </c>
      <c r="BE245" s="64">
        <v>974.72727272727366</v>
      </c>
      <c r="BF245" s="64">
        <v>957.45454545454527</v>
      </c>
      <c r="BG245" s="64">
        <v>976</v>
      </c>
      <c r="BH245" s="64">
        <v>1818.1818181818189</v>
      </c>
      <c r="BI245" s="61">
        <v>588.72727272727366</v>
      </c>
      <c r="BJ245" s="62">
        <v>174.54545454545473</v>
      </c>
      <c r="BK245" s="62">
        <v>190.36363636363632</v>
      </c>
      <c r="BL245" s="62">
        <v>362.27272727272737</v>
      </c>
      <c r="BM245" s="62">
        <v>387.09090909090946</v>
      </c>
      <c r="BN245" s="62">
        <v>424.72727272727263</v>
      </c>
      <c r="BO245" s="62">
        <v>435.63636363636317</v>
      </c>
      <c r="BP245" s="62">
        <v>522</v>
      </c>
      <c r="BQ245" s="62">
        <v>677.4666666666667</v>
      </c>
      <c r="BR245" s="62">
        <v>1028.8</v>
      </c>
      <c r="BS245" s="62">
        <v>1225.8666666666668</v>
      </c>
      <c r="BT245" s="62">
        <v>1585.5454545454527</v>
      </c>
      <c r="BU245" s="62">
        <v>1528.1818181818189</v>
      </c>
    </row>
    <row r="246" spans="1:73" s="63" customFormat="1" x14ac:dyDescent="0.3">
      <c r="A246" s="1"/>
      <c r="B246" s="1"/>
      <c r="C246" s="1"/>
      <c r="D246" s="92"/>
      <c r="E246" s="3"/>
      <c r="F246" s="3"/>
      <c r="G246" s="1"/>
      <c r="H246" s="69">
        <v>10.863072000021377</v>
      </c>
      <c r="I246" s="47">
        <v>1.044090909090909</v>
      </c>
      <c r="J246" s="48">
        <v>7.315909090909094</v>
      </c>
      <c r="K246" s="48">
        <v>7.315909090909094</v>
      </c>
      <c r="L246" s="49">
        <v>245.36818181818188</v>
      </c>
      <c r="M246" s="49">
        <v>335.67727272727308</v>
      </c>
      <c r="N246" s="49">
        <v>390.34545454545486</v>
      </c>
      <c r="O246" s="49">
        <v>423.86818181818137</v>
      </c>
      <c r="P246" s="49">
        <v>423.86818181818137</v>
      </c>
      <c r="Q246" s="49">
        <v>712.01363636363646</v>
      </c>
      <c r="R246" s="49">
        <v>980.63636363636442</v>
      </c>
      <c r="S246" s="49">
        <v>1459.4545454545466</v>
      </c>
      <c r="T246" s="49">
        <v>1721.2727272727288</v>
      </c>
      <c r="U246" s="50">
        <v>143.32</v>
      </c>
      <c r="V246" s="50">
        <v>157.46</v>
      </c>
      <c r="W246" s="51">
        <v>668.22272727272798</v>
      </c>
      <c r="X246" s="51">
        <v>782.74545454545466</v>
      </c>
      <c r="Y246" s="51">
        <v>1557.4545454545466</v>
      </c>
      <c r="Z246" s="51">
        <v>1632.5318181818202</v>
      </c>
      <c r="AA246" s="52">
        <v>716.90909090909111</v>
      </c>
      <c r="AB246" s="53">
        <v>1306.2727272727279</v>
      </c>
      <c r="AC246" s="53">
        <v>1338.2727272727279</v>
      </c>
      <c r="AD246" s="55">
        <v>16.600000000000001</v>
      </c>
      <c r="AE246" s="56">
        <v>643.54545454545553</v>
      </c>
      <c r="AF246" s="56">
        <v>689.36363636363558</v>
      </c>
      <c r="AG246" s="56">
        <v>1364.7727272727288</v>
      </c>
      <c r="AH246" s="57">
        <v>429.23333333333329</v>
      </c>
      <c r="AI246" s="57">
        <v>550.54999999999995</v>
      </c>
      <c r="AJ246" s="57">
        <v>626.5</v>
      </c>
      <c r="AK246" s="57">
        <v>684.36363636363558</v>
      </c>
      <c r="AL246" s="57">
        <v>726.5333333333333</v>
      </c>
      <c r="AM246" s="57">
        <v>1254.0454545454534</v>
      </c>
      <c r="AN246" s="57">
        <v>1275.1363636363644</v>
      </c>
      <c r="AO246" s="57">
        <v>1396.5</v>
      </c>
      <c r="AP246" s="57">
        <v>1470.4545454545466</v>
      </c>
      <c r="AQ246" s="58">
        <v>558.09090909090889</v>
      </c>
      <c r="AR246" s="58">
        <v>848.22727272727332</v>
      </c>
      <c r="AS246" s="58">
        <v>902.5</v>
      </c>
      <c r="AT246" s="58">
        <v>1234.8636363636356</v>
      </c>
      <c r="AU246" s="58">
        <v>1413.3181818181822</v>
      </c>
      <c r="AV246" s="58">
        <v>1610</v>
      </c>
      <c r="AW246" s="58">
        <v>1939.5</v>
      </c>
      <c r="AX246" s="59">
        <v>129.27272727272722</v>
      </c>
      <c r="AY246" s="59">
        <v>145.45454545454555</v>
      </c>
      <c r="AZ246" s="59">
        <v>526.36363636363649</v>
      </c>
      <c r="BA246" s="64">
        <v>241.13636363636388</v>
      </c>
      <c r="BB246" s="64">
        <v>937.86363636363558</v>
      </c>
      <c r="BC246" s="64">
        <v>819.81818181818221</v>
      </c>
      <c r="BD246" s="64">
        <v>874.59090909090889</v>
      </c>
      <c r="BE246" s="64">
        <v>981.04545454545553</v>
      </c>
      <c r="BF246" s="64">
        <v>965.59090909090889</v>
      </c>
      <c r="BG246" s="64">
        <v>984</v>
      </c>
      <c r="BH246" s="64">
        <v>1833.6363636363644</v>
      </c>
      <c r="BI246" s="61">
        <v>591.54545454545553</v>
      </c>
      <c r="BJ246" s="62">
        <v>175.90909090909111</v>
      </c>
      <c r="BK246" s="62">
        <v>191.77272727272722</v>
      </c>
      <c r="BL246" s="62">
        <v>365.45454545454555</v>
      </c>
      <c r="BM246" s="62">
        <v>390.81818181818221</v>
      </c>
      <c r="BN246" s="62">
        <v>428.54545454545445</v>
      </c>
      <c r="BO246" s="62">
        <v>439.22727272727224</v>
      </c>
      <c r="BP246" s="62">
        <v>526</v>
      </c>
      <c r="BQ246" s="62">
        <v>681.5333333333333</v>
      </c>
      <c r="BR246" s="62">
        <v>1035.2</v>
      </c>
      <c r="BS246" s="62">
        <v>1234.1333333333334</v>
      </c>
      <c r="BT246" s="62">
        <v>1598.9090909090889</v>
      </c>
      <c r="BU246" s="62">
        <v>1541.6363636363644</v>
      </c>
    </row>
    <row r="247" spans="1:73" s="63" customFormat="1" x14ac:dyDescent="0.3">
      <c r="A247" s="1"/>
      <c r="B247" s="1"/>
      <c r="C247" s="1"/>
      <c r="D247" s="92"/>
      <c r="E247" s="3"/>
      <c r="F247" s="3"/>
      <c r="G247" s="1"/>
      <c r="H247" s="69">
        <v>10.907776000021466</v>
      </c>
      <c r="I247" s="47">
        <v>1.0527272727272725</v>
      </c>
      <c r="J247" s="48">
        <v>7.3772727272727305</v>
      </c>
      <c r="K247" s="48">
        <v>7.3772727272727305</v>
      </c>
      <c r="L247" s="49">
        <v>247.14545454545461</v>
      </c>
      <c r="M247" s="49">
        <v>338.21818181818219</v>
      </c>
      <c r="N247" s="49">
        <v>393.26363636363669</v>
      </c>
      <c r="O247" s="49">
        <v>427.14545454545407</v>
      </c>
      <c r="P247" s="49">
        <v>427.14545454545407</v>
      </c>
      <c r="Q247" s="49">
        <v>718.00909090909101</v>
      </c>
      <c r="R247" s="49">
        <v>989.09090909090992</v>
      </c>
      <c r="S247" s="49">
        <v>1473.6363636363649</v>
      </c>
      <c r="T247" s="49">
        <v>1737.1818181818198</v>
      </c>
      <c r="U247" s="50">
        <v>144.56</v>
      </c>
      <c r="V247" s="50">
        <v>158.68</v>
      </c>
      <c r="W247" s="51">
        <v>673.68181818181893</v>
      </c>
      <c r="X247" s="51">
        <v>787.36363636363649</v>
      </c>
      <c r="Y247" s="51">
        <v>1568.6363636363649</v>
      </c>
      <c r="Z247" s="51">
        <v>1646.1545454545476</v>
      </c>
      <c r="AA247" s="52">
        <v>724.27272727272748</v>
      </c>
      <c r="AB247" s="53">
        <v>1318.1818181818189</v>
      </c>
      <c r="AC247" s="53">
        <v>1345.1818181818189</v>
      </c>
      <c r="AD247" s="55">
        <v>16.8</v>
      </c>
      <c r="AE247" s="56">
        <v>648.3636363636374</v>
      </c>
      <c r="AF247" s="56">
        <v>692.90909090909008</v>
      </c>
      <c r="AG247" s="56">
        <v>1379.1818181818198</v>
      </c>
      <c r="AH247" s="57">
        <v>432.2</v>
      </c>
      <c r="AI247" s="57">
        <v>555.20000000000005</v>
      </c>
      <c r="AJ247" s="57">
        <v>631</v>
      </c>
      <c r="AK247" s="57">
        <v>689.90909090909008</v>
      </c>
      <c r="AL247" s="57">
        <v>730.6</v>
      </c>
      <c r="AM247" s="57">
        <v>1264.3636363636351</v>
      </c>
      <c r="AN247" s="57">
        <v>1286.0909090909099</v>
      </c>
      <c r="AO247" s="57">
        <v>1402</v>
      </c>
      <c r="AP247" s="57">
        <v>1481.6363636363649</v>
      </c>
      <c r="AQ247" s="58">
        <v>562.72727272727252</v>
      </c>
      <c r="AR247" s="58">
        <v>855.81818181818244</v>
      </c>
      <c r="AS247" s="58">
        <v>910</v>
      </c>
      <c r="AT247" s="58">
        <v>1246.9090909090901</v>
      </c>
      <c r="AU247" s="58">
        <v>1426.545454545455</v>
      </c>
      <c r="AV247" s="58">
        <v>1626</v>
      </c>
      <c r="AW247" s="58">
        <v>1957</v>
      </c>
      <c r="AX247" s="59">
        <v>130.18181818181813</v>
      </c>
      <c r="AY247" s="59">
        <v>146.63636363636374</v>
      </c>
      <c r="AZ247" s="59">
        <v>530.90909090909099</v>
      </c>
      <c r="BA247" s="64">
        <v>243.09090909090935</v>
      </c>
      <c r="BB247" s="64">
        <v>941.90909090909008</v>
      </c>
      <c r="BC247" s="64">
        <v>825.54545454545496</v>
      </c>
      <c r="BD247" s="64">
        <v>880.72727272727252</v>
      </c>
      <c r="BE247" s="64">
        <v>987.3636363636374</v>
      </c>
      <c r="BF247" s="64">
        <v>973.72727272727252</v>
      </c>
      <c r="BG247" s="64">
        <v>992</v>
      </c>
      <c r="BH247" s="64">
        <v>1849.0909090909099</v>
      </c>
      <c r="BI247" s="61">
        <v>594.3636363636374</v>
      </c>
      <c r="BJ247" s="62">
        <v>177.27272727272748</v>
      </c>
      <c r="BK247" s="62">
        <v>193.18181818181813</v>
      </c>
      <c r="BL247" s="62">
        <v>368.63636363636374</v>
      </c>
      <c r="BM247" s="62">
        <v>394.54545454545496</v>
      </c>
      <c r="BN247" s="62">
        <v>432.36363636363626</v>
      </c>
      <c r="BO247" s="62">
        <v>442.8181818181813</v>
      </c>
      <c r="BP247" s="62">
        <v>530</v>
      </c>
      <c r="BQ247" s="62">
        <v>685.6</v>
      </c>
      <c r="BR247" s="62">
        <v>1041.5999999999999</v>
      </c>
      <c r="BS247" s="62">
        <v>1242.4000000000001</v>
      </c>
      <c r="BT247" s="62">
        <v>1612.2727272727252</v>
      </c>
      <c r="BU247" s="62">
        <v>1555.0909090909099</v>
      </c>
    </row>
    <row r="248" spans="1:73" s="63" customFormat="1" x14ac:dyDescent="0.3">
      <c r="A248" s="1"/>
      <c r="B248" s="1"/>
      <c r="C248" s="1"/>
      <c r="D248" s="92"/>
      <c r="E248" s="3"/>
      <c r="F248" s="3"/>
      <c r="G248" s="1"/>
      <c r="H248" s="69">
        <v>10.952480000021554</v>
      </c>
      <c r="I248" s="47">
        <v>1.0613636363636361</v>
      </c>
      <c r="J248" s="48">
        <v>7.438636363636367</v>
      </c>
      <c r="K248" s="48">
        <v>7.438636363636367</v>
      </c>
      <c r="L248" s="49">
        <v>248.92272727272734</v>
      </c>
      <c r="M248" s="49">
        <v>340.7590909090913</v>
      </c>
      <c r="N248" s="49">
        <v>396.18181818181853</v>
      </c>
      <c r="O248" s="49">
        <v>430.42272727272677</v>
      </c>
      <c r="P248" s="49">
        <v>430.42272727272677</v>
      </c>
      <c r="Q248" s="49">
        <v>724.00454545454556</v>
      </c>
      <c r="R248" s="49">
        <v>997.54545454545541</v>
      </c>
      <c r="S248" s="49">
        <v>1487.8181818181831</v>
      </c>
      <c r="T248" s="49">
        <v>1753.0909090909108</v>
      </c>
      <c r="U248" s="50">
        <v>145.80000000000001</v>
      </c>
      <c r="V248" s="50">
        <v>159.9</v>
      </c>
      <c r="W248" s="51">
        <v>679.14090909090987</v>
      </c>
      <c r="X248" s="51">
        <v>791.98181818181831</v>
      </c>
      <c r="Y248" s="51">
        <v>1579.8181818181831</v>
      </c>
      <c r="Z248" s="51">
        <v>1659.777272727275</v>
      </c>
      <c r="AA248" s="52">
        <v>731.63636363636385</v>
      </c>
      <c r="AB248" s="53">
        <v>1330.0909090909099</v>
      </c>
      <c r="AC248" s="53">
        <v>1352.0909090909099</v>
      </c>
      <c r="AD248" s="55">
        <v>17</v>
      </c>
      <c r="AE248" s="56">
        <v>653.18181818181927</v>
      </c>
      <c r="AF248" s="56">
        <v>696.45454545454459</v>
      </c>
      <c r="AG248" s="56">
        <v>1393.5909090909108</v>
      </c>
      <c r="AH248" s="57">
        <v>435.16666666666657</v>
      </c>
      <c r="AI248" s="57">
        <v>559.85</v>
      </c>
      <c r="AJ248" s="57">
        <v>635.5</v>
      </c>
      <c r="AK248" s="57">
        <v>695.45454545454459</v>
      </c>
      <c r="AL248" s="57">
        <v>734.66666666666652</v>
      </c>
      <c r="AM248" s="57">
        <v>1274.6818181818169</v>
      </c>
      <c r="AN248" s="57">
        <v>1297.0454545454554</v>
      </c>
      <c r="AO248" s="57">
        <v>1407.5</v>
      </c>
      <c r="AP248" s="57">
        <v>1492.8181818181831</v>
      </c>
      <c r="AQ248" s="58">
        <v>567.36363636363615</v>
      </c>
      <c r="AR248" s="58">
        <v>863.40909090909156</v>
      </c>
      <c r="AS248" s="58">
        <v>917.5</v>
      </c>
      <c r="AT248" s="58">
        <v>1258.9545454545446</v>
      </c>
      <c r="AU248" s="58">
        <v>1439.7727272727277</v>
      </c>
      <c r="AV248" s="58">
        <v>1642</v>
      </c>
      <c r="AW248" s="58">
        <v>1974.5</v>
      </c>
      <c r="AX248" s="59">
        <v>131.09090909090904</v>
      </c>
      <c r="AY248" s="59">
        <v>147.81818181818193</v>
      </c>
      <c r="AZ248" s="59">
        <v>535.4545454545455</v>
      </c>
      <c r="BA248" s="64">
        <v>245.04545454545482</v>
      </c>
      <c r="BB248" s="64">
        <v>945.95454545454459</v>
      </c>
      <c r="BC248" s="64">
        <v>831.27272727272771</v>
      </c>
      <c r="BD248" s="64">
        <v>886.86363636363615</v>
      </c>
      <c r="BE248" s="64">
        <v>993.68181818181927</v>
      </c>
      <c r="BF248" s="64">
        <v>981.86363636363615</v>
      </c>
      <c r="BG248" s="64">
        <v>1000</v>
      </c>
      <c r="BH248" s="64">
        <v>1864.5454545454554</v>
      </c>
      <c r="BI248" s="61">
        <v>597.18181818181927</v>
      </c>
      <c r="BJ248" s="62">
        <v>178.63636363636385</v>
      </c>
      <c r="BK248" s="62">
        <v>194.59090909090904</v>
      </c>
      <c r="BL248" s="62">
        <v>371.81818181818193</v>
      </c>
      <c r="BM248" s="62">
        <v>398.27272727272771</v>
      </c>
      <c r="BN248" s="62">
        <v>436.18181818181807</v>
      </c>
      <c r="BO248" s="62">
        <v>446.40909090909037</v>
      </c>
      <c r="BP248" s="62">
        <v>534</v>
      </c>
      <c r="BQ248" s="62">
        <v>689.66666666666652</v>
      </c>
      <c r="BR248" s="62">
        <v>1048</v>
      </c>
      <c r="BS248" s="62">
        <v>1250.6666666666667</v>
      </c>
      <c r="BT248" s="62">
        <v>1625.6363636363615</v>
      </c>
      <c r="BU248" s="62">
        <v>1568.5454545454554</v>
      </c>
    </row>
    <row r="249" spans="1:73" s="63" customFormat="1" x14ac:dyDescent="0.3">
      <c r="A249" s="1"/>
      <c r="B249" s="1"/>
      <c r="C249" s="1"/>
      <c r="D249" s="92"/>
      <c r="E249" s="3"/>
      <c r="F249" s="3"/>
      <c r="G249" s="1"/>
      <c r="H249" s="69">
        <v>11</v>
      </c>
      <c r="I249" s="47">
        <v>1.07</v>
      </c>
      <c r="J249" s="48">
        <v>7.5</v>
      </c>
      <c r="K249" s="48">
        <v>7.5</v>
      </c>
      <c r="L249" s="49">
        <v>250.7</v>
      </c>
      <c r="M249" s="49">
        <v>343.3</v>
      </c>
      <c r="N249" s="49">
        <v>399.1</v>
      </c>
      <c r="O249" s="49">
        <v>433.7</v>
      </c>
      <c r="P249" s="49">
        <v>433.7</v>
      </c>
      <c r="Q249" s="49">
        <v>730</v>
      </c>
      <c r="R249" s="49">
        <v>1006</v>
      </c>
      <c r="S249" s="49">
        <v>1502</v>
      </c>
      <c r="T249" s="49">
        <v>1769</v>
      </c>
      <c r="U249" s="50">
        <v>147.04</v>
      </c>
      <c r="V249" s="50">
        <v>161.12</v>
      </c>
      <c r="W249" s="51">
        <v>684.6</v>
      </c>
      <c r="X249" s="51">
        <v>796.6</v>
      </c>
      <c r="Y249" s="51">
        <v>1591</v>
      </c>
      <c r="Z249" s="51">
        <v>1673.4</v>
      </c>
      <c r="AA249" s="52">
        <v>739</v>
      </c>
      <c r="AB249" s="53">
        <v>1342</v>
      </c>
      <c r="AC249" s="53">
        <v>1359</v>
      </c>
      <c r="AD249" s="55">
        <v>17.2</v>
      </c>
      <c r="AE249" s="56">
        <v>658</v>
      </c>
      <c r="AF249" s="56">
        <v>700</v>
      </c>
      <c r="AG249" s="56">
        <v>1408</v>
      </c>
      <c r="AH249" s="57">
        <v>438.13333333333321</v>
      </c>
      <c r="AI249" s="57">
        <v>564.5</v>
      </c>
      <c r="AJ249" s="57">
        <v>640</v>
      </c>
      <c r="AK249" s="57">
        <v>701</v>
      </c>
      <c r="AL249" s="57">
        <v>738.73333333333312</v>
      </c>
      <c r="AM249" s="57">
        <v>1285</v>
      </c>
      <c r="AN249" s="57">
        <v>1308</v>
      </c>
      <c r="AO249" s="57">
        <v>1413</v>
      </c>
      <c r="AP249" s="57">
        <v>1504</v>
      </c>
      <c r="AQ249" s="58">
        <v>572</v>
      </c>
      <c r="AR249" s="58">
        <v>871</v>
      </c>
      <c r="AS249" s="58">
        <v>925</v>
      </c>
      <c r="AT249" s="58">
        <v>1271</v>
      </c>
      <c r="AU249" s="58">
        <v>1453</v>
      </c>
      <c r="AV249" s="58">
        <v>1658</v>
      </c>
      <c r="AW249" s="58">
        <v>1992</v>
      </c>
      <c r="AX249" s="59">
        <v>132</v>
      </c>
      <c r="AY249" s="59">
        <v>149</v>
      </c>
      <c r="AZ249" s="59">
        <v>540</v>
      </c>
      <c r="BA249" s="64">
        <v>247</v>
      </c>
      <c r="BB249" s="64">
        <v>950</v>
      </c>
      <c r="BC249" s="64">
        <v>837</v>
      </c>
      <c r="BD249" s="64">
        <v>893</v>
      </c>
      <c r="BE249" s="64">
        <v>1000</v>
      </c>
      <c r="BF249" s="64">
        <v>990</v>
      </c>
      <c r="BG249" s="64">
        <v>1008</v>
      </c>
      <c r="BH249" s="64">
        <v>1880</v>
      </c>
      <c r="BI249" s="61">
        <v>600</v>
      </c>
      <c r="BJ249" s="62">
        <v>180</v>
      </c>
      <c r="BK249" s="62">
        <v>196</v>
      </c>
      <c r="BL249" s="62">
        <v>375</v>
      </c>
      <c r="BM249" s="62">
        <v>402</v>
      </c>
      <c r="BN249" s="62">
        <v>440</v>
      </c>
      <c r="BO249" s="62">
        <v>450</v>
      </c>
      <c r="BP249" s="62">
        <v>538</v>
      </c>
      <c r="BQ249" s="62">
        <v>693.73333333333312</v>
      </c>
      <c r="BR249" s="62">
        <v>1054.4000000000001</v>
      </c>
      <c r="BS249" s="62">
        <v>1258.9333333333334</v>
      </c>
      <c r="BT249" s="62">
        <v>1639</v>
      </c>
      <c r="BU249" s="62">
        <v>1582</v>
      </c>
    </row>
    <row r="250" spans="1:73" s="63" customFormat="1" x14ac:dyDescent="0.3">
      <c r="A250" s="1"/>
      <c r="B250" s="1"/>
      <c r="C250" s="1"/>
      <c r="D250" s="92"/>
      <c r="E250" s="3"/>
      <c r="F250" s="3"/>
      <c r="G250" s="1"/>
      <c r="H250" s="69">
        <v>11.041888000021729</v>
      </c>
      <c r="I250" s="47">
        <v>1.0759090909090909</v>
      </c>
      <c r="J250" s="48">
        <v>7.5227272727272725</v>
      </c>
      <c r="K250" s="48">
        <v>7.5681818181818183</v>
      </c>
      <c r="L250" s="49">
        <v>252.06363636363636</v>
      </c>
      <c r="M250" s="49">
        <v>345.40454545454548</v>
      </c>
      <c r="N250" s="49">
        <v>401.37272727272727</v>
      </c>
      <c r="O250" s="49">
        <v>436.65</v>
      </c>
      <c r="P250" s="49">
        <v>436.65</v>
      </c>
      <c r="Q250" s="49">
        <v>735.2954545454545</v>
      </c>
      <c r="R250" s="49">
        <v>1012.6818181818181</v>
      </c>
      <c r="S250" s="49">
        <v>1512.8181818181818</v>
      </c>
      <c r="T250" s="49">
        <v>1781.3636363636363</v>
      </c>
      <c r="U250" s="50">
        <v>148.28</v>
      </c>
      <c r="V250" s="50">
        <v>162.34</v>
      </c>
      <c r="W250" s="51">
        <v>688.93181818181824</v>
      </c>
      <c r="X250" s="51">
        <v>798.38636363636363</v>
      </c>
      <c r="Y250" s="51">
        <v>1602.5454545454545</v>
      </c>
      <c r="Z250" s="51">
        <v>1682.2227272727273</v>
      </c>
      <c r="AA250" s="52">
        <v>744.09090909090912</v>
      </c>
      <c r="AB250" s="53">
        <v>1347.3636363636363</v>
      </c>
      <c r="AC250" s="53">
        <v>1362.909090909091</v>
      </c>
      <c r="AD250" s="55">
        <v>17.399999999999999</v>
      </c>
      <c r="AE250" s="56">
        <v>660.72727272727275</v>
      </c>
      <c r="AF250" s="56">
        <v>701.59090909090912</v>
      </c>
      <c r="AG250" s="56">
        <v>1420.8636363636363</v>
      </c>
      <c r="AH250" s="57">
        <v>441.1</v>
      </c>
      <c r="AI250" s="57">
        <v>567.9545454545455</v>
      </c>
      <c r="AJ250" s="57">
        <v>643.86363636363637</v>
      </c>
      <c r="AK250" s="57">
        <v>704.81818181818187</v>
      </c>
      <c r="AL250" s="57">
        <v>742.8</v>
      </c>
      <c r="AM250" s="57">
        <v>1291.409090909091</v>
      </c>
      <c r="AN250" s="57">
        <v>1317.0454545454545</v>
      </c>
      <c r="AO250" s="57">
        <v>1418.5</v>
      </c>
      <c r="AP250" s="57">
        <v>1510.0454545454545</v>
      </c>
      <c r="AQ250" s="58">
        <v>576.36363636363637</v>
      </c>
      <c r="AR250" s="58">
        <v>877.59090909090912</v>
      </c>
      <c r="AS250" s="58">
        <v>930.9545454545455</v>
      </c>
      <c r="AT250" s="58">
        <v>1277.409090909091</v>
      </c>
      <c r="AU250" s="58">
        <v>1455.1363636363637</v>
      </c>
      <c r="AV250" s="58">
        <v>1672.8181818181818</v>
      </c>
      <c r="AW250" s="58">
        <v>2001.8181818181818</v>
      </c>
      <c r="AX250" s="59">
        <v>132.72727272727272</v>
      </c>
      <c r="AY250" s="59">
        <v>150.13636363636363</v>
      </c>
      <c r="AZ250" s="59">
        <v>544.31818181818187</v>
      </c>
      <c r="BA250" s="64">
        <v>249</v>
      </c>
      <c r="BB250" s="64">
        <v>950</v>
      </c>
      <c r="BC250" s="64">
        <v>842.13636363636363</v>
      </c>
      <c r="BD250" s="64">
        <v>897.86363636363637</v>
      </c>
      <c r="BE250" s="64">
        <v>1000</v>
      </c>
      <c r="BF250" s="64">
        <v>996.22727272727275</v>
      </c>
      <c r="BG250" s="64">
        <v>1014.5454545454545</v>
      </c>
      <c r="BH250" s="64">
        <v>1890</v>
      </c>
      <c r="BI250" s="61">
        <v>600</v>
      </c>
      <c r="BJ250" s="62">
        <v>181.27272727272728</v>
      </c>
      <c r="BK250" s="62">
        <v>196.90909090909091</v>
      </c>
      <c r="BL250" s="62">
        <v>377.95454545454544</v>
      </c>
      <c r="BM250" s="62">
        <v>405.36363636363637</v>
      </c>
      <c r="BN250" s="62">
        <v>443.18181818181819</v>
      </c>
      <c r="BO250" s="62">
        <v>452.90909090909093</v>
      </c>
      <c r="BP250" s="62">
        <v>540.81818181818187</v>
      </c>
      <c r="BQ250" s="62">
        <v>697.8</v>
      </c>
      <c r="BR250" s="62">
        <v>1060.8</v>
      </c>
      <c r="BS250" s="62">
        <v>1267.2</v>
      </c>
      <c r="BT250" s="62">
        <v>1645.1818181818182</v>
      </c>
      <c r="BU250" s="62">
        <v>1589.5454545454545</v>
      </c>
    </row>
    <row r="251" spans="1:73" s="63" customFormat="1" x14ac:dyDescent="0.3">
      <c r="A251" s="1"/>
      <c r="B251" s="1"/>
      <c r="C251" s="1"/>
      <c r="D251" s="92"/>
      <c r="E251" s="3"/>
      <c r="F251" s="3"/>
      <c r="G251" s="1"/>
      <c r="H251" s="69">
        <v>11.086592000021817</v>
      </c>
      <c r="I251" s="47">
        <v>1.0818181818181818</v>
      </c>
      <c r="J251" s="48">
        <v>7.545454545454545</v>
      </c>
      <c r="K251" s="48">
        <v>7.6363636363636367</v>
      </c>
      <c r="L251" s="49">
        <v>253.42727272727274</v>
      </c>
      <c r="M251" s="49">
        <v>347.50909090909096</v>
      </c>
      <c r="N251" s="49">
        <v>403.64545454545453</v>
      </c>
      <c r="O251" s="49">
        <v>439.6</v>
      </c>
      <c r="P251" s="49">
        <v>439.6</v>
      </c>
      <c r="Q251" s="49">
        <v>740.59090909090901</v>
      </c>
      <c r="R251" s="49">
        <v>1019.3636363636363</v>
      </c>
      <c r="S251" s="49">
        <v>1523.6363636363635</v>
      </c>
      <c r="T251" s="49">
        <v>1793.7272727272725</v>
      </c>
      <c r="U251" s="50">
        <v>149.52000000000001</v>
      </c>
      <c r="V251" s="50">
        <v>163.56</v>
      </c>
      <c r="W251" s="51">
        <v>693.26363636363646</v>
      </c>
      <c r="X251" s="51">
        <v>800.17272727272723</v>
      </c>
      <c r="Y251" s="51">
        <v>1614.090909090909</v>
      </c>
      <c r="Z251" s="51">
        <v>1691.0454545454545</v>
      </c>
      <c r="AA251" s="52">
        <v>749.18181818181824</v>
      </c>
      <c r="AB251" s="53">
        <v>1352.7272727272725</v>
      </c>
      <c r="AC251" s="53">
        <v>1366.818181818182</v>
      </c>
      <c r="AD251" s="55">
        <v>17.600000000000001</v>
      </c>
      <c r="AE251" s="56">
        <v>663.4545454545455</v>
      </c>
      <c r="AF251" s="56">
        <v>703.18181818181824</v>
      </c>
      <c r="AG251" s="56">
        <v>1433.7272727272725</v>
      </c>
      <c r="AH251" s="57">
        <v>444.06666666666649</v>
      </c>
      <c r="AI251" s="57">
        <v>571.40909090909099</v>
      </c>
      <c r="AJ251" s="57">
        <v>647.72727272727275</v>
      </c>
      <c r="AK251" s="57">
        <v>708.63636363636374</v>
      </c>
      <c r="AL251" s="57">
        <v>746.86666666666633</v>
      </c>
      <c r="AM251" s="57">
        <v>1297.818181818182</v>
      </c>
      <c r="AN251" s="57">
        <v>1326.090909090909</v>
      </c>
      <c r="AO251" s="57">
        <v>1424</v>
      </c>
      <c r="AP251" s="57">
        <v>1516.090909090909</v>
      </c>
      <c r="AQ251" s="58">
        <v>580.72727272727275</v>
      </c>
      <c r="AR251" s="58">
        <v>884.18181818181824</v>
      </c>
      <c r="AS251" s="58">
        <v>936.90909090909099</v>
      </c>
      <c r="AT251" s="58">
        <v>1283.818181818182</v>
      </c>
      <c r="AU251" s="58">
        <v>1457.2727272727275</v>
      </c>
      <c r="AV251" s="58">
        <v>1687.6363636363635</v>
      </c>
      <c r="AW251" s="58">
        <v>2011.6363636363635</v>
      </c>
      <c r="AX251" s="59">
        <v>133.45454545454544</v>
      </c>
      <c r="AY251" s="59">
        <v>151.27272727272725</v>
      </c>
      <c r="AZ251" s="59">
        <v>548.63636363636374</v>
      </c>
      <c r="BA251" s="64">
        <v>251</v>
      </c>
      <c r="BB251" s="64">
        <v>950</v>
      </c>
      <c r="BC251" s="64">
        <v>847.27272727272725</v>
      </c>
      <c r="BD251" s="64">
        <v>902.72727272727275</v>
      </c>
      <c r="BE251" s="64">
        <v>1000</v>
      </c>
      <c r="BF251" s="64">
        <v>1002.4545454545455</v>
      </c>
      <c r="BG251" s="64">
        <v>1021.090909090909</v>
      </c>
      <c r="BH251" s="64">
        <v>1900</v>
      </c>
      <c r="BI251" s="61">
        <v>600</v>
      </c>
      <c r="BJ251" s="62">
        <v>182.54545454545456</v>
      </c>
      <c r="BK251" s="62">
        <v>197.81818181818181</v>
      </c>
      <c r="BL251" s="62">
        <v>380.90909090909088</v>
      </c>
      <c r="BM251" s="62">
        <v>408.72727272727275</v>
      </c>
      <c r="BN251" s="62">
        <v>446.36363636363637</v>
      </c>
      <c r="BO251" s="62">
        <v>455.81818181818187</v>
      </c>
      <c r="BP251" s="62">
        <v>543.63636363636374</v>
      </c>
      <c r="BQ251" s="62">
        <v>701.86666666666633</v>
      </c>
      <c r="BR251" s="62">
        <v>1067.2</v>
      </c>
      <c r="BS251" s="62">
        <v>1275.4666666666667</v>
      </c>
      <c r="BT251" s="62">
        <v>1651.3636363636365</v>
      </c>
      <c r="BU251" s="62">
        <v>1597.090909090909</v>
      </c>
    </row>
    <row r="252" spans="1:73" s="63" customFormat="1" x14ac:dyDescent="0.3">
      <c r="A252" s="1"/>
      <c r="B252" s="1"/>
      <c r="C252" s="1"/>
      <c r="D252" s="92"/>
      <c r="E252" s="3"/>
      <c r="F252" s="3"/>
      <c r="G252" s="1"/>
      <c r="H252" s="69">
        <v>11.131296000021905</v>
      </c>
      <c r="I252" s="47">
        <v>1.0877272727272727</v>
      </c>
      <c r="J252" s="48">
        <v>7.5681818181818175</v>
      </c>
      <c r="K252" s="48">
        <v>7.704545454545455</v>
      </c>
      <c r="L252" s="49">
        <v>254.79090909090911</v>
      </c>
      <c r="M252" s="49">
        <v>349.61363636363643</v>
      </c>
      <c r="N252" s="49">
        <v>405.91818181818178</v>
      </c>
      <c r="O252" s="49">
        <v>442.55</v>
      </c>
      <c r="P252" s="49">
        <v>442.55</v>
      </c>
      <c r="Q252" s="49">
        <v>745.88636363636351</v>
      </c>
      <c r="R252" s="49">
        <v>1026.0454545454545</v>
      </c>
      <c r="S252" s="49">
        <v>1534.4545454545453</v>
      </c>
      <c r="T252" s="49">
        <v>1806.0909090909088</v>
      </c>
      <c r="U252" s="50">
        <v>150.76</v>
      </c>
      <c r="V252" s="50">
        <v>164.78</v>
      </c>
      <c r="W252" s="51">
        <v>697.59545454545469</v>
      </c>
      <c r="X252" s="51">
        <v>801.95909090909083</v>
      </c>
      <c r="Y252" s="51">
        <v>1625.6363636363635</v>
      </c>
      <c r="Z252" s="51">
        <v>1699.8681818181817</v>
      </c>
      <c r="AA252" s="52">
        <v>754.27272727272737</v>
      </c>
      <c r="AB252" s="53">
        <v>1358.0909090909088</v>
      </c>
      <c r="AC252" s="53">
        <v>1370.727272727273</v>
      </c>
      <c r="AD252" s="55">
        <v>17.8</v>
      </c>
      <c r="AE252" s="56">
        <v>666.18181818181824</v>
      </c>
      <c r="AF252" s="56">
        <v>704.77272727272737</v>
      </c>
      <c r="AG252" s="56">
        <v>1446.5909090909088</v>
      </c>
      <c r="AH252" s="57">
        <v>447.03333333333313</v>
      </c>
      <c r="AI252" s="57">
        <v>574.86363636363649</v>
      </c>
      <c r="AJ252" s="57">
        <v>651.59090909090912</v>
      </c>
      <c r="AK252" s="57">
        <v>712.45454545454561</v>
      </c>
      <c r="AL252" s="57">
        <v>750.93333333333294</v>
      </c>
      <c r="AM252" s="57">
        <v>1304.227272727273</v>
      </c>
      <c r="AN252" s="57">
        <v>1335.1363636363635</v>
      </c>
      <c r="AO252" s="57">
        <v>1429.5</v>
      </c>
      <c r="AP252" s="57">
        <v>1522.1363636363635</v>
      </c>
      <c r="AQ252" s="58">
        <v>585.09090909090912</v>
      </c>
      <c r="AR252" s="58">
        <v>890.77272727272737</v>
      </c>
      <c r="AS252" s="58">
        <v>942.86363636363649</v>
      </c>
      <c r="AT252" s="58">
        <v>1290.227272727273</v>
      </c>
      <c r="AU252" s="58">
        <v>1459.4090909090912</v>
      </c>
      <c r="AV252" s="58">
        <v>1702.4545454545453</v>
      </c>
      <c r="AW252" s="58">
        <v>2021.4545454545453</v>
      </c>
      <c r="AX252" s="59">
        <v>134.18181818181816</v>
      </c>
      <c r="AY252" s="59">
        <v>152.40909090909088</v>
      </c>
      <c r="AZ252" s="59">
        <v>552.95454545454561</v>
      </c>
      <c r="BA252" s="64">
        <v>253</v>
      </c>
      <c r="BB252" s="64">
        <v>950</v>
      </c>
      <c r="BC252" s="64">
        <v>852.40909090909088</v>
      </c>
      <c r="BD252" s="64">
        <v>907.59090909090912</v>
      </c>
      <c r="BE252" s="64">
        <v>1000</v>
      </c>
      <c r="BF252" s="64">
        <v>1008.6818181818182</v>
      </c>
      <c r="BG252" s="64">
        <v>1027.6363636363635</v>
      </c>
      <c r="BH252" s="64">
        <v>1910</v>
      </c>
      <c r="BI252" s="61">
        <v>600</v>
      </c>
      <c r="BJ252" s="62">
        <v>183.81818181818184</v>
      </c>
      <c r="BK252" s="62">
        <v>198.72727272727272</v>
      </c>
      <c r="BL252" s="62">
        <v>383.86363636363632</v>
      </c>
      <c r="BM252" s="62">
        <v>412.09090909090912</v>
      </c>
      <c r="BN252" s="62">
        <v>449.54545454545456</v>
      </c>
      <c r="BO252" s="62">
        <v>458.7272727272728</v>
      </c>
      <c r="BP252" s="62">
        <v>546.45454545454561</v>
      </c>
      <c r="BQ252" s="62">
        <v>705.93333333333294</v>
      </c>
      <c r="BR252" s="62">
        <v>1073.5999999999999</v>
      </c>
      <c r="BS252" s="62">
        <v>1283.7333333333333</v>
      </c>
      <c r="BT252" s="62">
        <v>1657.5454545454547</v>
      </c>
      <c r="BU252" s="62">
        <v>1604.6363636363635</v>
      </c>
    </row>
    <row r="253" spans="1:73" s="63" customFormat="1" x14ac:dyDescent="0.3">
      <c r="A253" s="1"/>
      <c r="B253" s="1"/>
      <c r="C253" s="1"/>
      <c r="D253" s="92"/>
      <c r="E253" s="3"/>
      <c r="F253" s="3"/>
      <c r="G253" s="1"/>
      <c r="H253" s="69">
        <v>11.176000000021993</v>
      </c>
      <c r="I253" s="47">
        <v>1.0936363636363635</v>
      </c>
      <c r="J253" s="48">
        <v>7.5909090909090899</v>
      </c>
      <c r="K253" s="48">
        <v>7.7727272727272734</v>
      </c>
      <c r="L253" s="49">
        <v>256.15454545454548</v>
      </c>
      <c r="M253" s="49">
        <v>351.7181818181819</v>
      </c>
      <c r="N253" s="49">
        <v>408.19090909090903</v>
      </c>
      <c r="O253" s="49">
        <v>445.5</v>
      </c>
      <c r="P253" s="49">
        <v>445.5</v>
      </c>
      <c r="Q253" s="49">
        <v>751.18181818181802</v>
      </c>
      <c r="R253" s="49">
        <v>1032.7272727272727</v>
      </c>
      <c r="S253" s="49">
        <v>1545.272727272727</v>
      </c>
      <c r="T253" s="49">
        <v>1818.454545454545</v>
      </c>
      <c r="U253" s="50">
        <v>152</v>
      </c>
      <c r="V253" s="50">
        <v>166</v>
      </c>
      <c r="W253" s="51">
        <v>701.92727272727291</v>
      </c>
      <c r="X253" s="51">
        <v>803.74545454545444</v>
      </c>
      <c r="Y253" s="51">
        <v>1637.181818181818</v>
      </c>
      <c r="Z253" s="51">
        <v>1708.6909090909089</v>
      </c>
      <c r="AA253" s="52">
        <v>759.36363636363649</v>
      </c>
      <c r="AB253" s="53">
        <v>1363.454545454545</v>
      </c>
      <c r="AC253" s="53">
        <v>1374.636363636364</v>
      </c>
      <c r="AD253" s="55">
        <v>18</v>
      </c>
      <c r="AE253" s="56">
        <v>668.90909090909099</v>
      </c>
      <c r="AF253" s="56">
        <v>706.36363636363649</v>
      </c>
      <c r="AG253" s="56">
        <v>1459.454545454545</v>
      </c>
      <c r="AH253" s="57">
        <v>450</v>
      </c>
      <c r="AI253" s="57">
        <v>578.31818181818198</v>
      </c>
      <c r="AJ253" s="57">
        <v>655.4545454545455</v>
      </c>
      <c r="AK253" s="57">
        <v>716.27272727272748</v>
      </c>
      <c r="AL253" s="57">
        <v>755</v>
      </c>
      <c r="AM253" s="57">
        <v>1310.636363636364</v>
      </c>
      <c r="AN253" s="57">
        <v>1344.181818181818</v>
      </c>
      <c r="AO253" s="57">
        <v>1435</v>
      </c>
      <c r="AP253" s="57">
        <v>1528.181818181818</v>
      </c>
      <c r="AQ253" s="58">
        <v>589.4545454545455</v>
      </c>
      <c r="AR253" s="58">
        <v>897.36363636363649</v>
      </c>
      <c r="AS253" s="58">
        <v>948.81818181818198</v>
      </c>
      <c r="AT253" s="58">
        <v>1296.636363636364</v>
      </c>
      <c r="AU253" s="58">
        <v>1461.545454545455</v>
      </c>
      <c r="AV253" s="58">
        <v>1717.272727272727</v>
      </c>
      <c r="AW253" s="58">
        <v>2031.272727272727</v>
      </c>
      <c r="AX253" s="59">
        <v>134.90909090909088</v>
      </c>
      <c r="AY253" s="59">
        <v>153.5454545454545</v>
      </c>
      <c r="AZ253" s="59">
        <v>557.27272727272748</v>
      </c>
      <c r="BA253" s="64">
        <v>255</v>
      </c>
      <c r="BB253" s="64">
        <v>950</v>
      </c>
      <c r="BC253" s="64">
        <v>857.5454545454545</v>
      </c>
      <c r="BD253" s="64">
        <v>912.4545454545455</v>
      </c>
      <c r="BE253" s="64">
        <v>1000</v>
      </c>
      <c r="BF253" s="64">
        <v>1014.909090909091</v>
      </c>
      <c r="BG253" s="64">
        <v>1034.181818181818</v>
      </c>
      <c r="BH253" s="64">
        <v>1920</v>
      </c>
      <c r="BI253" s="61">
        <v>600</v>
      </c>
      <c r="BJ253" s="62">
        <v>185.09090909090912</v>
      </c>
      <c r="BK253" s="62">
        <v>199.63636363636363</v>
      </c>
      <c r="BL253" s="62">
        <v>386.81818181818176</v>
      </c>
      <c r="BM253" s="62">
        <v>415.4545454545455</v>
      </c>
      <c r="BN253" s="62">
        <v>452.72727272727275</v>
      </c>
      <c r="BO253" s="62">
        <v>461.63636363636374</v>
      </c>
      <c r="BP253" s="62">
        <v>549.27272727272748</v>
      </c>
      <c r="BQ253" s="62">
        <v>710</v>
      </c>
      <c r="BR253" s="62">
        <v>1080</v>
      </c>
      <c r="BS253" s="62">
        <v>1292</v>
      </c>
      <c r="BT253" s="62">
        <v>1663.727272727273</v>
      </c>
      <c r="BU253" s="62">
        <v>1612.181818181818</v>
      </c>
    </row>
    <row r="254" spans="1:73" s="63" customFormat="1" x14ac:dyDescent="0.3">
      <c r="A254" s="1"/>
      <c r="B254" s="1"/>
      <c r="C254" s="1"/>
      <c r="D254" s="92"/>
      <c r="E254" s="3"/>
      <c r="F254" s="3"/>
      <c r="G254" s="1"/>
      <c r="H254" s="69">
        <v>11.220704000022081</v>
      </c>
      <c r="I254" s="47">
        <v>1.0995454545454544</v>
      </c>
      <c r="J254" s="48">
        <v>7.6136363636363624</v>
      </c>
      <c r="K254" s="48">
        <v>7.8409090909090917</v>
      </c>
      <c r="L254" s="49">
        <v>257.51818181818186</v>
      </c>
      <c r="M254" s="49">
        <v>353.82272727272738</v>
      </c>
      <c r="N254" s="49">
        <v>410.46363636363628</v>
      </c>
      <c r="O254" s="49">
        <v>448.45</v>
      </c>
      <c r="P254" s="49">
        <v>448.45</v>
      </c>
      <c r="Q254" s="49">
        <v>756.47727272727252</v>
      </c>
      <c r="R254" s="49">
        <v>1039.409090909091</v>
      </c>
      <c r="S254" s="49">
        <v>1556.0909090909088</v>
      </c>
      <c r="T254" s="49">
        <v>1830.8181818181813</v>
      </c>
      <c r="U254" s="50">
        <v>153.08000000000001</v>
      </c>
      <c r="V254" s="50">
        <v>167.08</v>
      </c>
      <c r="W254" s="51">
        <v>706.25909090909113</v>
      </c>
      <c r="X254" s="51">
        <v>805.53181818181804</v>
      </c>
      <c r="Y254" s="51">
        <v>1648.7272727272725</v>
      </c>
      <c r="Z254" s="51">
        <v>1717.5136363636361</v>
      </c>
      <c r="AA254" s="52">
        <v>764.45454545454561</v>
      </c>
      <c r="AB254" s="53">
        <v>1368.8181818181813</v>
      </c>
      <c r="AC254" s="53">
        <v>1378.545454545455</v>
      </c>
      <c r="AD254" s="55">
        <v>18.100000000000001</v>
      </c>
      <c r="AE254" s="56">
        <v>671.63636363636374</v>
      </c>
      <c r="AF254" s="56">
        <v>707.95454545454561</v>
      </c>
      <c r="AG254" s="56">
        <v>1472.3181818181813</v>
      </c>
      <c r="AH254" s="57">
        <v>455</v>
      </c>
      <c r="AI254" s="57">
        <v>581.77272727272748</v>
      </c>
      <c r="AJ254" s="57">
        <v>659.31818181818187</v>
      </c>
      <c r="AK254" s="57">
        <v>720.09090909090935</v>
      </c>
      <c r="AL254" s="57">
        <v>759</v>
      </c>
      <c r="AM254" s="57">
        <v>1317.045454545455</v>
      </c>
      <c r="AN254" s="57">
        <v>1353.2272727272725</v>
      </c>
      <c r="AO254" s="57">
        <v>1438.25</v>
      </c>
      <c r="AP254" s="57">
        <v>1534.2272727272725</v>
      </c>
      <c r="AQ254" s="58">
        <v>593.81818181818187</v>
      </c>
      <c r="AR254" s="58">
        <v>903.95454545454561</v>
      </c>
      <c r="AS254" s="58">
        <v>954.77272727272748</v>
      </c>
      <c r="AT254" s="58">
        <v>1303.045454545455</v>
      </c>
      <c r="AU254" s="58">
        <v>1463.6818181818187</v>
      </c>
      <c r="AV254" s="58">
        <v>1732.0909090909088</v>
      </c>
      <c r="AW254" s="58">
        <v>2041.0909090909088</v>
      </c>
      <c r="AX254" s="59">
        <v>135.6363636363636</v>
      </c>
      <c r="AY254" s="59">
        <v>154.68181818181813</v>
      </c>
      <c r="AZ254" s="59">
        <v>561.59090909090935</v>
      </c>
      <c r="BA254" s="64">
        <v>257</v>
      </c>
      <c r="BB254" s="64">
        <v>950</v>
      </c>
      <c r="BC254" s="64">
        <v>862.68181818181813</v>
      </c>
      <c r="BD254" s="64">
        <v>917.31818181818187</v>
      </c>
      <c r="BE254" s="64">
        <v>1000</v>
      </c>
      <c r="BF254" s="64">
        <v>1021.1363636363637</v>
      </c>
      <c r="BG254" s="64">
        <v>1040.7272727272725</v>
      </c>
      <c r="BH254" s="64">
        <v>1930</v>
      </c>
      <c r="BI254" s="61">
        <v>600</v>
      </c>
      <c r="BJ254" s="62">
        <v>186.3636363636364</v>
      </c>
      <c r="BK254" s="62">
        <v>200.54545454545453</v>
      </c>
      <c r="BL254" s="62">
        <v>389.7727272727272</v>
      </c>
      <c r="BM254" s="62">
        <v>418.81818181818187</v>
      </c>
      <c r="BN254" s="62">
        <v>455.90909090909093</v>
      </c>
      <c r="BO254" s="62">
        <v>464.54545454545467</v>
      </c>
      <c r="BP254" s="62">
        <v>552.09090909090935</v>
      </c>
      <c r="BQ254" s="62">
        <v>713.65</v>
      </c>
      <c r="BR254" s="62">
        <v>1089.05</v>
      </c>
      <c r="BS254" s="62">
        <v>1302.0999999999999</v>
      </c>
      <c r="BT254" s="62">
        <v>1669.9090909090912</v>
      </c>
      <c r="BU254" s="62">
        <v>1619.7272727272725</v>
      </c>
    </row>
    <row r="255" spans="1:73" s="63" customFormat="1" x14ac:dyDescent="0.3">
      <c r="A255" s="1"/>
      <c r="B255" s="1"/>
      <c r="C255" s="1"/>
      <c r="D255" s="92"/>
      <c r="E255" s="3"/>
      <c r="F255" s="3"/>
      <c r="G255" s="1"/>
      <c r="H255" s="69">
        <v>11.26540800002217</v>
      </c>
      <c r="I255" s="47">
        <v>1.1054545454545452</v>
      </c>
      <c r="J255" s="48">
        <v>7.6363636363636349</v>
      </c>
      <c r="K255" s="48">
        <v>7.9090909090909101</v>
      </c>
      <c r="L255" s="49">
        <v>258.88181818181823</v>
      </c>
      <c r="M255" s="49">
        <v>355.92727272727285</v>
      </c>
      <c r="N255" s="49">
        <v>412.73636363636354</v>
      </c>
      <c r="O255" s="49">
        <v>451.4</v>
      </c>
      <c r="P255" s="49">
        <v>451.4</v>
      </c>
      <c r="Q255" s="49">
        <v>761.77272727272702</v>
      </c>
      <c r="R255" s="49">
        <v>1046.0909090909092</v>
      </c>
      <c r="S255" s="49">
        <v>1566.9090909090905</v>
      </c>
      <c r="T255" s="49">
        <v>1843.1818181818176</v>
      </c>
      <c r="U255" s="50">
        <v>154.16</v>
      </c>
      <c r="V255" s="50">
        <v>168.16</v>
      </c>
      <c r="W255" s="51">
        <v>710.59090909090935</v>
      </c>
      <c r="X255" s="51">
        <v>807.31818181818164</v>
      </c>
      <c r="Y255" s="51">
        <v>1660.272727272727</v>
      </c>
      <c r="Z255" s="51">
        <v>1726.3363636363633</v>
      </c>
      <c r="AA255" s="52">
        <v>769.54545454545473</v>
      </c>
      <c r="AB255" s="53">
        <v>1374.1818181818176</v>
      </c>
      <c r="AC255" s="53">
        <v>1382.454545454546</v>
      </c>
      <c r="AD255" s="55">
        <v>18.2</v>
      </c>
      <c r="AE255" s="56">
        <v>674.36363636363649</v>
      </c>
      <c r="AF255" s="56">
        <v>709.54545454545473</v>
      </c>
      <c r="AG255" s="56">
        <v>1485.1818181818176</v>
      </c>
      <c r="AH255" s="57">
        <v>460</v>
      </c>
      <c r="AI255" s="57">
        <v>585.22727272727298</v>
      </c>
      <c r="AJ255" s="57">
        <v>663.18181818181824</v>
      </c>
      <c r="AK255" s="57">
        <v>723.90909090909122</v>
      </c>
      <c r="AL255" s="57">
        <v>763</v>
      </c>
      <c r="AM255" s="57">
        <v>1323.454545454546</v>
      </c>
      <c r="AN255" s="57">
        <v>1362.272727272727</v>
      </c>
      <c r="AO255" s="57">
        <v>1441.5</v>
      </c>
      <c r="AP255" s="57">
        <v>1540.272727272727</v>
      </c>
      <c r="AQ255" s="58">
        <v>598.18181818181824</v>
      </c>
      <c r="AR255" s="58">
        <v>910.54545454545473</v>
      </c>
      <c r="AS255" s="58">
        <v>960.72727272727298</v>
      </c>
      <c r="AT255" s="58">
        <v>1309.454545454546</v>
      </c>
      <c r="AU255" s="58">
        <v>1465.8181818181824</v>
      </c>
      <c r="AV255" s="58">
        <v>1746.9090909090905</v>
      </c>
      <c r="AW255" s="58">
        <v>2050.9090909090905</v>
      </c>
      <c r="AX255" s="59">
        <v>136.36363636363632</v>
      </c>
      <c r="AY255" s="59">
        <v>155.81818181818176</v>
      </c>
      <c r="AZ255" s="59">
        <v>565.90909090909122</v>
      </c>
      <c r="BA255" s="64">
        <v>259</v>
      </c>
      <c r="BB255" s="64">
        <v>950</v>
      </c>
      <c r="BC255" s="64">
        <v>867.81818181818176</v>
      </c>
      <c r="BD255" s="64">
        <v>922.18181818181824</v>
      </c>
      <c r="BE255" s="64">
        <v>1000</v>
      </c>
      <c r="BF255" s="64">
        <v>1027.3636363636365</v>
      </c>
      <c r="BG255" s="64">
        <v>1047.272727272727</v>
      </c>
      <c r="BH255" s="64">
        <v>1940</v>
      </c>
      <c r="BI255" s="61">
        <v>600</v>
      </c>
      <c r="BJ255" s="62">
        <v>187.63636363636368</v>
      </c>
      <c r="BK255" s="62">
        <v>201.45454545454544</v>
      </c>
      <c r="BL255" s="62">
        <v>392.72727272727263</v>
      </c>
      <c r="BM255" s="62">
        <v>422.18181818181824</v>
      </c>
      <c r="BN255" s="62">
        <v>459.09090909090912</v>
      </c>
      <c r="BO255" s="62">
        <v>467.45454545454561</v>
      </c>
      <c r="BP255" s="62">
        <v>554.90909090909122</v>
      </c>
      <c r="BQ255" s="62">
        <v>717.3</v>
      </c>
      <c r="BR255" s="62">
        <v>1098.0999999999999</v>
      </c>
      <c r="BS255" s="62">
        <v>1312.2</v>
      </c>
      <c r="BT255" s="62">
        <v>1676.0909090909095</v>
      </c>
      <c r="BU255" s="62">
        <v>1627.272727272727</v>
      </c>
    </row>
    <row r="256" spans="1:73" s="63" customFormat="1" x14ac:dyDescent="0.3">
      <c r="A256" s="1"/>
      <c r="B256" s="1"/>
      <c r="C256" s="1"/>
      <c r="D256" s="92"/>
      <c r="E256" s="3"/>
      <c r="F256" s="3"/>
      <c r="G256" s="1"/>
      <c r="H256" s="69">
        <v>11.310112000022258</v>
      </c>
      <c r="I256" s="47">
        <v>1.1113636363636361</v>
      </c>
      <c r="J256" s="48">
        <v>7.6590909090909074</v>
      </c>
      <c r="K256" s="48">
        <v>7.9772727272727284</v>
      </c>
      <c r="L256" s="49">
        <v>260.24545454545461</v>
      </c>
      <c r="M256" s="49">
        <v>358.03181818181832</v>
      </c>
      <c r="N256" s="49">
        <v>415.00909090909079</v>
      </c>
      <c r="O256" s="49">
        <v>454.35</v>
      </c>
      <c r="P256" s="49">
        <v>454.35</v>
      </c>
      <c r="Q256" s="49">
        <v>767.06818181818153</v>
      </c>
      <c r="R256" s="49">
        <v>1052.7727272727275</v>
      </c>
      <c r="S256" s="49">
        <v>1577.7272727272723</v>
      </c>
      <c r="T256" s="49">
        <v>1855.5454545454538</v>
      </c>
      <c r="U256" s="50">
        <v>155.24</v>
      </c>
      <c r="V256" s="50">
        <v>169.24</v>
      </c>
      <c r="W256" s="51">
        <v>714.92272727272757</v>
      </c>
      <c r="X256" s="51">
        <v>809.10454545454525</v>
      </c>
      <c r="Y256" s="51">
        <v>1671.8181818181815</v>
      </c>
      <c r="Z256" s="51">
        <v>1735.1590909090905</v>
      </c>
      <c r="AA256" s="52">
        <v>774.63636363636385</v>
      </c>
      <c r="AB256" s="53">
        <v>1379.5454545454538</v>
      </c>
      <c r="AC256" s="53">
        <v>1386.3636363636369</v>
      </c>
      <c r="AD256" s="55">
        <v>18.3</v>
      </c>
      <c r="AE256" s="56">
        <v>677.09090909090924</v>
      </c>
      <c r="AF256" s="56">
        <v>711.13636363636385</v>
      </c>
      <c r="AG256" s="56">
        <v>1498.0454545454538</v>
      </c>
      <c r="AH256" s="57">
        <v>465</v>
      </c>
      <c r="AI256" s="57">
        <v>588.68181818181847</v>
      </c>
      <c r="AJ256" s="57">
        <v>667.04545454545462</v>
      </c>
      <c r="AK256" s="57">
        <v>727.72727272727309</v>
      </c>
      <c r="AL256" s="57">
        <v>767</v>
      </c>
      <c r="AM256" s="57">
        <v>1329.8636363636369</v>
      </c>
      <c r="AN256" s="57">
        <v>1371.3181818181815</v>
      </c>
      <c r="AO256" s="57">
        <v>1444.75</v>
      </c>
      <c r="AP256" s="57">
        <v>1546.3181818181815</v>
      </c>
      <c r="AQ256" s="58">
        <v>602.54545454545462</v>
      </c>
      <c r="AR256" s="58">
        <v>917.13636363636385</v>
      </c>
      <c r="AS256" s="58">
        <v>966.68181818181847</v>
      </c>
      <c r="AT256" s="58">
        <v>1315.8636363636369</v>
      </c>
      <c r="AU256" s="58">
        <v>1467.9545454545462</v>
      </c>
      <c r="AV256" s="58">
        <v>1761.7272727272723</v>
      </c>
      <c r="AW256" s="58">
        <v>2060.7272727272725</v>
      </c>
      <c r="AX256" s="59">
        <v>137.09090909090904</v>
      </c>
      <c r="AY256" s="59">
        <v>156.95454545454538</v>
      </c>
      <c r="AZ256" s="59">
        <v>570.22727272727309</v>
      </c>
      <c r="BA256" s="64">
        <v>261</v>
      </c>
      <c r="BB256" s="64">
        <v>950</v>
      </c>
      <c r="BC256" s="64">
        <v>872.95454545454538</v>
      </c>
      <c r="BD256" s="64">
        <v>927.04545454545462</v>
      </c>
      <c r="BE256" s="64">
        <v>1000</v>
      </c>
      <c r="BF256" s="64">
        <v>1033.5909090909092</v>
      </c>
      <c r="BG256" s="64">
        <v>1053.8181818181815</v>
      </c>
      <c r="BH256" s="64">
        <v>1950</v>
      </c>
      <c r="BI256" s="61">
        <v>600</v>
      </c>
      <c r="BJ256" s="62">
        <v>188.90909090909096</v>
      </c>
      <c r="BK256" s="62">
        <v>202.36363636363635</v>
      </c>
      <c r="BL256" s="62">
        <v>395.68181818181807</v>
      </c>
      <c r="BM256" s="62">
        <v>425.54545454545462</v>
      </c>
      <c r="BN256" s="62">
        <v>462.27272727272731</v>
      </c>
      <c r="BO256" s="62">
        <v>470.36363636363654</v>
      </c>
      <c r="BP256" s="62">
        <v>557.72727272727309</v>
      </c>
      <c r="BQ256" s="62">
        <v>720.95</v>
      </c>
      <c r="BR256" s="62">
        <v>1107.1500000000001</v>
      </c>
      <c r="BS256" s="62">
        <v>1322.3</v>
      </c>
      <c r="BT256" s="62">
        <v>1682.2727272727277</v>
      </c>
      <c r="BU256" s="62">
        <v>1634.8181818181815</v>
      </c>
    </row>
    <row r="257" spans="1:73" s="63" customFormat="1" x14ac:dyDescent="0.3">
      <c r="A257" s="1"/>
      <c r="B257" s="1"/>
      <c r="C257" s="1"/>
      <c r="D257" s="92"/>
      <c r="E257" s="3"/>
      <c r="F257" s="3"/>
      <c r="G257" s="1"/>
      <c r="H257" s="69">
        <v>11.354816000022344</v>
      </c>
      <c r="I257" s="47">
        <v>1.117272727272727</v>
      </c>
      <c r="J257" s="48">
        <v>7.6818181818181799</v>
      </c>
      <c r="K257" s="48">
        <v>8.0454545454545467</v>
      </c>
      <c r="L257" s="49">
        <v>261.60909090909098</v>
      </c>
      <c r="M257" s="49">
        <v>360.1363636363638</v>
      </c>
      <c r="N257" s="49">
        <v>417.28181818181804</v>
      </c>
      <c r="O257" s="49">
        <v>457.3</v>
      </c>
      <c r="P257" s="49">
        <v>457.3</v>
      </c>
      <c r="Q257" s="49">
        <v>772.36363636363603</v>
      </c>
      <c r="R257" s="49">
        <v>1059.4545454545457</v>
      </c>
      <c r="S257" s="49">
        <v>1588.545454545454</v>
      </c>
      <c r="T257" s="49">
        <v>1867.9090909090901</v>
      </c>
      <c r="U257" s="50">
        <v>156.32</v>
      </c>
      <c r="V257" s="50">
        <v>170.32</v>
      </c>
      <c r="W257" s="51">
        <v>719.25454545454579</v>
      </c>
      <c r="X257" s="51">
        <v>810.89090909090885</v>
      </c>
      <c r="Y257" s="51">
        <v>1683.363636363636</v>
      </c>
      <c r="Z257" s="51">
        <v>1743.9818181818177</v>
      </c>
      <c r="AA257" s="52">
        <v>779.72727272727298</v>
      </c>
      <c r="AB257" s="53">
        <v>1384.9090909090901</v>
      </c>
      <c r="AC257" s="53">
        <v>1390.2727272727279</v>
      </c>
      <c r="AD257" s="55">
        <v>18.399999999999999</v>
      </c>
      <c r="AE257" s="56">
        <v>679.81818181818198</v>
      </c>
      <c r="AF257" s="56">
        <v>712.72727272727298</v>
      </c>
      <c r="AG257" s="56">
        <v>1510.9090909090901</v>
      </c>
      <c r="AH257" s="57">
        <v>470</v>
      </c>
      <c r="AI257" s="57">
        <v>592.13636363636397</v>
      </c>
      <c r="AJ257" s="57">
        <v>670.90909090909099</v>
      </c>
      <c r="AK257" s="57">
        <v>731.54545454545496</v>
      </c>
      <c r="AL257" s="57">
        <v>771</v>
      </c>
      <c r="AM257" s="57">
        <v>1336.2727272727279</v>
      </c>
      <c r="AN257" s="57">
        <v>1380.363636363636</v>
      </c>
      <c r="AO257" s="57">
        <v>1448</v>
      </c>
      <c r="AP257" s="57">
        <v>1552.363636363636</v>
      </c>
      <c r="AQ257" s="58">
        <v>606.90909090909099</v>
      </c>
      <c r="AR257" s="58">
        <v>923.72727272727298</v>
      </c>
      <c r="AS257" s="58">
        <v>972.63636363636397</v>
      </c>
      <c r="AT257" s="58">
        <v>1322.2727272727279</v>
      </c>
      <c r="AU257" s="58">
        <v>1470.0909090909099</v>
      </c>
      <c r="AV257" s="58">
        <v>1776.545454545454</v>
      </c>
      <c r="AW257" s="58">
        <v>2070.5454545454545</v>
      </c>
      <c r="AX257" s="59">
        <v>137.81818181818176</v>
      </c>
      <c r="AY257" s="59">
        <v>158.09090909090901</v>
      </c>
      <c r="AZ257" s="59">
        <v>574.54545454545496</v>
      </c>
      <c r="BA257" s="64">
        <v>263</v>
      </c>
      <c r="BB257" s="64">
        <v>950</v>
      </c>
      <c r="BC257" s="64">
        <v>878.09090909090901</v>
      </c>
      <c r="BD257" s="64">
        <v>931.90909090909099</v>
      </c>
      <c r="BE257" s="64">
        <v>1000</v>
      </c>
      <c r="BF257" s="64">
        <v>1039.818181818182</v>
      </c>
      <c r="BG257" s="64">
        <v>1060.363636363636</v>
      </c>
      <c r="BH257" s="64">
        <v>1960</v>
      </c>
      <c r="BI257" s="61">
        <v>600</v>
      </c>
      <c r="BJ257" s="62">
        <v>190.18181818181824</v>
      </c>
      <c r="BK257" s="62">
        <v>203.27272727272725</v>
      </c>
      <c r="BL257" s="62">
        <v>398.63636363636351</v>
      </c>
      <c r="BM257" s="62">
        <v>428.90909090909099</v>
      </c>
      <c r="BN257" s="62">
        <v>465.4545454545455</v>
      </c>
      <c r="BO257" s="62">
        <v>473.27272727272748</v>
      </c>
      <c r="BP257" s="62">
        <v>560.54545454545496</v>
      </c>
      <c r="BQ257" s="62">
        <v>724.6</v>
      </c>
      <c r="BR257" s="62">
        <v>1116.2</v>
      </c>
      <c r="BS257" s="62">
        <v>1332.4</v>
      </c>
      <c r="BT257" s="62">
        <v>1688.454545454546</v>
      </c>
      <c r="BU257" s="62">
        <v>1642.363636363636</v>
      </c>
    </row>
    <row r="258" spans="1:73" s="63" customFormat="1" x14ac:dyDescent="0.3">
      <c r="A258" s="1"/>
      <c r="B258" s="1"/>
      <c r="C258" s="1"/>
      <c r="D258" s="92"/>
      <c r="E258" s="3"/>
      <c r="F258" s="3"/>
      <c r="G258" s="1"/>
      <c r="H258" s="69">
        <v>11.399520000022433</v>
      </c>
      <c r="I258" s="47">
        <v>1.1231818181818178</v>
      </c>
      <c r="J258" s="48">
        <v>7.7045454545454524</v>
      </c>
      <c r="K258" s="48">
        <v>8.1136363636363651</v>
      </c>
      <c r="L258" s="49">
        <v>262.97272727272735</v>
      </c>
      <c r="M258" s="49">
        <v>362.24090909090927</v>
      </c>
      <c r="N258" s="49">
        <v>419.55454545454529</v>
      </c>
      <c r="O258" s="49">
        <v>460.25</v>
      </c>
      <c r="P258" s="49">
        <v>460.25</v>
      </c>
      <c r="Q258" s="49">
        <v>777.65909090909054</v>
      </c>
      <c r="R258" s="49">
        <v>1066.136363636364</v>
      </c>
      <c r="S258" s="49">
        <v>1599.3636363636358</v>
      </c>
      <c r="T258" s="49">
        <v>1880.2727272727263</v>
      </c>
      <c r="U258" s="50">
        <v>157.4</v>
      </c>
      <c r="V258" s="50">
        <v>171.4</v>
      </c>
      <c r="W258" s="51">
        <v>723.58636363636401</v>
      </c>
      <c r="X258" s="51">
        <v>812.67727272727245</v>
      </c>
      <c r="Y258" s="51">
        <v>1694.9090909090905</v>
      </c>
      <c r="Z258" s="51">
        <v>1752.804545454545</v>
      </c>
      <c r="AA258" s="52">
        <v>784.8181818181821</v>
      </c>
      <c r="AB258" s="53">
        <v>1390.2727272727263</v>
      </c>
      <c r="AC258" s="53">
        <v>1394.1818181818189</v>
      </c>
      <c r="AD258" s="55">
        <v>18.5</v>
      </c>
      <c r="AE258" s="56">
        <v>682.54545454545473</v>
      </c>
      <c r="AF258" s="56">
        <v>714.3181818181821</v>
      </c>
      <c r="AG258" s="56">
        <v>1523.7727272727263</v>
      </c>
      <c r="AH258" s="57">
        <v>475</v>
      </c>
      <c r="AI258" s="57">
        <v>595.59090909090946</v>
      </c>
      <c r="AJ258" s="57">
        <v>674.77272727272737</v>
      </c>
      <c r="AK258" s="57">
        <v>735.36363636363683</v>
      </c>
      <c r="AL258" s="57">
        <v>775</v>
      </c>
      <c r="AM258" s="57">
        <v>1342.6818181818189</v>
      </c>
      <c r="AN258" s="57">
        <v>1389.4090909090905</v>
      </c>
      <c r="AO258" s="57">
        <v>1451.25</v>
      </c>
      <c r="AP258" s="57">
        <v>1558.4090909090905</v>
      </c>
      <c r="AQ258" s="58">
        <v>611.27272727272737</v>
      </c>
      <c r="AR258" s="58">
        <v>930.3181818181821</v>
      </c>
      <c r="AS258" s="58">
        <v>978.59090909090946</v>
      </c>
      <c r="AT258" s="58">
        <v>1328.6818181818189</v>
      </c>
      <c r="AU258" s="58">
        <v>1472.2272727272737</v>
      </c>
      <c r="AV258" s="58">
        <v>1791.3636363636358</v>
      </c>
      <c r="AW258" s="58">
        <v>2080.3636363636365</v>
      </c>
      <c r="AX258" s="59">
        <v>138.54545454545448</v>
      </c>
      <c r="AY258" s="59">
        <v>159.22727272727263</v>
      </c>
      <c r="AZ258" s="59">
        <v>578.86363636363683</v>
      </c>
      <c r="BA258" s="64">
        <v>265</v>
      </c>
      <c r="BB258" s="64">
        <v>950</v>
      </c>
      <c r="BC258" s="64">
        <v>883.22727272727263</v>
      </c>
      <c r="BD258" s="64">
        <v>936.77272727272737</v>
      </c>
      <c r="BE258" s="64">
        <v>1000</v>
      </c>
      <c r="BF258" s="64">
        <v>1046.0454545454547</v>
      </c>
      <c r="BG258" s="64">
        <v>1066.9090909090905</v>
      </c>
      <c r="BH258" s="64">
        <v>1970</v>
      </c>
      <c r="BI258" s="61">
        <v>600</v>
      </c>
      <c r="BJ258" s="62">
        <v>191.45454545454552</v>
      </c>
      <c r="BK258" s="62">
        <v>204.18181818181816</v>
      </c>
      <c r="BL258" s="62">
        <v>401.59090909090895</v>
      </c>
      <c r="BM258" s="62">
        <v>432.27272727272737</v>
      </c>
      <c r="BN258" s="62">
        <v>468.63636363636368</v>
      </c>
      <c r="BO258" s="62">
        <v>476.18181818181841</v>
      </c>
      <c r="BP258" s="62">
        <v>563.36363636363683</v>
      </c>
      <c r="BQ258" s="62">
        <v>728.25</v>
      </c>
      <c r="BR258" s="62">
        <v>1125.25</v>
      </c>
      <c r="BS258" s="62">
        <v>1342.5</v>
      </c>
      <c r="BT258" s="62">
        <v>1694.6363636363642</v>
      </c>
      <c r="BU258" s="62">
        <v>1649.9090909090905</v>
      </c>
    </row>
    <row r="259" spans="1:73" s="63" customFormat="1" x14ac:dyDescent="0.3">
      <c r="A259" s="1"/>
      <c r="B259" s="1"/>
      <c r="C259" s="1"/>
      <c r="D259" s="92"/>
      <c r="E259" s="3"/>
      <c r="F259" s="3"/>
      <c r="G259" s="1"/>
      <c r="H259" s="69">
        <v>11.444224000022523</v>
      </c>
      <c r="I259" s="47">
        <v>1.1290909090909087</v>
      </c>
      <c r="J259" s="48">
        <v>7.7272727272727249</v>
      </c>
      <c r="K259" s="48">
        <v>8.1818181818181834</v>
      </c>
      <c r="L259" s="49">
        <v>264.33636363636373</v>
      </c>
      <c r="M259" s="49">
        <v>364.34545454545474</v>
      </c>
      <c r="N259" s="49">
        <v>421.82727272727254</v>
      </c>
      <c r="O259" s="49">
        <v>463.2</v>
      </c>
      <c r="P259" s="49">
        <v>463.2</v>
      </c>
      <c r="Q259" s="49">
        <v>782.95454545454504</v>
      </c>
      <c r="R259" s="49">
        <v>1072.8181818181822</v>
      </c>
      <c r="S259" s="49">
        <v>1610.1818181818176</v>
      </c>
      <c r="T259" s="49">
        <v>1892.6363636363626</v>
      </c>
      <c r="U259" s="50">
        <v>158.47999999999999</v>
      </c>
      <c r="V259" s="50">
        <v>172.48</v>
      </c>
      <c r="W259" s="51">
        <v>727.91818181818223</v>
      </c>
      <c r="X259" s="51">
        <v>814.46363636363606</v>
      </c>
      <c r="Y259" s="51">
        <v>1706.454545454545</v>
      </c>
      <c r="Z259" s="51">
        <v>1761.6272727272722</v>
      </c>
      <c r="AA259" s="52">
        <v>789.90909090909122</v>
      </c>
      <c r="AB259" s="53">
        <v>1395.6363636363626</v>
      </c>
      <c r="AC259" s="53">
        <v>1398.0909090909099</v>
      </c>
      <c r="AD259" s="55">
        <v>18.600000000000001</v>
      </c>
      <c r="AE259" s="56">
        <v>685.27272727272748</v>
      </c>
      <c r="AF259" s="56">
        <v>715.90909090909122</v>
      </c>
      <c r="AG259" s="56">
        <v>1536.6363636363626</v>
      </c>
      <c r="AH259" s="57">
        <v>480</v>
      </c>
      <c r="AI259" s="57">
        <v>599.04545454545496</v>
      </c>
      <c r="AJ259" s="57">
        <v>678.63636363636374</v>
      </c>
      <c r="AK259" s="57">
        <v>739.1818181818187</v>
      </c>
      <c r="AL259" s="57">
        <v>779</v>
      </c>
      <c r="AM259" s="57">
        <v>1349.0909090909099</v>
      </c>
      <c r="AN259" s="57">
        <v>1398.454545454545</v>
      </c>
      <c r="AO259" s="57">
        <v>1454.5</v>
      </c>
      <c r="AP259" s="57">
        <v>1564.454545454545</v>
      </c>
      <c r="AQ259" s="58">
        <v>615.63636363636374</v>
      </c>
      <c r="AR259" s="58">
        <v>936.90909090909122</v>
      </c>
      <c r="AS259" s="58">
        <v>984.54545454545496</v>
      </c>
      <c r="AT259" s="58">
        <v>1335.0909090909099</v>
      </c>
      <c r="AU259" s="58">
        <v>1474.3636363636374</v>
      </c>
      <c r="AV259" s="58">
        <v>1806.1818181818176</v>
      </c>
      <c r="AW259" s="58">
        <v>2090.1818181818185</v>
      </c>
      <c r="AX259" s="59">
        <v>139.2727272727272</v>
      </c>
      <c r="AY259" s="59">
        <v>160.36363636363626</v>
      </c>
      <c r="AZ259" s="59">
        <v>583.1818181818187</v>
      </c>
      <c r="BA259" s="64">
        <v>267</v>
      </c>
      <c r="BB259" s="64">
        <v>950</v>
      </c>
      <c r="BC259" s="64">
        <v>888.36363636363626</v>
      </c>
      <c r="BD259" s="64">
        <v>941.63636363636374</v>
      </c>
      <c r="BE259" s="64">
        <v>1000</v>
      </c>
      <c r="BF259" s="64">
        <v>1052.2727272727275</v>
      </c>
      <c r="BG259" s="64">
        <v>1073.454545454545</v>
      </c>
      <c r="BH259" s="64">
        <v>1980</v>
      </c>
      <c r="BI259" s="61">
        <v>600</v>
      </c>
      <c r="BJ259" s="62">
        <v>192.7272727272728</v>
      </c>
      <c r="BK259" s="62">
        <v>205.09090909090907</v>
      </c>
      <c r="BL259" s="62">
        <v>404.54545454545439</v>
      </c>
      <c r="BM259" s="62">
        <v>435.63636363636374</v>
      </c>
      <c r="BN259" s="62">
        <v>471.81818181818187</v>
      </c>
      <c r="BO259" s="62">
        <v>479.09090909090935</v>
      </c>
      <c r="BP259" s="62">
        <v>566.1818181818187</v>
      </c>
      <c r="BQ259" s="62">
        <v>731.9</v>
      </c>
      <c r="BR259" s="62">
        <v>1134.3</v>
      </c>
      <c r="BS259" s="62">
        <v>1352.6</v>
      </c>
      <c r="BT259" s="62">
        <v>1700.8181818181824</v>
      </c>
      <c r="BU259" s="62">
        <v>1657.454545454545</v>
      </c>
    </row>
    <row r="260" spans="1:73" s="63" customFormat="1" x14ac:dyDescent="0.3">
      <c r="A260" s="1"/>
      <c r="B260" s="1"/>
      <c r="C260" s="1"/>
      <c r="D260" s="92"/>
      <c r="E260" s="3"/>
      <c r="F260" s="3"/>
      <c r="G260" s="1"/>
      <c r="H260" s="69">
        <v>11.5</v>
      </c>
      <c r="I260" s="47">
        <v>1.135</v>
      </c>
      <c r="J260" s="48">
        <v>7.75</v>
      </c>
      <c r="K260" s="48">
        <v>8.25</v>
      </c>
      <c r="L260" s="49">
        <v>265.7</v>
      </c>
      <c r="M260" s="49">
        <v>366.45</v>
      </c>
      <c r="N260" s="49">
        <v>424.1</v>
      </c>
      <c r="O260" s="49">
        <v>466.15</v>
      </c>
      <c r="P260" s="49">
        <v>466.15</v>
      </c>
      <c r="Q260" s="49">
        <v>788.25</v>
      </c>
      <c r="R260" s="49">
        <v>1079.5</v>
      </c>
      <c r="S260" s="49">
        <v>1621</v>
      </c>
      <c r="T260" s="49">
        <v>1905</v>
      </c>
      <c r="U260" s="50">
        <v>159.56</v>
      </c>
      <c r="V260" s="50">
        <v>173.56</v>
      </c>
      <c r="W260" s="51">
        <v>732.25</v>
      </c>
      <c r="X260" s="51">
        <v>816.25</v>
      </c>
      <c r="Y260" s="51">
        <v>1718</v>
      </c>
      <c r="Z260" s="51">
        <v>1770.45</v>
      </c>
      <c r="AA260" s="52">
        <v>795</v>
      </c>
      <c r="AB260" s="53">
        <v>1401</v>
      </c>
      <c r="AC260" s="53">
        <v>1402</v>
      </c>
      <c r="AD260" s="55">
        <v>18.7</v>
      </c>
      <c r="AE260" s="56">
        <v>688</v>
      </c>
      <c r="AF260" s="56">
        <v>717.5</v>
      </c>
      <c r="AG260" s="56">
        <v>1549.5</v>
      </c>
      <c r="AH260" s="57">
        <v>485</v>
      </c>
      <c r="AI260" s="57">
        <v>602.5</v>
      </c>
      <c r="AJ260" s="57">
        <v>682.5</v>
      </c>
      <c r="AK260" s="57">
        <v>743.00000000000057</v>
      </c>
      <c r="AL260" s="57">
        <v>783</v>
      </c>
      <c r="AM260" s="57">
        <v>1355.5</v>
      </c>
      <c r="AN260" s="57">
        <v>1407.5</v>
      </c>
      <c r="AO260" s="57">
        <v>1457.75</v>
      </c>
      <c r="AP260" s="57">
        <v>1570.5</v>
      </c>
      <c r="AQ260" s="58">
        <v>620</v>
      </c>
      <c r="AR260" s="58">
        <v>943.5</v>
      </c>
      <c r="AS260" s="58">
        <v>990.5</v>
      </c>
      <c r="AT260" s="58">
        <v>1341.5</v>
      </c>
      <c r="AU260" s="58">
        <v>1476.5</v>
      </c>
      <c r="AV260" s="58">
        <v>1821</v>
      </c>
      <c r="AW260" s="58">
        <v>2100</v>
      </c>
      <c r="AX260" s="59">
        <v>140</v>
      </c>
      <c r="AY260" s="59">
        <v>161.5</v>
      </c>
      <c r="AZ260" s="59">
        <v>587.50000000000057</v>
      </c>
      <c r="BA260" s="64">
        <v>269</v>
      </c>
      <c r="BB260" s="64">
        <v>950</v>
      </c>
      <c r="BC260" s="64">
        <v>893.5</v>
      </c>
      <c r="BD260" s="64">
        <v>946.5</v>
      </c>
      <c r="BE260" s="64">
        <v>1000</v>
      </c>
      <c r="BF260" s="64">
        <v>1058.5</v>
      </c>
      <c r="BG260" s="64">
        <v>1080</v>
      </c>
      <c r="BH260" s="64">
        <v>1990</v>
      </c>
      <c r="BI260" s="61">
        <v>600</v>
      </c>
      <c r="BJ260" s="62">
        <v>194</v>
      </c>
      <c r="BK260" s="62">
        <v>206</v>
      </c>
      <c r="BL260" s="62">
        <v>407.5</v>
      </c>
      <c r="BM260" s="62">
        <v>439</v>
      </c>
      <c r="BN260" s="62">
        <v>475</v>
      </c>
      <c r="BO260" s="62">
        <v>482</v>
      </c>
      <c r="BP260" s="62">
        <v>569.00000000000057</v>
      </c>
      <c r="BQ260" s="62">
        <v>735.55</v>
      </c>
      <c r="BR260" s="62">
        <v>1143.3499999999999</v>
      </c>
      <c r="BS260" s="62">
        <v>1362.7</v>
      </c>
      <c r="BT260" s="62">
        <v>1707</v>
      </c>
      <c r="BU260" s="62">
        <v>1665</v>
      </c>
    </row>
    <row r="261" spans="1:73" s="63" customFormat="1" x14ac:dyDescent="0.3">
      <c r="A261" s="1"/>
      <c r="B261" s="1"/>
      <c r="C261" s="1"/>
      <c r="D261" s="92"/>
      <c r="E261" s="3"/>
      <c r="F261" s="3"/>
      <c r="G261" s="1"/>
      <c r="H261" s="69">
        <v>11.533632000022697</v>
      </c>
      <c r="I261" s="47">
        <v>1.1409090909090904</v>
      </c>
      <c r="J261" s="48">
        <v>7.7727272727272698</v>
      </c>
      <c r="K261" s="48">
        <v>8.3181818181818201</v>
      </c>
      <c r="L261" s="49">
        <v>267.06363636363648</v>
      </c>
      <c r="M261" s="49">
        <v>368.55454545454569</v>
      </c>
      <c r="N261" s="49">
        <v>426.37272727272705</v>
      </c>
      <c r="O261" s="49">
        <v>469.1</v>
      </c>
      <c r="P261" s="49">
        <v>469.1</v>
      </c>
      <c r="Q261" s="49">
        <v>793.54545454545405</v>
      </c>
      <c r="R261" s="49">
        <v>1086.1818181818187</v>
      </c>
      <c r="S261" s="49">
        <v>1631.8181818181811</v>
      </c>
      <c r="T261" s="49">
        <v>1917.3636363636351</v>
      </c>
      <c r="U261" s="50">
        <v>160.63999999999999</v>
      </c>
      <c r="V261" s="50">
        <v>174.64</v>
      </c>
      <c r="W261" s="51">
        <v>736.58181818181868</v>
      </c>
      <c r="X261" s="51">
        <v>818.03636363636326</v>
      </c>
      <c r="Y261" s="51">
        <v>1729.545454545454</v>
      </c>
      <c r="Z261" s="51">
        <v>1779.2727272727266</v>
      </c>
      <c r="AA261" s="52">
        <v>800.09090909090946</v>
      </c>
      <c r="AB261" s="53">
        <v>1406.3636363636363</v>
      </c>
      <c r="AC261" s="53">
        <v>1405.090909090909</v>
      </c>
      <c r="AD261" s="55">
        <v>18.8</v>
      </c>
      <c r="AE261" s="56">
        <v>690.72727272727298</v>
      </c>
      <c r="AF261" s="56">
        <v>719.09090909090946</v>
      </c>
      <c r="AG261" s="56">
        <v>1562.3636363636351</v>
      </c>
      <c r="AH261" s="57">
        <v>490</v>
      </c>
      <c r="AI261" s="57">
        <v>605.95454545454595</v>
      </c>
      <c r="AJ261" s="57">
        <v>686.36363636363649</v>
      </c>
      <c r="AK261" s="57">
        <v>746.81818181818244</v>
      </c>
      <c r="AL261" s="57">
        <v>787</v>
      </c>
      <c r="AM261" s="57">
        <v>1361.9090909090919</v>
      </c>
      <c r="AN261" s="57">
        <v>1416.545454545454</v>
      </c>
      <c r="AO261" s="57">
        <v>1461</v>
      </c>
      <c r="AP261" s="57">
        <v>1576.545454545454</v>
      </c>
      <c r="AQ261" s="58">
        <v>624.36363636363649</v>
      </c>
      <c r="AR261" s="58">
        <v>950.09090909090946</v>
      </c>
      <c r="AS261" s="58">
        <v>996.45454545454595</v>
      </c>
      <c r="AT261" s="58">
        <v>1347.9090909090919</v>
      </c>
      <c r="AU261" s="58">
        <v>1478.6363636363649</v>
      </c>
      <c r="AV261" s="58">
        <v>1835.8181818181811</v>
      </c>
      <c r="AW261" s="58">
        <v>2109.8181818181824</v>
      </c>
      <c r="AX261" s="59">
        <v>140.72727272727263</v>
      </c>
      <c r="AY261" s="59">
        <v>162.63636363636351</v>
      </c>
      <c r="AZ261" s="59">
        <v>591.81818181818244</v>
      </c>
      <c r="BA261" s="64">
        <v>271</v>
      </c>
      <c r="BB261" s="64">
        <v>950</v>
      </c>
      <c r="BC261" s="64">
        <v>898.63636363636351</v>
      </c>
      <c r="BD261" s="64">
        <v>951.36363636363649</v>
      </c>
      <c r="BE261" s="64">
        <v>1000</v>
      </c>
      <c r="BF261" s="64">
        <v>1064.727272727273</v>
      </c>
      <c r="BG261" s="64">
        <v>1086.545454545454</v>
      </c>
      <c r="BH261" s="64">
        <v>2000</v>
      </c>
      <c r="BI261" s="61">
        <v>600</v>
      </c>
      <c r="BJ261" s="62">
        <v>195.27272727272737</v>
      </c>
      <c r="BK261" s="62">
        <v>206.90909090909088</v>
      </c>
      <c r="BL261" s="62">
        <v>410.45454545454527</v>
      </c>
      <c r="BM261" s="62">
        <v>442.36363636363649</v>
      </c>
      <c r="BN261" s="62">
        <v>478.18181818181824</v>
      </c>
      <c r="BO261" s="62">
        <v>484.90909090909122</v>
      </c>
      <c r="BP261" s="62">
        <v>571.81818181818244</v>
      </c>
      <c r="BQ261" s="62">
        <v>739.2</v>
      </c>
      <c r="BR261" s="62">
        <v>1152.4000000000001</v>
      </c>
      <c r="BS261" s="62">
        <v>1372.8</v>
      </c>
      <c r="BT261" s="62">
        <v>1713.1818181818189</v>
      </c>
      <c r="BU261" s="62">
        <v>1672.545454545454</v>
      </c>
    </row>
    <row r="262" spans="1:73" s="63" customFormat="1" x14ac:dyDescent="0.3">
      <c r="A262" s="1"/>
      <c r="B262" s="1"/>
      <c r="C262" s="1"/>
      <c r="D262" s="92"/>
      <c r="E262" s="3"/>
      <c r="F262" s="3"/>
      <c r="G262" s="1"/>
      <c r="H262" s="69">
        <v>11.578336000022784</v>
      </c>
      <c r="I262" s="47">
        <v>1.1468181818181813</v>
      </c>
      <c r="J262" s="48">
        <v>7.7954545454545423</v>
      </c>
      <c r="K262" s="48">
        <v>8.3863636363636385</v>
      </c>
      <c r="L262" s="49">
        <v>268.42727272727285</v>
      </c>
      <c r="M262" s="49">
        <v>370.65909090909116</v>
      </c>
      <c r="N262" s="49">
        <v>428.6454545454543</v>
      </c>
      <c r="O262" s="49">
        <v>472.05</v>
      </c>
      <c r="P262" s="49">
        <v>472.05</v>
      </c>
      <c r="Q262" s="49">
        <v>798.84090909090855</v>
      </c>
      <c r="R262" s="49">
        <v>1092.8636363636369</v>
      </c>
      <c r="S262" s="49">
        <v>1642.6363636363628</v>
      </c>
      <c r="T262" s="49">
        <v>1929.7272727272714</v>
      </c>
      <c r="U262" s="50">
        <v>161.72</v>
      </c>
      <c r="V262" s="50">
        <v>175.72</v>
      </c>
      <c r="W262" s="51">
        <v>740.9136363636369</v>
      </c>
      <c r="X262" s="51">
        <v>819.82272727272687</v>
      </c>
      <c r="Y262" s="51">
        <v>1741.0909090909086</v>
      </c>
      <c r="Z262" s="51">
        <v>1788.0954545454538</v>
      </c>
      <c r="AA262" s="52">
        <v>805.18181818181858</v>
      </c>
      <c r="AB262" s="53">
        <v>1411.7272727272725</v>
      </c>
      <c r="AC262" s="53">
        <v>1408.181818181818</v>
      </c>
      <c r="AD262" s="55">
        <v>18.899999999999999</v>
      </c>
      <c r="AE262" s="56">
        <v>693.45454545454572</v>
      </c>
      <c r="AF262" s="56">
        <v>720.68181818181858</v>
      </c>
      <c r="AG262" s="56">
        <v>1575.2272727272714</v>
      </c>
      <c r="AH262" s="57">
        <v>495</v>
      </c>
      <c r="AI262" s="57">
        <v>609.40909090909145</v>
      </c>
      <c r="AJ262" s="57">
        <v>690.22727272727286</v>
      </c>
      <c r="AK262" s="57">
        <v>750.63636363636431</v>
      </c>
      <c r="AL262" s="57">
        <v>791</v>
      </c>
      <c r="AM262" s="57">
        <v>1368.3181818181829</v>
      </c>
      <c r="AN262" s="57">
        <v>1425.5909090909086</v>
      </c>
      <c r="AO262" s="57">
        <v>1464.25</v>
      </c>
      <c r="AP262" s="57">
        <v>1582.5909090909086</v>
      </c>
      <c r="AQ262" s="58">
        <v>628.72727272727286</v>
      </c>
      <c r="AR262" s="58">
        <v>956.68181818181858</v>
      </c>
      <c r="AS262" s="58">
        <v>1002.4090909090914</v>
      </c>
      <c r="AT262" s="58">
        <v>1354.3181818181829</v>
      </c>
      <c r="AU262" s="58">
        <v>1480.7727272727286</v>
      </c>
      <c r="AV262" s="58">
        <v>1850.6363636363628</v>
      </c>
      <c r="AW262" s="58">
        <v>2119.6363636363644</v>
      </c>
      <c r="AX262" s="59">
        <v>141.45454545454535</v>
      </c>
      <c r="AY262" s="59">
        <v>163.77272727272714</v>
      </c>
      <c r="AZ262" s="59">
        <v>596.13636363636431</v>
      </c>
      <c r="BA262" s="64">
        <v>273</v>
      </c>
      <c r="BB262" s="64">
        <v>950</v>
      </c>
      <c r="BC262" s="64">
        <v>903.77272727272714</v>
      </c>
      <c r="BD262" s="64">
        <v>956.22727272727286</v>
      </c>
      <c r="BE262" s="64">
        <v>1000</v>
      </c>
      <c r="BF262" s="64">
        <v>1070.9545454545457</v>
      </c>
      <c r="BG262" s="64">
        <v>1093.0909090909086</v>
      </c>
      <c r="BH262" s="64">
        <v>2010</v>
      </c>
      <c r="BI262" s="61">
        <v>600</v>
      </c>
      <c r="BJ262" s="62">
        <v>196.54545454545465</v>
      </c>
      <c r="BK262" s="62">
        <v>207.81818181818178</v>
      </c>
      <c r="BL262" s="62">
        <v>413.40909090909071</v>
      </c>
      <c r="BM262" s="62">
        <v>445.72727272727286</v>
      </c>
      <c r="BN262" s="62">
        <v>481.36363636363643</v>
      </c>
      <c r="BO262" s="62">
        <v>487.81818181818215</v>
      </c>
      <c r="BP262" s="62">
        <v>574.63636363636431</v>
      </c>
      <c r="BQ262" s="62">
        <v>742.85</v>
      </c>
      <c r="BR262" s="62">
        <v>1161.45</v>
      </c>
      <c r="BS262" s="62">
        <v>1382.9</v>
      </c>
      <c r="BT262" s="62">
        <v>1719.3636363636372</v>
      </c>
      <c r="BU262" s="62">
        <v>1680.0909090909086</v>
      </c>
    </row>
    <row r="263" spans="1:73" s="63" customFormat="1" x14ac:dyDescent="0.3">
      <c r="A263" s="1"/>
      <c r="B263" s="1"/>
      <c r="C263" s="1"/>
      <c r="D263" s="92"/>
      <c r="E263" s="3"/>
      <c r="F263" s="3"/>
      <c r="G263" s="1"/>
      <c r="H263" s="69">
        <v>11.623040000022874</v>
      </c>
      <c r="I263" s="47">
        <v>1.1527272727272722</v>
      </c>
      <c r="J263" s="48">
        <v>7.8181818181818148</v>
      </c>
      <c r="K263" s="48">
        <v>8.4545454545454568</v>
      </c>
      <c r="L263" s="49">
        <v>269.79090909090922</v>
      </c>
      <c r="M263" s="49">
        <v>372.76363636363664</v>
      </c>
      <c r="N263" s="49">
        <v>430.91818181818155</v>
      </c>
      <c r="O263" s="49">
        <v>475</v>
      </c>
      <c r="P263" s="49">
        <v>475</v>
      </c>
      <c r="Q263" s="49">
        <v>804.13636363636306</v>
      </c>
      <c r="R263" s="49">
        <v>1099.5454545454552</v>
      </c>
      <c r="S263" s="49">
        <v>1653.4545454545446</v>
      </c>
      <c r="T263" s="49">
        <v>1942.0909090909076</v>
      </c>
      <c r="U263" s="50">
        <v>162.80000000000001</v>
      </c>
      <c r="V263" s="50">
        <v>176.8</v>
      </c>
      <c r="W263" s="51">
        <v>745.24545454545512</v>
      </c>
      <c r="X263" s="51">
        <v>821.60909090909047</v>
      </c>
      <c r="Y263" s="51">
        <v>1752.6363636363631</v>
      </c>
      <c r="Z263" s="51">
        <v>1796.918181818181</v>
      </c>
      <c r="AA263" s="52">
        <v>810.27272727272771</v>
      </c>
      <c r="AB263" s="53">
        <v>1417.0909090909088</v>
      </c>
      <c r="AC263" s="53">
        <v>1411.272727272727</v>
      </c>
      <c r="AD263" s="55">
        <v>19</v>
      </c>
      <c r="AE263" s="56">
        <v>696.18181818181847</v>
      </c>
      <c r="AF263" s="56">
        <v>722.27272727272771</v>
      </c>
      <c r="AG263" s="56">
        <v>1588.0909090909076</v>
      </c>
      <c r="AH263" s="57">
        <v>500</v>
      </c>
      <c r="AI263" s="57">
        <v>612.86363636363694</v>
      </c>
      <c r="AJ263" s="57">
        <v>694.09090909090924</v>
      </c>
      <c r="AK263" s="57">
        <v>754.45454545454618</v>
      </c>
      <c r="AL263" s="57">
        <v>795</v>
      </c>
      <c r="AM263" s="57">
        <v>1374.7272727272739</v>
      </c>
      <c r="AN263" s="57">
        <v>1434.6363636363631</v>
      </c>
      <c r="AO263" s="57">
        <v>1467.5</v>
      </c>
      <c r="AP263" s="57">
        <v>1588.6363636363631</v>
      </c>
      <c r="AQ263" s="58">
        <v>633.09090909090924</v>
      </c>
      <c r="AR263" s="58">
        <v>963.27272727272771</v>
      </c>
      <c r="AS263" s="58">
        <v>1008.3636363636369</v>
      </c>
      <c r="AT263" s="58">
        <v>1360.7272727272739</v>
      </c>
      <c r="AU263" s="58">
        <v>1482.9090909090924</v>
      </c>
      <c r="AV263" s="58">
        <v>1865.4545454545446</v>
      </c>
      <c r="AW263" s="58">
        <v>2129.4545454545464</v>
      </c>
      <c r="AX263" s="59">
        <v>142.18181818181807</v>
      </c>
      <c r="AY263" s="59">
        <v>164.90909090909076</v>
      </c>
      <c r="AZ263" s="59">
        <v>600.45454545454618</v>
      </c>
      <c r="BA263" s="64">
        <v>275</v>
      </c>
      <c r="BB263" s="64">
        <v>950</v>
      </c>
      <c r="BC263" s="64">
        <v>908.90909090909076</v>
      </c>
      <c r="BD263" s="64">
        <v>961.09090909090924</v>
      </c>
      <c r="BE263" s="64">
        <v>1000</v>
      </c>
      <c r="BF263" s="64">
        <v>1077.1818181818185</v>
      </c>
      <c r="BG263" s="64">
        <v>1099.6363636363631</v>
      </c>
      <c r="BH263" s="64">
        <v>2020</v>
      </c>
      <c r="BI263" s="61">
        <v>600</v>
      </c>
      <c r="BJ263" s="62">
        <v>197.81818181818193</v>
      </c>
      <c r="BK263" s="62">
        <v>208.72727272727269</v>
      </c>
      <c r="BL263" s="62">
        <v>416.36363636363615</v>
      </c>
      <c r="BM263" s="62">
        <v>449.09090909090924</v>
      </c>
      <c r="BN263" s="62">
        <v>484.54545454545462</v>
      </c>
      <c r="BO263" s="62">
        <v>490.72727272727309</v>
      </c>
      <c r="BP263" s="62">
        <v>577.45454545454618</v>
      </c>
      <c r="BQ263" s="62">
        <v>746.5</v>
      </c>
      <c r="BR263" s="62">
        <v>1170.5</v>
      </c>
      <c r="BS263" s="62">
        <v>1393</v>
      </c>
      <c r="BT263" s="62">
        <v>1725.5454545454554</v>
      </c>
      <c r="BU263" s="62">
        <v>1687.6363636363631</v>
      </c>
    </row>
    <row r="264" spans="1:73" s="63" customFormat="1" x14ac:dyDescent="0.3">
      <c r="A264" s="1"/>
      <c r="B264" s="1"/>
      <c r="C264" s="1"/>
      <c r="D264" s="92"/>
      <c r="E264" s="3"/>
      <c r="F264" s="3"/>
      <c r="G264" s="1"/>
      <c r="H264" s="69">
        <v>11.667744000022962</v>
      </c>
      <c r="I264" s="47">
        <v>1.158636363636363</v>
      </c>
      <c r="J264" s="48">
        <v>7.8409090909090873</v>
      </c>
      <c r="K264" s="48">
        <v>8.5227272727272751</v>
      </c>
      <c r="L264" s="49">
        <v>271.1545454545456</v>
      </c>
      <c r="M264" s="49">
        <v>374.86818181818211</v>
      </c>
      <c r="N264" s="49">
        <v>433.1909090909088</v>
      </c>
      <c r="O264" s="49">
        <v>477.95</v>
      </c>
      <c r="P264" s="49">
        <v>477.95</v>
      </c>
      <c r="Q264" s="49">
        <v>809.43181818181756</v>
      </c>
      <c r="R264" s="49">
        <v>1106.2272727272734</v>
      </c>
      <c r="S264" s="49">
        <v>1664.2727272727263</v>
      </c>
      <c r="T264" s="49">
        <v>1954.4545454545439</v>
      </c>
      <c r="U264" s="50">
        <v>163.88</v>
      </c>
      <c r="V264" s="50">
        <v>177.88</v>
      </c>
      <c r="W264" s="51">
        <v>749.57727272727334</v>
      </c>
      <c r="X264" s="51">
        <v>823.39545454545407</v>
      </c>
      <c r="Y264" s="51">
        <v>1764.1818181818176</v>
      </c>
      <c r="Z264" s="51">
        <v>1805.7409090909082</v>
      </c>
      <c r="AA264" s="52">
        <v>815.36363636363683</v>
      </c>
      <c r="AB264" s="53">
        <v>1422.454545454545</v>
      </c>
      <c r="AC264" s="53">
        <v>1414.363636363636</v>
      </c>
      <c r="AD264" s="55">
        <v>19.100000000000001</v>
      </c>
      <c r="AE264" s="56">
        <v>698.90909090909122</v>
      </c>
      <c r="AF264" s="56">
        <v>723.86363636363683</v>
      </c>
      <c r="AG264" s="56">
        <v>1600.9545454545439</v>
      </c>
      <c r="AH264" s="57">
        <v>505</v>
      </c>
      <c r="AI264" s="57">
        <v>616.31818181818244</v>
      </c>
      <c r="AJ264" s="57">
        <v>697.95454545454561</v>
      </c>
      <c r="AK264" s="57">
        <v>758.27272727272805</v>
      </c>
      <c r="AL264" s="57">
        <v>799</v>
      </c>
      <c r="AM264" s="57">
        <v>1381.1363636363649</v>
      </c>
      <c r="AN264" s="57">
        <v>1443.6818181818176</v>
      </c>
      <c r="AO264" s="57">
        <v>1470.75</v>
      </c>
      <c r="AP264" s="57">
        <v>1594.6818181818176</v>
      </c>
      <c r="AQ264" s="58">
        <v>637.45454545454561</v>
      </c>
      <c r="AR264" s="58">
        <v>969.86363636363683</v>
      </c>
      <c r="AS264" s="58">
        <v>1014.3181818181824</v>
      </c>
      <c r="AT264" s="58">
        <v>1367.1363636363649</v>
      </c>
      <c r="AU264" s="58">
        <v>1485.0454545454561</v>
      </c>
      <c r="AV264" s="58">
        <v>1880.2727272727263</v>
      </c>
      <c r="AW264" s="58">
        <v>2139.2727272727284</v>
      </c>
      <c r="AX264" s="59">
        <v>142.90909090909079</v>
      </c>
      <c r="AY264" s="59">
        <v>166.04545454545439</v>
      </c>
      <c r="AZ264" s="59">
        <v>604.77272727272805</v>
      </c>
      <c r="BA264" s="64">
        <v>277</v>
      </c>
      <c r="BB264" s="64">
        <v>950</v>
      </c>
      <c r="BC264" s="64">
        <v>914.04545454545439</v>
      </c>
      <c r="BD264" s="64">
        <v>965.95454545454561</v>
      </c>
      <c r="BE264" s="64">
        <v>1000</v>
      </c>
      <c r="BF264" s="64">
        <v>1083.4090909090912</v>
      </c>
      <c r="BG264" s="64">
        <v>1106.1818181818176</v>
      </c>
      <c r="BH264" s="64">
        <v>2030</v>
      </c>
      <c r="BI264" s="61">
        <v>600</v>
      </c>
      <c r="BJ264" s="62">
        <v>199.09090909090921</v>
      </c>
      <c r="BK264" s="62">
        <v>209.6363636363636</v>
      </c>
      <c r="BL264" s="62">
        <v>419.31818181818159</v>
      </c>
      <c r="BM264" s="62">
        <v>452.45454545454561</v>
      </c>
      <c r="BN264" s="62">
        <v>487.7272727272728</v>
      </c>
      <c r="BO264" s="62">
        <v>493.63636363636402</v>
      </c>
      <c r="BP264" s="62">
        <v>580.27272727272805</v>
      </c>
      <c r="BQ264" s="62">
        <v>750.15</v>
      </c>
      <c r="BR264" s="62">
        <v>1179.55</v>
      </c>
      <c r="BS264" s="62">
        <v>1403.1</v>
      </c>
      <c r="BT264" s="62">
        <v>1731.7272727272737</v>
      </c>
      <c r="BU264" s="62">
        <v>1695.1818181818176</v>
      </c>
    </row>
    <row r="265" spans="1:73" s="63" customFormat="1" x14ac:dyDescent="0.3">
      <c r="A265" s="1"/>
      <c r="B265" s="1"/>
      <c r="C265" s="1"/>
      <c r="D265" s="92"/>
      <c r="E265" s="3"/>
      <c r="F265" s="3"/>
      <c r="G265" s="1"/>
      <c r="H265" s="69">
        <v>11.712448000023048</v>
      </c>
      <c r="I265" s="47">
        <v>1.1645454545454539</v>
      </c>
      <c r="J265" s="48">
        <v>7.8636363636363598</v>
      </c>
      <c r="K265" s="48">
        <v>8.5909090909090935</v>
      </c>
      <c r="L265" s="49">
        <v>272.51818181818197</v>
      </c>
      <c r="M265" s="49">
        <v>376.97272727272758</v>
      </c>
      <c r="N265" s="49">
        <v>435.46363636363606</v>
      </c>
      <c r="O265" s="49">
        <v>480.9</v>
      </c>
      <c r="P265" s="49">
        <v>480.9</v>
      </c>
      <c r="Q265" s="49">
        <v>814.72727272727207</v>
      </c>
      <c r="R265" s="49">
        <v>1112.9090909090917</v>
      </c>
      <c r="S265" s="49">
        <v>1675.0909090909081</v>
      </c>
      <c r="T265" s="49">
        <v>1966.8181818181802</v>
      </c>
      <c r="U265" s="50">
        <v>164.96</v>
      </c>
      <c r="V265" s="50">
        <v>178.96</v>
      </c>
      <c r="W265" s="51">
        <v>753.90909090909156</v>
      </c>
      <c r="X265" s="51">
        <v>825.18181818181768</v>
      </c>
      <c r="Y265" s="51">
        <v>1775.7272727272721</v>
      </c>
      <c r="Z265" s="51">
        <v>1814.5636363636354</v>
      </c>
      <c r="AA265" s="52">
        <v>820.45454545454595</v>
      </c>
      <c r="AB265" s="53">
        <v>1427.8181818181813</v>
      </c>
      <c r="AC265" s="53">
        <v>1417.454545454545</v>
      </c>
      <c r="AD265" s="55">
        <v>19.2</v>
      </c>
      <c r="AE265" s="56">
        <v>701.63636363636397</v>
      </c>
      <c r="AF265" s="56">
        <v>725.45454545454595</v>
      </c>
      <c r="AG265" s="56">
        <v>1613.8181818181802</v>
      </c>
      <c r="AH265" s="57">
        <v>510</v>
      </c>
      <c r="AI265" s="57">
        <v>619.77272727272793</v>
      </c>
      <c r="AJ265" s="57">
        <v>701.81818181818198</v>
      </c>
      <c r="AK265" s="57">
        <v>762.09090909090992</v>
      </c>
      <c r="AL265" s="57">
        <v>803</v>
      </c>
      <c r="AM265" s="57">
        <v>1387.5454545454559</v>
      </c>
      <c r="AN265" s="57">
        <v>1452.7272727272721</v>
      </c>
      <c r="AO265" s="57">
        <v>1474</v>
      </c>
      <c r="AP265" s="57">
        <v>1600.7272727272721</v>
      </c>
      <c r="AQ265" s="58">
        <v>641.81818181818198</v>
      </c>
      <c r="AR265" s="58">
        <v>976.45454545454595</v>
      </c>
      <c r="AS265" s="58">
        <v>1020.2727272727279</v>
      </c>
      <c r="AT265" s="58">
        <v>1373.5454545454559</v>
      </c>
      <c r="AU265" s="58">
        <v>1487.1818181818198</v>
      </c>
      <c r="AV265" s="58">
        <v>1895.0909090909081</v>
      </c>
      <c r="AW265" s="58">
        <v>2149.0909090909104</v>
      </c>
      <c r="AX265" s="59">
        <v>143.63636363636351</v>
      </c>
      <c r="AY265" s="59">
        <v>167.18181818181802</v>
      </c>
      <c r="AZ265" s="59">
        <v>609.09090909090992</v>
      </c>
      <c r="BA265" s="64">
        <v>279</v>
      </c>
      <c r="BB265" s="64">
        <v>950</v>
      </c>
      <c r="BC265" s="64">
        <v>919.18181818181802</v>
      </c>
      <c r="BD265" s="64">
        <v>970.81818181818198</v>
      </c>
      <c r="BE265" s="64">
        <v>1000</v>
      </c>
      <c r="BF265" s="64">
        <v>1089.636363636364</v>
      </c>
      <c r="BG265" s="64">
        <v>1112.7272727272721</v>
      </c>
      <c r="BH265" s="64">
        <v>2040</v>
      </c>
      <c r="BI265" s="61">
        <v>600</v>
      </c>
      <c r="BJ265" s="62">
        <v>200.36363636363649</v>
      </c>
      <c r="BK265" s="62">
        <v>210.5454545454545</v>
      </c>
      <c r="BL265" s="62">
        <v>422.27272727272702</v>
      </c>
      <c r="BM265" s="62">
        <v>455.81818181818198</v>
      </c>
      <c r="BN265" s="62">
        <v>490.90909090909099</v>
      </c>
      <c r="BO265" s="62">
        <v>496.54545454545496</v>
      </c>
      <c r="BP265" s="62">
        <v>583.09090909090992</v>
      </c>
      <c r="BQ265" s="62">
        <v>753.8</v>
      </c>
      <c r="BR265" s="62">
        <v>1188.5999999999999</v>
      </c>
      <c r="BS265" s="62">
        <v>1413.2</v>
      </c>
      <c r="BT265" s="62">
        <v>1737.9090909090919</v>
      </c>
      <c r="BU265" s="62">
        <v>1702.7272727272721</v>
      </c>
    </row>
    <row r="266" spans="1:73" s="63" customFormat="1" x14ac:dyDescent="0.3">
      <c r="A266" s="1"/>
      <c r="B266" s="1"/>
      <c r="C266" s="1"/>
      <c r="D266" s="92"/>
      <c r="E266" s="3"/>
      <c r="F266" s="3"/>
      <c r="G266" s="1"/>
      <c r="H266" s="69">
        <v>11.757152000023137</v>
      </c>
      <c r="I266" s="47">
        <v>1.1704545454545447</v>
      </c>
      <c r="J266" s="48">
        <v>7.8863636363636322</v>
      </c>
      <c r="K266" s="48">
        <v>8.6590909090909118</v>
      </c>
      <c r="L266" s="49">
        <v>273.88181818181835</v>
      </c>
      <c r="M266" s="49">
        <v>379.07727272727305</v>
      </c>
      <c r="N266" s="49">
        <v>437.73636363636331</v>
      </c>
      <c r="O266" s="49">
        <v>483.85</v>
      </c>
      <c r="P266" s="49">
        <v>483.85</v>
      </c>
      <c r="Q266" s="49">
        <v>820.02272727272657</v>
      </c>
      <c r="R266" s="49">
        <v>1119.5909090909099</v>
      </c>
      <c r="S266" s="49">
        <v>1685.9090909090899</v>
      </c>
      <c r="T266" s="49">
        <v>1979.1818181818164</v>
      </c>
      <c r="U266" s="50">
        <v>166.04</v>
      </c>
      <c r="V266" s="50">
        <v>180.04</v>
      </c>
      <c r="W266" s="51">
        <v>758.24090909090978</v>
      </c>
      <c r="X266" s="51">
        <v>826.96818181818128</v>
      </c>
      <c r="Y266" s="51">
        <v>1787.2727272727266</v>
      </c>
      <c r="Z266" s="51">
        <v>1823.3863636363626</v>
      </c>
      <c r="AA266" s="52">
        <v>825.54545454545507</v>
      </c>
      <c r="AB266" s="53">
        <v>1433.1818181818176</v>
      </c>
      <c r="AC266" s="53">
        <v>1420.545454545454</v>
      </c>
      <c r="AD266" s="55">
        <v>19.3</v>
      </c>
      <c r="AE266" s="56">
        <v>704.36363636363672</v>
      </c>
      <c r="AF266" s="56">
        <v>727.04545454545507</v>
      </c>
      <c r="AG266" s="56">
        <v>1626.6818181818164</v>
      </c>
      <c r="AH266" s="57">
        <v>515</v>
      </c>
      <c r="AI266" s="57">
        <v>623.22727272727343</v>
      </c>
      <c r="AJ266" s="57">
        <v>705.68181818181836</v>
      </c>
      <c r="AK266" s="57">
        <v>765.90909090909179</v>
      </c>
      <c r="AL266" s="57">
        <v>807</v>
      </c>
      <c r="AM266" s="57">
        <v>1393.9545454545469</v>
      </c>
      <c r="AN266" s="57">
        <v>1461.7727272727266</v>
      </c>
      <c r="AO266" s="57">
        <v>1477.25</v>
      </c>
      <c r="AP266" s="57">
        <v>1606.7727272727266</v>
      </c>
      <c r="AQ266" s="58">
        <v>646.18181818181836</v>
      </c>
      <c r="AR266" s="58">
        <v>983.04545454545507</v>
      </c>
      <c r="AS266" s="58">
        <v>1026.2272727272734</v>
      </c>
      <c r="AT266" s="58">
        <v>1379.9545454545469</v>
      </c>
      <c r="AU266" s="58">
        <v>1489.3181818181836</v>
      </c>
      <c r="AV266" s="58">
        <v>1909.9090909090899</v>
      </c>
      <c r="AW266" s="58">
        <v>2158.9090909090924</v>
      </c>
      <c r="AX266" s="59">
        <v>144.36363636363623</v>
      </c>
      <c r="AY266" s="59">
        <v>168.31818181818164</v>
      </c>
      <c r="AZ266" s="59">
        <v>613.40909090909179</v>
      </c>
      <c r="BA266" s="64">
        <v>281</v>
      </c>
      <c r="BB266" s="64">
        <v>950</v>
      </c>
      <c r="BC266" s="64">
        <v>924.31818181818164</v>
      </c>
      <c r="BD266" s="64">
        <v>975.68181818181836</v>
      </c>
      <c r="BE266" s="64">
        <v>1000</v>
      </c>
      <c r="BF266" s="64">
        <v>1095.8636363636367</v>
      </c>
      <c r="BG266" s="64">
        <v>1119.2727272727266</v>
      </c>
      <c r="BH266" s="64">
        <v>2050</v>
      </c>
      <c r="BI266" s="61">
        <v>600</v>
      </c>
      <c r="BJ266" s="62">
        <v>201.63636363636377</v>
      </c>
      <c r="BK266" s="62">
        <v>211.45454545454541</v>
      </c>
      <c r="BL266" s="62">
        <v>425.22727272727246</v>
      </c>
      <c r="BM266" s="62">
        <v>459.18181818181836</v>
      </c>
      <c r="BN266" s="62">
        <v>494.09090909090918</v>
      </c>
      <c r="BO266" s="62">
        <v>499.45454545454589</v>
      </c>
      <c r="BP266" s="62">
        <v>585.90909090909179</v>
      </c>
      <c r="BQ266" s="62">
        <v>757.45</v>
      </c>
      <c r="BR266" s="62">
        <v>1197.6500000000001</v>
      </c>
      <c r="BS266" s="62">
        <v>1423.3</v>
      </c>
      <c r="BT266" s="62">
        <v>1744.0909090909101</v>
      </c>
      <c r="BU266" s="62">
        <v>1710.2727272727266</v>
      </c>
    </row>
    <row r="267" spans="1:73" s="63" customFormat="1" x14ac:dyDescent="0.3">
      <c r="A267" s="1"/>
      <c r="B267" s="1"/>
      <c r="C267" s="1"/>
      <c r="D267" s="92"/>
      <c r="E267" s="3"/>
      <c r="F267" s="3"/>
      <c r="G267" s="1"/>
      <c r="H267" s="69">
        <v>11.801856000023225</v>
      </c>
      <c r="I267" s="47">
        <v>1.1763636363636356</v>
      </c>
      <c r="J267" s="48">
        <v>7.9090909090909047</v>
      </c>
      <c r="K267" s="48">
        <v>8.7272727272727302</v>
      </c>
      <c r="L267" s="49">
        <v>275.24545454545472</v>
      </c>
      <c r="M267" s="49">
        <v>381.18181818181853</v>
      </c>
      <c r="N267" s="49">
        <v>440.00909090909056</v>
      </c>
      <c r="O267" s="49">
        <v>486.8</v>
      </c>
      <c r="P267" s="49">
        <v>486.8</v>
      </c>
      <c r="Q267" s="49">
        <v>825.31818181818107</v>
      </c>
      <c r="R267" s="49">
        <v>1126.2727272727282</v>
      </c>
      <c r="S267" s="49">
        <v>1696.7272727272716</v>
      </c>
      <c r="T267" s="49">
        <v>1991.5454545454527</v>
      </c>
      <c r="U267" s="50">
        <v>167.12</v>
      </c>
      <c r="V267" s="50">
        <v>181.12</v>
      </c>
      <c r="W267" s="51">
        <v>762.572727272728</v>
      </c>
      <c r="X267" s="51">
        <v>828.75454545454488</v>
      </c>
      <c r="Y267" s="51">
        <v>1798.8181818181811</v>
      </c>
      <c r="Z267" s="51">
        <v>1832.2090909090898</v>
      </c>
      <c r="AA267" s="52">
        <v>830.63636363636419</v>
      </c>
      <c r="AB267" s="53">
        <v>1438.5454545454538</v>
      </c>
      <c r="AC267" s="53">
        <v>1423.6363636363631</v>
      </c>
      <c r="AD267" s="55">
        <v>19.399999999999999</v>
      </c>
      <c r="AE267" s="56">
        <v>707.09090909090946</v>
      </c>
      <c r="AF267" s="56">
        <v>728.63636363636419</v>
      </c>
      <c r="AG267" s="56">
        <v>1639.5454545454527</v>
      </c>
      <c r="AH267" s="57">
        <v>520</v>
      </c>
      <c r="AI267" s="57">
        <v>626.68181818181893</v>
      </c>
      <c r="AJ267" s="57">
        <v>709.54545454545473</v>
      </c>
      <c r="AK267" s="57">
        <v>769.72727272727366</v>
      </c>
      <c r="AL267" s="57">
        <v>811</v>
      </c>
      <c r="AM267" s="57">
        <v>1400.3636363636379</v>
      </c>
      <c r="AN267" s="57">
        <v>1470.8181818181811</v>
      </c>
      <c r="AO267" s="57">
        <v>1480.5</v>
      </c>
      <c r="AP267" s="57">
        <v>1612.8181818181811</v>
      </c>
      <c r="AQ267" s="58">
        <v>650.54545454545473</v>
      </c>
      <c r="AR267" s="58">
        <v>989.63636363636419</v>
      </c>
      <c r="AS267" s="58">
        <v>1032.1818181818189</v>
      </c>
      <c r="AT267" s="58">
        <v>1386.3636363636379</v>
      </c>
      <c r="AU267" s="58">
        <v>1491.4545454545473</v>
      </c>
      <c r="AV267" s="58">
        <v>1924.7272727272716</v>
      </c>
      <c r="AW267" s="58">
        <v>2168.7272727272743</v>
      </c>
      <c r="AX267" s="59">
        <v>145.09090909090895</v>
      </c>
      <c r="AY267" s="59">
        <v>169.45454545454527</v>
      </c>
      <c r="AZ267" s="59">
        <v>617.72727272727366</v>
      </c>
      <c r="BA267" s="64">
        <v>283</v>
      </c>
      <c r="BB267" s="64">
        <v>950</v>
      </c>
      <c r="BC267" s="64">
        <v>929.45454545454527</v>
      </c>
      <c r="BD267" s="64">
        <v>980.54545454545473</v>
      </c>
      <c r="BE267" s="64">
        <v>1000</v>
      </c>
      <c r="BF267" s="64">
        <v>1102.0909090909095</v>
      </c>
      <c r="BG267" s="64">
        <v>1125.8181818181811</v>
      </c>
      <c r="BH267" s="64">
        <v>2060</v>
      </c>
      <c r="BI267" s="61">
        <v>600</v>
      </c>
      <c r="BJ267" s="62">
        <v>202.90909090909105</v>
      </c>
      <c r="BK267" s="62">
        <v>212.36363636363632</v>
      </c>
      <c r="BL267" s="62">
        <v>428.1818181818179</v>
      </c>
      <c r="BM267" s="62">
        <v>462.54545454545473</v>
      </c>
      <c r="BN267" s="62">
        <v>497.27272727272737</v>
      </c>
      <c r="BO267" s="62">
        <v>502.36363636363683</v>
      </c>
      <c r="BP267" s="62">
        <v>588.72727272727366</v>
      </c>
      <c r="BQ267" s="62">
        <v>761.1</v>
      </c>
      <c r="BR267" s="62">
        <v>1206.7</v>
      </c>
      <c r="BS267" s="62">
        <v>1433.4</v>
      </c>
      <c r="BT267" s="62">
        <v>1750.2727272727284</v>
      </c>
      <c r="BU267" s="62">
        <v>1717.8181818181811</v>
      </c>
    </row>
    <row r="268" spans="1:73" s="63" customFormat="1" x14ac:dyDescent="0.3">
      <c r="A268" s="1"/>
      <c r="B268" s="1"/>
      <c r="C268" s="1"/>
      <c r="D268" s="92"/>
      <c r="E268" s="3"/>
      <c r="F268" s="3"/>
      <c r="G268" s="1"/>
      <c r="H268" s="69">
        <v>11.846560000023313</v>
      </c>
      <c r="I268" s="47">
        <v>1.1822727272727265</v>
      </c>
      <c r="J268" s="48">
        <v>7.9318181818181772</v>
      </c>
      <c r="K268" s="48">
        <v>8.7954545454545485</v>
      </c>
      <c r="L268" s="49">
        <v>276.60909090909109</v>
      </c>
      <c r="M268" s="49">
        <v>383.286363636364</v>
      </c>
      <c r="N268" s="49">
        <v>442.28181818181781</v>
      </c>
      <c r="O268" s="49">
        <v>489.75</v>
      </c>
      <c r="P268" s="49">
        <v>489.75</v>
      </c>
      <c r="Q268" s="49">
        <v>830.61363636363558</v>
      </c>
      <c r="R268" s="49">
        <v>1132.9545454545464</v>
      </c>
      <c r="S268" s="49">
        <v>1707.5454545454534</v>
      </c>
      <c r="T268" s="49">
        <v>2003.9090909090889</v>
      </c>
      <c r="U268" s="50">
        <v>168.2</v>
      </c>
      <c r="V268" s="50">
        <v>182.2</v>
      </c>
      <c r="W268" s="51">
        <v>766.90454545454622</v>
      </c>
      <c r="X268" s="51">
        <v>830.54090909090849</v>
      </c>
      <c r="Y268" s="51">
        <v>1810.3636363636356</v>
      </c>
      <c r="Z268" s="51">
        <v>1841.031818181817</v>
      </c>
      <c r="AA268" s="52">
        <v>835.72727272727332</v>
      </c>
      <c r="AB268" s="53">
        <v>1443.9090909090901</v>
      </c>
      <c r="AC268" s="53">
        <v>1426.7272727272721</v>
      </c>
      <c r="AD268" s="55">
        <v>19.5</v>
      </c>
      <c r="AE268" s="56">
        <v>709.81818181818221</v>
      </c>
      <c r="AF268" s="56">
        <v>730.22727272727332</v>
      </c>
      <c r="AG268" s="56">
        <v>1652.4090909090889</v>
      </c>
      <c r="AH268" s="57">
        <v>525</v>
      </c>
      <c r="AI268" s="57">
        <v>630.13636363636442</v>
      </c>
      <c r="AJ268" s="57">
        <v>713.40909090909111</v>
      </c>
      <c r="AK268" s="57">
        <v>773.54545454545553</v>
      </c>
      <c r="AL268" s="57">
        <v>815</v>
      </c>
      <c r="AM268" s="57">
        <v>1406.7727272727288</v>
      </c>
      <c r="AN268" s="57">
        <v>1479.8636363636356</v>
      </c>
      <c r="AO268" s="57">
        <v>1483.75</v>
      </c>
      <c r="AP268" s="57">
        <v>1618.8636363636356</v>
      </c>
      <c r="AQ268" s="58">
        <v>654.90909090909111</v>
      </c>
      <c r="AR268" s="58">
        <v>996.22727272727332</v>
      </c>
      <c r="AS268" s="58">
        <v>1038.1363636363644</v>
      </c>
      <c r="AT268" s="58">
        <v>1392.7727272727288</v>
      </c>
      <c r="AU268" s="58">
        <v>1493.5909090909111</v>
      </c>
      <c r="AV268" s="58">
        <v>1939.5454545454534</v>
      </c>
      <c r="AW268" s="58">
        <v>2178.5454545454563</v>
      </c>
      <c r="AX268" s="59">
        <v>145.81818181818167</v>
      </c>
      <c r="AY268" s="59">
        <v>170.59090909090889</v>
      </c>
      <c r="AZ268" s="59">
        <v>622.04545454545553</v>
      </c>
      <c r="BA268" s="64">
        <v>285</v>
      </c>
      <c r="BB268" s="64">
        <v>950</v>
      </c>
      <c r="BC268" s="64">
        <v>934.59090909090889</v>
      </c>
      <c r="BD268" s="64">
        <v>985.40909090909111</v>
      </c>
      <c r="BE268" s="64">
        <v>1000</v>
      </c>
      <c r="BF268" s="64">
        <v>1108.3181818181822</v>
      </c>
      <c r="BG268" s="64">
        <v>1132.3636363636356</v>
      </c>
      <c r="BH268" s="64">
        <v>2070</v>
      </c>
      <c r="BI268" s="61">
        <v>600</v>
      </c>
      <c r="BJ268" s="62">
        <v>204.18181818181833</v>
      </c>
      <c r="BK268" s="62">
        <v>213.27272727272722</v>
      </c>
      <c r="BL268" s="62">
        <v>431.13636363636334</v>
      </c>
      <c r="BM268" s="62">
        <v>465.90909090909111</v>
      </c>
      <c r="BN268" s="62">
        <v>500.45454545454555</v>
      </c>
      <c r="BO268" s="62">
        <v>505.27272727272776</v>
      </c>
      <c r="BP268" s="62">
        <v>591.54545454545553</v>
      </c>
      <c r="BQ268" s="62">
        <v>764.75</v>
      </c>
      <c r="BR268" s="62">
        <v>1215.75</v>
      </c>
      <c r="BS268" s="62">
        <v>1443.5</v>
      </c>
      <c r="BT268" s="62">
        <v>1756.4545454545466</v>
      </c>
      <c r="BU268" s="62">
        <v>1725.3636363636356</v>
      </c>
    </row>
    <row r="269" spans="1:73" s="63" customFormat="1" x14ac:dyDescent="0.3">
      <c r="A269" s="1"/>
      <c r="B269" s="1"/>
      <c r="C269" s="1"/>
      <c r="D269" s="92"/>
      <c r="E269" s="3"/>
      <c r="F269" s="3"/>
      <c r="G269" s="1"/>
      <c r="H269" s="69">
        <v>11.891264000023401</v>
      </c>
      <c r="I269" s="47">
        <v>1.1881818181818173</v>
      </c>
      <c r="J269" s="48">
        <v>7.9545454545454497</v>
      </c>
      <c r="K269" s="48">
        <v>8.8636363636363669</v>
      </c>
      <c r="L269" s="49">
        <v>277.97272727272747</v>
      </c>
      <c r="M269" s="49">
        <v>385.39090909090947</v>
      </c>
      <c r="N269" s="49">
        <v>444.55454545454506</v>
      </c>
      <c r="O269" s="49">
        <v>492.7</v>
      </c>
      <c r="P269" s="49">
        <v>492.7</v>
      </c>
      <c r="Q269" s="49">
        <v>835.90909090909008</v>
      </c>
      <c r="R269" s="49">
        <v>1139.6363636363646</v>
      </c>
      <c r="S269" s="49">
        <v>1718.3636363636351</v>
      </c>
      <c r="T269" s="49">
        <v>2016.2727272727252</v>
      </c>
      <c r="U269" s="50">
        <v>169.28</v>
      </c>
      <c r="V269" s="50">
        <v>183.28</v>
      </c>
      <c r="W269" s="51">
        <v>771.23636363636444</v>
      </c>
      <c r="X269" s="51">
        <v>832.32727272727209</v>
      </c>
      <c r="Y269" s="51">
        <v>1821.9090909090901</v>
      </c>
      <c r="Z269" s="51">
        <v>1849.8545454545442</v>
      </c>
      <c r="AA269" s="52">
        <v>840.81818181818244</v>
      </c>
      <c r="AB269" s="53">
        <v>1449.2727272727263</v>
      </c>
      <c r="AC269" s="53">
        <v>1429.8181818181811</v>
      </c>
      <c r="AD269" s="55">
        <v>19.600000000000001</v>
      </c>
      <c r="AE269" s="56">
        <v>712.54545454545496</v>
      </c>
      <c r="AF269" s="56">
        <v>731.81818181818244</v>
      </c>
      <c r="AG269" s="56">
        <v>1665.2727272727252</v>
      </c>
      <c r="AH269" s="57">
        <v>530</v>
      </c>
      <c r="AI269" s="57">
        <v>633.59090909090992</v>
      </c>
      <c r="AJ269" s="57">
        <v>717.27272727272748</v>
      </c>
      <c r="AK269" s="57">
        <v>777.3636363636374</v>
      </c>
      <c r="AL269" s="57">
        <v>819</v>
      </c>
      <c r="AM269" s="57">
        <v>1413.1818181818198</v>
      </c>
      <c r="AN269" s="57">
        <v>1488.9090909090901</v>
      </c>
      <c r="AO269" s="57">
        <v>1487</v>
      </c>
      <c r="AP269" s="57">
        <v>1624.9090909090901</v>
      </c>
      <c r="AQ269" s="58">
        <v>659.27272727272748</v>
      </c>
      <c r="AR269" s="58">
        <v>1002.8181818181824</v>
      </c>
      <c r="AS269" s="58">
        <v>1044.0909090909099</v>
      </c>
      <c r="AT269" s="58">
        <v>1399.1818181818198</v>
      </c>
      <c r="AU269" s="58">
        <v>1495.7272727272748</v>
      </c>
      <c r="AV269" s="58">
        <v>1954.3636363636351</v>
      </c>
      <c r="AW269" s="58">
        <v>2188.3636363636383</v>
      </c>
      <c r="AX269" s="59">
        <v>146.54545454545439</v>
      </c>
      <c r="AY269" s="59">
        <v>171.72727272727252</v>
      </c>
      <c r="AZ269" s="59">
        <v>626.3636363636374</v>
      </c>
      <c r="BA269" s="64">
        <v>287</v>
      </c>
      <c r="BB269" s="64">
        <v>950</v>
      </c>
      <c r="BC269" s="64">
        <v>939.72727272727252</v>
      </c>
      <c r="BD269" s="64">
        <v>990.27272727272748</v>
      </c>
      <c r="BE269" s="64">
        <v>1000</v>
      </c>
      <c r="BF269" s="64">
        <v>1114.545454545455</v>
      </c>
      <c r="BG269" s="64">
        <v>1138.9090909090901</v>
      </c>
      <c r="BH269" s="64">
        <v>2080</v>
      </c>
      <c r="BI269" s="61">
        <v>600</v>
      </c>
      <c r="BJ269" s="62">
        <v>205.45454545454561</v>
      </c>
      <c r="BK269" s="62">
        <v>214.18181818181813</v>
      </c>
      <c r="BL269" s="62">
        <v>434.09090909090878</v>
      </c>
      <c r="BM269" s="62">
        <v>469.27272727272748</v>
      </c>
      <c r="BN269" s="62">
        <v>503.63636363636374</v>
      </c>
      <c r="BO269" s="62">
        <v>508.1818181818187</v>
      </c>
      <c r="BP269" s="62">
        <v>594.3636363636374</v>
      </c>
      <c r="BQ269" s="62">
        <v>768.4</v>
      </c>
      <c r="BR269" s="62">
        <v>1224.8</v>
      </c>
      <c r="BS269" s="62">
        <v>1453.6</v>
      </c>
      <c r="BT269" s="62">
        <v>1762.6363636363649</v>
      </c>
      <c r="BU269" s="62">
        <v>1732.9090909090901</v>
      </c>
    </row>
    <row r="270" spans="1:73" s="63" customFormat="1" x14ac:dyDescent="0.3">
      <c r="A270" s="1"/>
      <c r="B270" s="1"/>
      <c r="C270" s="1"/>
      <c r="D270" s="92"/>
      <c r="E270" s="3"/>
      <c r="F270" s="3"/>
      <c r="G270" s="1"/>
      <c r="H270" s="69">
        <v>11.935968000023488</v>
      </c>
      <c r="I270" s="47">
        <v>1.1940909090909082</v>
      </c>
      <c r="J270" s="48">
        <v>7.9772727272727222</v>
      </c>
      <c r="K270" s="48">
        <v>8.9318181818181852</v>
      </c>
      <c r="L270" s="49">
        <v>279.33636363636384</v>
      </c>
      <c r="M270" s="49">
        <v>387.49545454545495</v>
      </c>
      <c r="N270" s="49">
        <v>446.82727272727232</v>
      </c>
      <c r="O270" s="49">
        <v>495.65</v>
      </c>
      <c r="P270" s="49">
        <v>495.65</v>
      </c>
      <c r="Q270" s="49">
        <v>841.20454545454459</v>
      </c>
      <c r="R270" s="49">
        <v>1146.3181818181829</v>
      </c>
      <c r="S270" s="49">
        <v>1729.1818181818169</v>
      </c>
      <c r="T270" s="49">
        <v>2028.6363636363615</v>
      </c>
      <c r="U270" s="50">
        <v>170.36</v>
      </c>
      <c r="V270" s="50">
        <v>184.36</v>
      </c>
      <c r="W270" s="51">
        <v>775.56818181818267</v>
      </c>
      <c r="X270" s="51">
        <v>834.11363636363569</v>
      </c>
      <c r="Y270" s="51">
        <v>1833.4545454545446</v>
      </c>
      <c r="Z270" s="51">
        <v>1858.6772727272714</v>
      </c>
      <c r="AA270" s="52">
        <v>845.90909090909156</v>
      </c>
      <c r="AB270" s="53">
        <v>1454.6363636363626</v>
      </c>
      <c r="AC270" s="53">
        <v>1432.9090909090901</v>
      </c>
      <c r="AD270" s="55">
        <v>19.7</v>
      </c>
      <c r="AE270" s="56">
        <v>715.27272727272771</v>
      </c>
      <c r="AF270" s="56">
        <v>733.40909090909156</v>
      </c>
      <c r="AG270" s="56">
        <v>1678.1363636363615</v>
      </c>
      <c r="AH270" s="57">
        <v>535</v>
      </c>
      <c r="AI270" s="57">
        <v>637.04545454545541</v>
      </c>
      <c r="AJ270" s="57">
        <v>721.13636363636385</v>
      </c>
      <c r="AK270" s="57">
        <v>781.18181818181927</v>
      </c>
      <c r="AL270" s="57">
        <v>823</v>
      </c>
      <c r="AM270" s="57">
        <v>1419.5909090909108</v>
      </c>
      <c r="AN270" s="57">
        <v>1497.9545454545446</v>
      </c>
      <c r="AO270" s="57">
        <v>1490.25</v>
      </c>
      <c r="AP270" s="57">
        <v>1630.9545454545446</v>
      </c>
      <c r="AQ270" s="58">
        <v>663.63636363636385</v>
      </c>
      <c r="AR270" s="58">
        <v>1009.4090909090916</v>
      </c>
      <c r="AS270" s="58">
        <v>1050.0454545454554</v>
      </c>
      <c r="AT270" s="58">
        <v>1405.5909090909108</v>
      </c>
      <c r="AU270" s="58">
        <v>1497.8636363636385</v>
      </c>
      <c r="AV270" s="58">
        <v>1969.1818181818169</v>
      </c>
      <c r="AW270" s="58">
        <v>2198.1818181818203</v>
      </c>
      <c r="AX270" s="59">
        <v>147.27272727272711</v>
      </c>
      <c r="AY270" s="59">
        <v>172.86363636363615</v>
      </c>
      <c r="AZ270" s="59">
        <v>630.68181818181927</v>
      </c>
      <c r="BA270" s="64">
        <v>289</v>
      </c>
      <c r="BB270" s="64">
        <v>950</v>
      </c>
      <c r="BC270" s="64">
        <v>944.86363636363615</v>
      </c>
      <c r="BD270" s="64">
        <v>995.13636363636385</v>
      </c>
      <c r="BE270" s="64">
        <v>1000</v>
      </c>
      <c r="BF270" s="64">
        <v>1120.7727272727277</v>
      </c>
      <c r="BG270" s="64">
        <v>1145.4545454545446</v>
      </c>
      <c r="BH270" s="64">
        <v>2090</v>
      </c>
      <c r="BI270" s="61">
        <v>600</v>
      </c>
      <c r="BJ270" s="62">
        <v>206.72727272727289</v>
      </c>
      <c r="BK270" s="62">
        <v>215.09090909090904</v>
      </c>
      <c r="BL270" s="62">
        <v>437.04545454545422</v>
      </c>
      <c r="BM270" s="62">
        <v>472.63636363636385</v>
      </c>
      <c r="BN270" s="62">
        <v>506.81818181818193</v>
      </c>
      <c r="BO270" s="62">
        <v>511.09090909090963</v>
      </c>
      <c r="BP270" s="62">
        <v>597.18181818181927</v>
      </c>
      <c r="BQ270" s="62">
        <v>772.05</v>
      </c>
      <c r="BR270" s="62">
        <v>1233.8499999999999</v>
      </c>
      <c r="BS270" s="62">
        <v>1463.7</v>
      </c>
      <c r="BT270" s="62">
        <v>1768.8181818181831</v>
      </c>
      <c r="BU270" s="62">
        <v>1740.4545454545446</v>
      </c>
    </row>
    <row r="271" spans="1:73" s="63" customFormat="1" x14ac:dyDescent="0.3">
      <c r="A271" s="1"/>
      <c r="B271" s="1"/>
      <c r="C271" s="1"/>
      <c r="D271" s="92"/>
      <c r="E271" s="3"/>
      <c r="F271" s="3"/>
      <c r="G271" s="1"/>
      <c r="H271" s="69">
        <v>12</v>
      </c>
      <c r="I271" s="47">
        <v>1.2</v>
      </c>
      <c r="J271" s="48">
        <v>8</v>
      </c>
      <c r="K271" s="48">
        <v>9</v>
      </c>
      <c r="L271" s="49">
        <v>280.7</v>
      </c>
      <c r="M271" s="49">
        <v>389.6</v>
      </c>
      <c r="N271" s="49">
        <v>449.1</v>
      </c>
      <c r="O271" s="49">
        <v>498.6</v>
      </c>
      <c r="P271" s="49">
        <v>498.6</v>
      </c>
      <c r="Q271" s="49">
        <v>846.5</v>
      </c>
      <c r="R271" s="49">
        <v>1153</v>
      </c>
      <c r="S271" s="49">
        <v>1740</v>
      </c>
      <c r="T271" s="49">
        <v>2041</v>
      </c>
      <c r="U271" s="50">
        <v>171.44</v>
      </c>
      <c r="V271" s="50">
        <v>185.44</v>
      </c>
      <c r="W271" s="51">
        <v>779.9</v>
      </c>
      <c r="X271" s="51">
        <v>835.9</v>
      </c>
      <c r="Y271" s="51">
        <v>1845</v>
      </c>
      <c r="Z271" s="51">
        <v>1867.5</v>
      </c>
      <c r="AA271" s="52">
        <v>851</v>
      </c>
      <c r="AB271" s="53">
        <v>1460</v>
      </c>
      <c r="AC271" s="53">
        <v>1436</v>
      </c>
      <c r="AD271" s="55">
        <v>19.8</v>
      </c>
      <c r="AE271" s="56">
        <v>718</v>
      </c>
      <c r="AF271" s="56">
        <v>735</v>
      </c>
      <c r="AG271" s="56">
        <v>1691</v>
      </c>
      <c r="AH271" s="57">
        <v>540</v>
      </c>
      <c r="AI271" s="57">
        <v>640.5</v>
      </c>
      <c r="AJ271" s="57">
        <v>725</v>
      </c>
      <c r="AK271" s="57">
        <v>785</v>
      </c>
      <c r="AL271" s="57">
        <v>827</v>
      </c>
      <c r="AM271" s="57">
        <v>1426</v>
      </c>
      <c r="AN271" s="57">
        <v>1507</v>
      </c>
      <c r="AO271" s="57">
        <v>1493.5</v>
      </c>
      <c r="AP271" s="57">
        <v>1637</v>
      </c>
      <c r="AQ271" s="58">
        <v>668</v>
      </c>
      <c r="AR271" s="58">
        <v>1016</v>
      </c>
      <c r="AS271" s="58">
        <v>1056</v>
      </c>
      <c r="AT271" s="58">
        <v>1412</v>
      </c>
      <c r="AU271" s="58">
        <v>1500</v>
      </c>
      <c r="AV271" s="58">
        <v>1984</v>
      </c>
      <c r="AW271" s="58">
        <v>2208</v>
      </c>
      <c r="AX271" s="59">
        <v>148</v>
      </c>
      <c r="AY271" s="59">
        <v>174</v>
      </c>
      <c r="AZ271" s="59">
        <v>635</v>
      </c>
      <c r="BA271" s="64">
        <v>291</v>
      </c>
      <c r="BB271" s="64">
        <v>950</v>
      </c>
      <c r="BC271" s="64">
        <v>950</v>
      </c>
      <c r="BD271" s="64">
        <v>1000</v>
      </c>
      <c r="BE271" s="64">
        <v>1000</v>
      </c>
      <c r="BF271" s="64">
        <v>1127</v>
      </c>
      <c r="BG271" s="64">
        <v>1152</v>
      </c>
      <c r="BH271" s="64">
        <v>2100</v>
      </c>
      <c r="BI271" s="61">
        <v>600</v>
      </c>
      <c r="BJ271" s="62">
        <v>208</v>
      </c>
      <c r="BK271" s="62">
        <v>216</v>
      </c>
      <c r="BL271" s="62">
        <v>440</v>
      </c>
      <c r="BM271" s="62">
        <v>476</v>
      </c>
      <c r="BN271" s="62">
        <v>510</v>
      </c>
      <c r="BO271" s="62">
        <v>514</v>
      </c>
      <c r="BP271" s="62">
        <v>600</v>
      </c>
      <c r="BQ271" s="62">
        <v>775.7</v>
      </c>
      <c r="BR271" s="62">
        <v>1242.9000000000001</v>
      </c>
      <c r="BS271" s="62">
        <v>1473.8</v>
      </c>
      <c r="BT271" s="62">
        <v>1775</v>
      </c>
      <c r="BU271" s="62">
        <v>1748</v>
      </c>
    </row>
    <row r="272" spans="1:73" s="63" customFormat="1" x14ac:dyDescent="0.3">
      <c r="A272" s="1"/>
      <c r="B272" s="1"/>
      <c r="C272" s="1"/>
      <c r="D272" s="92"/>
      <c r="E272" s="3"/>
      <c r="F272" s="3"/>
      <c r="G272" s="1"/>
      <c r="H272" s="69">
        <v>12.025376000023664</v>
      </c>
      <c r="I272" s="47">
        <v>1.201304347826087</v>
      </c>
      <c r="J272" s="48">
        <v>8</v>
      </c>
      <c r="K272" s="48">
        <v>9.0217391304347831</v>
      </c>
      <c r="L272" s="49">
        <v>281.4173913043478</v>
      </c>
      <c r="M272" s="49">
        <v>391.26086956521743</v>
      </c>
      <c r="N272" s="49">
        <v>450.58695652173913</v>
      </c>
      <c r="O272" s="49">
        <v>500.75217391304352</v>
      </c>
      <c r="P272" s="49">
        <v>500.75217391304352</v>
      </c>
      <c r="Q272" s="49">
        <v>850.07826086956527</v>
      </c>
      <c r="R272" s="49">
        <v>1156.8260869565217</v>
      </c>
      <c r="S272" s="49">
        <v>1746.5652173913043</v>
      </c>
      <c r="T272" s="49">
        <v>2047.8260869565217</v>
      </c>
      <c r="U272" s="50">
        <v>172.52</v>
      </c>
      <c r="V272" s="50">
        <v>186.52</v>
      </c>
      <c r="W272" s="51">
        <v>782.53913043478258</v>
      </c>
      <c r="X272" s="51">
        <v>836.37391304347818</v>
      </c>
      <c r="Y272" s="51">
        <v>1849.1304347826087</v>
      </c>
      <c r="Z272" s="51">
        <v>1871.4217391304348</v>
      </c>
      <c r="AA272" s="52">
        <v>852.78260869565213</v>
      </c>
      <c r="AB272" s="53">
        <v>1461.4166666666667</v>
      </c>
      <c r="AC272" s="53">
        <v>1438.25</v>
      </c>
      <c r="AD272" s="55">
        <v>19.899999999999999</v>
      </c>
      <c r="AE272" s="56">
        <v>719</v>
      </c>
      <c r="AF272" s="56">
        <v>735.47826086956525</v>
      </c>
      <c r="AG272" s="56">
        <v>1698.9130434782608</v>
      </c>
      <c r="AH272" s="57">
        <v>545</v>
      </c>
      <c r="AI272" s="57">
        <v>642.92608695652177</v>
      </c>
      <c r="AJ272" s="57">
        <v>727.86956521739125</v>
      </c>
      <c r="AK272" s="57">
        <v>788.08695652173913</v>
      </c>
      <c r="AL272" s="57">
        <v>831</v>
      </c>
      <c r="AM272" s="57">
        <v>1427.0869565217392</v>
      </c>
      <c r="AN272" s="57">
        <v>1511.4782608695652</v>
      </c>
      <c r="AO272" s="57">
        <v>1496.75</v>
      </c>
      <c r="AP272" s="57">
        <v>1637.4782608695652</v>
      </c>
      <c r="AQ272" s="58">
        <v>671.43478260869563</v>
      </c>
      <c r="AR272" s="58">
        <v>1020.695652173913</v>
      </c>
      <c r="AS272" s="58">
        <v>1060.8695652173913</v>
      </c>
      <c r="AT272" s="58">
        <v>1415.8260869565217</v>
      </c>
      <c r="AU272" s="58">
        <v>1500</v>
      </c>
      <c r="AV272" s="58">
        <v>1996.1739130434783</v>
      </c>
      <c r="AW272" s="58">
        <v>2212</v>
      </c>
      <c r="AX272" s="59">
        <v>148.21739130434781</v>
      </c>
      <c r="AY272" s="59">
        <v>174.82608695652175</v>
      </c>
      <c r="AZ272" s="59">
        <v>638.43478260869563</v>
      </c>
      <c r="BA272" s="64">
        <v>292.73913043478262</v>
      </c>
      <c r="BB272" s="64">
        <v>950</v>
      </c>
      <c r="BC272" s="64">
        <v>952.17391304347825</v>
      </c>
      <c r="BD272" s="64">
        <v>1000</v>
      </c>
      <c r="BE272" s="64">
        <v>1000</v>
      </c>
      <c r="BF272" s="64">
        <v>1130.0869565217392</v>
      </c>
      <c r="BG272" s="64">
        <v>1155.8695652173913</v>
      </c>
      <c r="BH272" s="64">
        <v>2100</v>
      </c>
      <c r="BI272" s="61">
        <v>600</v>
      </c>
      <c r="BJ272" s="62">
        <v>208.43478260869566</v>
      </c>
      <c r="BK272" s="62">
        <v>216.30434782608697</v>
      </c>
      <c r="BL272" s="62">
        <v>441.6521739130435</v>
      </c>
      <c r="BM272" s="62">
        <v>478.43478260869563</v>
      </c>
      <c r="BN272" s="62">
        <v>512</v>
      </c>
      <c r="BO272" s="62">
        <v>515.91304347826087</v>
      </c>
      <c r="BP272" s="62">
        <v>601.52173913043475</v>
      </c>
      <c r="BQ272" s="62">
        <v>779.35</v>
      </c>
      <c r="BR272" s="62">
        <v>1251.95</v>
      </c>
      <c r="BS272" s="62">
        <v>1483.9</v>
      </c>
      <c r="BT272" s="62">
        <v>1775.9565217391305</v>
      </c>
      <c r="BU272" s="62">
        <v>1749.9565217391305</v>
      </c>
    </row>
    <row r="273" spans="1:73" s="63" customFormat="1" x14ac:dyDescent="0.3">
      <c r="A273" s="1"/>
      <c r="B273" s="1"/>
      <c r="C273" s="1"/>
      <c r="D273" s="92"/>
      <c r="E273" s="3"/>
      <c r="F273" s="3"/>
      <c r="G273" s="1"/>
      <c r="H273" s="69">
        <v>12.070080000023752</v>
      </c>
      <c r="I273" s="47">
        <v>1.202608695652174</v>
      </c>
      <c r="J273" s="48">
        <v>8</v>
      </c>
      <c r="K273" s="48">
        <v>9.0434782608695663</v>
      </c>
      <c r="L273" s="49">
        <v>282.13478260869562</v>
      </c>
      <c r="M273" s="49">
        <v>392.92173913043484</v>
      </c>
      <c r="N273" s="49">
        <v>452.07391304347823</v>
      </c>
      <c r="O273" s="49">
        <v>502.90434782608702</v>
      </c>
      <c r="P273" s="49">
        <v>502.90434782608702</v>
      </c>
      <c r="Q273" s="49">
        <v>853.65652173913054</v>
      </c>
      <c r="R273" s="49">
        <v>1160.6521739130435</v>
      </c>
      <c r="S273" s="49">
        <v>1753.1304347826085</v>
      </c>
      <c r="T273" s="49">
        <v>2054.6521739130435</v>
      </c>
      <c r="U273" s="50">
        <v>173.6</v>
      </c>
      <c r="V273" s="50">
        <v>187.6</v>
      </c>
      <c r="W273" s="51">
        <v>785.17826086956518</v>
      </c>
      <c r="X273" s="51">
        <v>836.84782608695639</v>
      </c>
      <c r="Y273" s="51">
        <v>1853.2608695652175</v>
      </c>
      <c r="Z273" s="51">
        <v>1875.3434782608697</v>
      </c>
      <c r="AA273" s="52">
        <v>854.56521739130426</v>
      </c>
      <c r="AB273" s="53">
        <v>1462.8333333333335</v>
      </c>
      <c r="AC273" s="53">
        <v>1440.5</v>
      </c>
      <c r="AD273" s="55">
        <v>20</v>
      </c>
      <c r="AE273" s="56">
        <v>720</v>
      </c>
      <c r="AF273" s="56">
        <v>735.95652173913049</v>
      </c>
      <c r="AG273" s="56">
        <v>1706.8260869565215</v>
      </c>
      <c r="AH273" s="57">
        <v>550</v>
      </c>
      <c r="AI273" s="57">
        <v>645.35217391304354</v>
      </c>
      <c r="AJ273" s="57">
        <v>730.73913043478251</v>
      </c>
      <c r="AK273" s="57">
        <v>791.17391304347825</v>
      </c>
      <c r="AL273" s="57">
        <v>835</v>
      </c>
      <c r="AM273" s="57">
        <v>1428.1739130434785</v>
      </c>
      <c r="AN273" s="57">
        <v>1515.9565217391305</v>
      </c>
      <c r="AO273" s="57">
        <v>1500</v>
      </c>
      <c r="AP273" s="57">
        <v>1637.9565217391305</v>
      </c>
      <c r="AQ273" s="58">
        <v>674.86956521739125</v>
      </c>
      <c r="AR273" s="58">
        <v>1025.391304347826</v>
      </c>
      <c r="AS273" s="58">
        <v>1065.7391304347825</v>
      </c>
      <c r="AT273" s="58">
        <v>1419.6521739130435</v>
      </c>
      <c r="AU273" s="58">
        <v>1500</v>
      </c>
      <c r="AV273" s="58">
        <v>2008.3478260869565</v>
      </c>
      <c r="AW273" s="58">
        <v>2216</v>
      </c>
      <c r="AX273" s="59">
        <v>148.43478260869563</v>
      </c>
      <c r="AY273" s="59">
        <v>175.6521739130435</v>
      </c>
      <c r="AZ273" s="59">
        <v>641.86956521739125</v>
      </c>
      <c r="BA273" s="64">
        <v>294.47826086956525</v>
      </c>
      <c r="BB273" s="64">
        <v>950</v>
      </c>
      <c r="BC273" s="64">
        <v>954.3478260869565</v>
      </c>
      <c r="BD273" s="64">
        <v>1000</v>
      </c>
      <c r="BE273" s="64">
        <v>1000</v>
      </c>
      <c r="BF273" s="64">
        <v>1133.1739130434785</v>
      </c>
      <c r="BG273" s="64">
        <v>1159.7391304347825</v>
      </c>
      <c r="BH273" s="64">
        <v>2100</v>
      </c>
      <c r="BI273" s="61">
        <v>600</v>
      </c>
      <c r="BJ273" s="62">
        <v>208.86956521739131</v>
      </c>
      <c r="BK273" s="62">
        <v>216.60869565217394</v>
      </c>
      <c r="BL273" s="62">
        <v>443.304347826087</v>
      </c>
      <c r="BM273" s="62">
        <v>480.86956521739125</v>
      </c>
      <c r="BN273" s="62">
        <v>514</v>
      </c>
      <c r="BO273" s="62">
        <v>517.82608695652175</v>
      </c>
      <c r="BP273" s="62">
        <v>603.04347826086951</v>
      </c>
      <c r="BQ273" s="62">
        <v>783</v>
      </c>
      <c r="BR273" s="62">
        <v>1261</v>
      </c>
      <c r="BS273" s="62">
        <v>1494</v>
      </c>
      <c r="BT273" s="62">
        <v>1776.913043478261</v>
      </c>
      <c r="BU273" s="62">
        <v>1751.913043478261</v>
      </c>
    </row>
    <row r="274" spans="1:73" s="63" customFormat="1" x14ac:dyDescent="0.3">
      <c r="A274" s="1"/>
      <c r="B274" s="1"/>
      <c r="C274" s="1"/>
      <c r="D274" s="92"/>
      <c r="E274" s="3"/>
      <c r="F274" s="3"/>
      <c r="G274" s="1"/>
      <c r="H274" s="69">
        <v>12.114784000023841</v>
      </c>
      <c r="I274" s="47">
        <v>1.203913043478261</v>
      </c>
      <c r="J274" s="48">
        <v>8</v>
      </c>
      <c r="K274" s="48">
        <v>9.0652173913043494</v>
      </c>
      <c r="L274" s="49">
        <v>282.85217391304343</v>
      </c>
      <c r="M274" s="49">
        <v>394.58260869565225</v>
      </c>
      <c r="N274" s="49">
        <v>453.56086956521733</v>
      </c>
      <c r="O274" s="49">
        <v>505.05652173913052</v>
      </c>
      <c r="P274" s="49">
        <v>505.05652173913052</v>
      </c>
      <c r="Q274" s="49">
        <v>857.23478260869581</v>
      </c>
      <c r="R274" s="49">
        <v>1164.4782608695652</v>
      </c>
      <c r="S274" s="49">
        <v>1759.6956521739128</v>
      </c>
      <c r="T274" s="49">
        <v>2061.478260869565</v>
      </c>
      <c r="U274" s="50">
        <v>174.68</v>
      </c>
      <c r="V274" s="50">
        <v>188.68</v>
      </c>
      <c r="W274" s="51">
        <v>787.81739130434778</v>
      </c>
      <c r="X274" s="51">
        <v>837.32173913043459</v>
      </c>
      <c r="Y274" s="51">
        <v>1857.3913043478262</v>
      </c>
      <c r="Z274" s="51">
        <v>1879.2652173913045</v>
      </c>
      <c r="AA274" s="52">
        <v>856.34782608695639</v>
      </c>
      <c r="AB274" s="53">
        <v>1464.25</v>
      </c>
      <c r="AC274" s="53">
        <v>1442.75</v>
      </c>
      <c r="AD274" s="55">
        <v>20</v>
      </c>
      <c r="AE274" s="56">
        <v>721</v>
      </c>
      <c r="AF274" s="56">
        <v>736.43478260869574</v>
      </c>
      <c r="AG274" s="56">
        <v>1714.7391304347823</v>
      </c>
      <c r="AH274" s="57">
        <v>554.15</v>
      </c>
      <c r="AI274" s="57">
        <v>647.77826086956532</v>
      </c>
      <c r="AJ274" s="57">
        <v>733.60869565217376</v>
      </c>
      <c r="AK274" s="57">
        <v>794.26086956521738</v>
      </c>
      <c r="AL274" s="57">
        <v>839.75</v>
      </c>
      <c r="AM274" s="57">
        <v>1429.2608695652177</v>
      </c>
      <c r="AN274" s="57">
        <v>1520.4347826086957</v>
      </c>
      <c r="AO274" s="57">
        <v>1500</v>
      </c>
      <c r="AP274" s="57">
        <v>1638.4347826086957</v>
      </c>
      <c r="AQ274" s="58">
        <v>678.30434782608688</v>
      </c>
      <c r="AR274" s="58">
        <v>1030.086956521739</v>
      </c>
      <c r="AS274" s="58">
        <v>1070.6086956521738</v>
      </c>
      <c r="AT274" s="58">
        <v>1423.4782608695652</v>
      </c>
      <c r="AU274" s="58">
        <v>1500</v>
      </c>
      <c r="AV274" s="58">
        <v>2020.5217391304348</v>
      </c>
      <c r="AW274" s="58">
        <v>2220</v>
      </c>
      <c r="AX274" s="59">
        <v>148.65217391304344</v>
      </c>
      <c r="AY274" s="59">
        <v>176.47826086956525</v>
      </c>
      <c r="AZ274" s="59">
        <v>645.30434782608688</v>
      </c>
      <c r="BA274" s="64">
        <v>296.21739130434787</v>
      </c>
      <c r="BB274" s="64">
        <v>950</v>
      </c>
      <c r="BC274" s="64">
        <v>956.52173913043475</v>
      </c>
      <c r="BD274" s="64">
        <v>1000</v>
      </c>
      <c r="BE274" s="64">
        <v>1000</v>
      </c>
      <c r="BF274" s="64">
        <v>1136.2608695652177</v>
      </c>
      <c r="BG274" s="64">
        <v>1163.6086956521738</v>
      </c>
      <c r="BH274" s="64">
        <v>2100</v>
      </c>
      <c r="BI274" s="61">
        <v>600</v>
      </c>
      <c r="BJ274" s="62">
        <v>209.30434782608697</v>
      </c>
      <c r="BK274" s="62">
        <v>216.9130434782609</v>
      </c>
      <c r="BL274" s="62">
        <v>444.95652173913049</v>
      </c>
      <c r="BM274" s="62">
        <v>483.30434782608688</v>
      </c>
      <c r="BN274" s="62">
        <v>516</v>
      </c>
      <c r="BO274" s="62">
        <v>519.73913043478262</v>
      </c>
      <c r="BP274" s="62">
        <v>604.56521739130426</v>
      </c>
      <c r="BQ274" s="62">
        <v>785.1</v>
      </c>
      <c r="BR274" s="62">
        <v>1269.5999999999999</v>
      </c>
      <c r="BS274" s="62">
        <v>1502.2</v>
      </c>
      <c r="BT274" s="62">
        <v>1777.8695652173915</v>
      </c>
      <c r="BU274" s="62">
        <v>1753.8695652173915</v>
      </c>
    </row>
    <row r="275" spans="1:73" s="63" customFormat="1" x14ac:dyDescent="0.3">
      <c r="A275" s="1"/>
      <c r="B275" s="1"/>
      <c r="C275" s="1"/>
      <c r="D275" s="92"/>
      <c r="E275" s="3"/>
      <c r="F275" s="3"/>
      <c r="G275" s="1"/>
      <c r="H275" s="69">
        <v>12.159488000023929</v>
      </c>
      <c r="I275" s="47">
        <v>1.205217391304348</v>
      </c>
      <c r="J275" s="48">
        <v>8</v>
      </c>
      <c r="K275" s="48">
        <v>9.0869565217391326</v>
      </c>
      <c r="L275" s="49">
        <v>283.56956521739124</v>
      </c>
      <c r="M275" s="49">
        <v>396.24347826086967</v>
      </c>
      <c r="N275" s="49">
        <v>455.04782608695643</v>
      </c>
      <c r="O275" s="49">
        <v>507.20869565217401</v>
      </c>
      <c r="P275" s="49">
        <v>507.20869565217401</v>
      </c>
      <c r="Q275" s="49">
        <v>860.81304347826108</v>
      </c>
      <c r="R275" s="49">
        <v>1168.304347826087</v>
      </c>
      <c r="S275" s="49">
        <v>1766.260869565217</v>
      </c>
      <c r="T275" s="49">
        <v>2068.3043478260865</v>
      </c>
      <c r="U275" s="50">
        <v>175.76</v>
      </c>
      <c r="V275" s="50">
        <v>189.76</v>
      </c>
      <c r="W275" s="51">
        <v>790.45652173913038</v>
      </c>
      <c r="X275" s="51">
        <v>837.7956521739128</v>
      </c>
      <c r="Y275" s="51">
        <v>1861.521739130435</v>
      </c>
      <c r="Z275" s="51">
        <v>1883.1869565217394</v>
      </c>
      <c r="AA275" s="52">
        <v>858.13043478260852</v>
      </c>
      <c r="AB275" s="53">
        <v>1465.666666666667</v>
      </c>
      <c r="AC275" s="53">
        <v>1445</v>
      </c>
      <c r="AD275" s="55">
        <v>20</v>
      </c>
      <c r="AE275" s="56">
        <v>722</v>
      </c>
      <c r="AF275" s="56">
        <v>736.91304347826099</v>
      </c>
      <c r="AG275" s="56">
        <v>1722.652173913043</v>
      </c>
      <c r="AH275" s="57">
        <v>558.29999999999995</v>
      </c>
      <c r="AI275" s="57">
        <v>650.20434782608709</v>
      </c>
      <c r="AJ275" s="57">
        <v>736.47826086956502</v>
      </c>
      <c r="AK275" s="57">
        <v>797.3478260869565</v>
      </c>
      <c r="AL275" s="57">
        <v>844.5</v>
      </c>
      <c r="AM275" s="57">
        <v>1430.347826086957</v>
      </c>
      <c r="AN275" s="57">
        <v>1524.913043478261</v>
      </c>
      <c r="AO275" s="57">
        <v>1500</v>
      </c>
      <c r="AP275" s="57">
        <v>1638.913043478261</v>
      </c>
      <c r="AQ275" s="58">
        <v>681.73913043478251</v>
      </c>
      <c r="AR275" s="58">
        <v>1034.782608695652</v>
      </c>
      <c r="AS275" s="58">
        <v>1075.478260869565</v>
      </c>
      <c r="AT275" s="58">
        <v>1427.304347826087</v>
      </c>
      <c r="AU275" s="58">
        <v>1500</v>
      </c>
      <c r="AV275" s="58">
        <v>2032.695652173913</v>
      </c>
      <c r="AW275" s="58">
        <v>2224</v>
      </c>
      <c r="AX275" s="59">
        <v>148.86956521739125</v>
      </c>
      <c r="AY275" s="59">
        <v>177.304347826087</v>
      </c>
      <c r="AZ275" s="59">
        <v>648.73913043478251</v>
      </c>
      <c r="BA275" s="64">
        <v>297.95652173913049</v>
      </c>
      <c r="BB275" s="64">
        <v>950</v>
      </c>
      <c r="BC275" s="64">
        <v>958.695652173913</v>
      </c>
      <c r="BD275" s="64">
        <v>1000</v>
      </c>
      <c r="BE275" s="64">
        <v>1000</v>
      </c>
      <c r="BF275" s="64">
        <v>1139.347826086957</v>
      </c>
      <c r="BG275" s="64">
        <v>1167.478260869565</v>
      </c>
      <c r="BH275" s="64">
        <v>2100</v>
      </c>
      <c r="BI275" s="61">
        <v>600</v>
      </c>
      <c r="BJ275" s="62">
        <v>209.73913043478262</v>
      </c>
      <c r="BK275" s="62">
        <v>217.21739130434787</v>
      </c>
      <c r="BL275" s="62">
        <v>446.60869565217399</v>
      </c>
      <c r="BM275" s="62">
        <v>485.73913043478251</v>
      </c>
      <c r="BN275" s="62">
        <v>518</v>
      </c>
      <c r="BO275" s="62">
        <v>521.6521739130435</v>
      </c>
      <c r="BP275" s="62">
        <v>606.08695652173901</v>
      </c>
      <c r="BQ275" s="62">
        <v>787.2</v>
      </c>
      <c r="BR275" s="62">
        <v>1278.2</v>
      </c>
      <c r="BS275" s="62">
        <v>1510.4</v>
      </c>
      <c r="BT275" s="62">
        <v>1778.826086956522</v>
      </c>
      <c r="BU275" s="62">
        <v>1755.826086956522</v>
      </c>
    </row>
    <row r="276" spans="1:73" s="63" customFormat="1" x14ac:dyDescent="0.3">
      <c r="A276" s="1"/>
      <c r="B276" s="1"/>
      <c r="C276" s="1"/>
      <c r="D276" s="92"/>
      <c r="E276" s="3"/>
      <c r="F276" s="3"/>
      <c r="G276" s="1"/>
      <c r="H276" s="69">
        <v>12.204192000024017</v>
      </c>
      <c r="I276" s="47">
        <v>1.206521739130435</v>
      </c>
      <c r="J276" s="48">
        <v>8</v>
      </c>
      <c r="K276" s="48">
        <v>9.1086956521739157</v>
      </c>
      <c r="L276" s="49">
        <v>284.28695652173906</v>
      </c>
      <c r="M276" s="49">
        <v>397.90434782608708</v>
      </c>
      <c r="N276" s="49">
        <v>456.53478260869554</v>
      </c>
      <c r="O276" s="49">
        <v>509.36086956521751</v>
      </c>
      <c r="P276" s="49">
        <v>509.36086956521751</v>
      </c>
      <c r="Q276" s="49">
        <v>864.39130434782635</v>
      </c>
      <c r="R276" s="49">
        <v>1172.1304347826087</v>
      </c>
      <c r="S276" s="49">
        <v>1772.8260869565213</v>
      </c>
      <c r="T276" s="49">
        <v>2075.1304347826081</v>
      </c>
      <c r="U276" s="50">
        <v>176.84</v>
      </c>
      <c r="V276" s="50">
        <v>190.84</v>
      </c>
      <c r="W276" s="51">
        <v>793.09565217391298</v>
      </c>
      <c r="X276" s="51">
        <v>838.269565217391</v>
      </c>
      <c r="Y276" s="51">
        <v>1865.6521739130437</v>
      </c>
      <c r="Z276" s="51">
        <v>1887.1086956521742</v>
      </c>
      <c r="AA276" s="52">
        <v>859.91304347826065</v>
      </c>
      <c r="AB276" s="53">
        <v>1467.0833333333337</v>
      </c>
      <c r="AC276" s="53">
        <v>1447.25</v>
      </c>
      <c r="AD276" s="55">
        <v>20</v>
      </c>
      <c r="AE276" s="56">
        <v>723</v>
      </c>
      <c r="AF276" s="56">
        <v>737.39130434782624</v>
      </c>
      <c r="AG276" s="56">
        <v>1730.5652173913038</v>
      </c>
      <c r="AH276" s="57">
        <v>562.45000000000005</v>
      </c>
      <c r="AI276" s="57">
        <v>652.63043478260886</v>
      </c>
      <c r="AJ276" s="57">
        <v>739.34782608695627</v>
      </c>
      <c r="AK276" s="57">
        <v>800.43478260869563</v>
      </c>
      <c r="AL276" s="57">
        <v>849.25</v>
      </c>
      <c r="AM276" s="57">
        <v>1431.4347826086962</v>
      </c>
      <c r="AN276" s="57">
        <v>1529.3913043478262</v>
      </c>
      <c r="AO276" s="57">
        <v>1500</v>
      </c>
      <c r="AP276" s="57">
        <v>1639.3913043478262</v>
      </c>
      <c r="AQ276" s="58">
        <v>685.17391304347814</v>
      </c>
      <c r="AR276" s="58">
        <v>1039.478260869565</v>
      </c>
      <c r="AS276" s="58">
        <v>1080.3478260869563</v>
      </c>
      <c r="AT276" s="58">
        <v>1431.1304347826087</v>
      </c>
      <c r="AU276" s="58">
        <v>1500</v>
      </c>
      <c r="AV276" s="58">
        <v>2044.8695652173913</v>
      </c>
      <c r="AW276" s="58">
        <v>2228</v>
      </c>
      <c r="AX276" s="59">
        <v>149.08695652173907</v>
      </c>
      <c r="AY276" s="59">
        <v>178.13043478260875</v>
      </c>
      <c r="AZ276" s="59">
        <v>652.17391304347814</v>
      </c>
      <c r="BA276" s="64">
        <v>299.69565217391312</v>
      </c>
      <c r="BB276" s="64">
        <v>950</v>
      </c>
      <c r="BC276" s="64">
        <v>960.86956521739125</v>
      </c>
      <c r="BD276" s="64">
        <v>1000</v>
      </c>
      <c r="BE276" s="64">
        <v>1000</v>
      </c>
      <c r="BF276" s="64">
        <v>1142.4347826086962</v>
      </c>
      <c r="BG276" s="64">
        <v>1171.3478260869563</v>
      </c>
      <c r="BH276" s="64">
        <v>2100</v>
      </c>
      <c r="BI276" s="61">
        <v>600</v>
      </c>
      <c r="BJ276" s="62">
        <v>210.17391304347828</v>
      </c>
      <c r="BK276" s="62">
        <v>217.52173913043484</v>
      </c>
      <c r="BL276" s="62">
        <v>448.26086956521749</v>
      </c>
      <c r="BM276" s="62">
        <v>488.17391304347814</v>
      </c>
      <c r="BN276" s="62">
        <v>520</v>
      </c>
      <c r="BO276" s="62">
        <v>523.56521739130437</v>
      </c>
      <c r="BP276" s="62">
        <v>607.60869565217376</v>
      </c>
      <c r="BQ276" s="62">
        <v>789.3</v>
      </c>
      <c r="BR276" s="62">
        <v>1286.8</v>
      </c>
      <c r="BS276" s="62">
        <v>1518.6</v>
      </c>
      <c r="BT276" s="62">
        <v>1779.7826086956525</v>
      </c>
      <c r="BU276" s="62">
        <v>1757.7826086956525</v>
      </c>
    </row>
    <row r="277" spans="1:73" s="63" customFormat="1" x14ac:dyDescent="0.3">
      <c r="A277" s="1"/>
      <c r="B277" s="1"/>
      <c r="C277" s="1"/>
      <c r="D277" s="92"/>
      <c r="E277" s="3"/>
      <c r="F277" s="3"/>
      <c r="G277" s="1"/>
      <c r="H277" s="69">
        <v>12.248896000024104</v>
      </c>
      <c r="I277" s="47">
        <v>1.207826086956522</v>
      </c>
      <c r="J277" s="48">
        <v>8</v>
      </c>
      <c r="K277" s="48">
        <v>9.1304347826086989</v>
      </c>
      <c r="L277" s="49">
        <v>285.00434782608687</v>
      </c>
      <c r="M277" s="49">
        <v>399.56521739130449</v>
      </c>
      <c r="N277" s="49">
        <v>458.02173913043464</v>
      </c>
      <c r="O277" s="49">
        <v>511.51304347826101</v>
      </c>
      <c r="P277" s="49">
        <v>511.51304347826101</v>
      </c>
      <c r="Q277" s="49">
        <v>867.96956521739162</v>
      </c>
      <c r="R277" s="49">
        <v>1175.9565217391305</v>
      </c>
      <c r="S277" s="49">
        <v>1779.3913043478256</v>
      </c>
      <c r="T277" s="49">
        <v>2081.9565217391296</v>
      </c>
      <c r="U277" s="50">
        <v>177.92</v>
      </c>
      <c r="V277" s="50">
        <v>191.92</v>
      </c>
      <c r="W277" s="51">
        <v>795.73478260869558</v>
      </c>
      <c r="X277" s="51">
        <v>838.74347826086921</v>
      </c>
      <c r="Y277" s="51">
        <v>1869.7826086956525</v>
      </c>
      <c r="Z277" s="51">
        <v>1891.0304347826091</v>
      </c>
      <c r="AA277" s="52">
        <v>861.69565217391278</v>
      </c>
      <c r="AB277" s="53">
        <v>1468.5</v>
      </c>
      <c r="AC277" s="53">
        <v>1449.5</v>
      </c>
      <c r="AD277" s="55">
        <v>20</v>
      </c>
      <c r="AE277" s="56">
        <v>724</v>
      </c>
      <c r="AF277" s="56">
        <v>737.86956521739148</v>
      </c>
      <c r="AG277" s="56">
        <v>1738.4782608695646</v>
      </c>
      <c r="AH277" s="57">
        <v>566.6</v>
      </c>
      <c r="AI277" s="57">
        <v>655.05652173913063</v>
      </c>
      <c r="AJ277" s="57">
        <v>742.21739130434753</v>
      </c>
      <c r="AK277" s="57">
        <v>803.52173913043475</v>
      </c>
      <c r="AL277" s="57">
        <v>854</v>
      </c>
      <c r="AM277" s="57">
        <v>1432.5217391304354</v>
      </c>
      <c r="AN277" s="57">
        <v>1533.8695652173915</v>
      </c>
      <c r="AO277" s="57">
        <v>1500</v>
      </c>
      <c r="AP277" s="57">
        <v>1639.8695652173915</v>
      </c>
      <c r="AQ277" s="58">
        <v>688.60869565217376</v>
      </c>
      <c r="AR277" s="58">
        <v>1044.173913043478</v>
      </c>
      <c r="AS277" s="58">
        <v>1085.2173913043475</v>
      </c>
      <c r="AT277" s="58">
        <v>1434.9565217391305</v>
      </c>
      <c r="AU277" s="58">
        <v>1500</v>
      </c>
      <c r="AV277" s="58">
        <v>2057.0434782608695</v>
      </c>
      <c r="AW277" s="58">
        <v>2232</v>
      </c>
      <c r="AX277" s="59">
        <v>149.30434782608688</v>
      </c>
      <c r="AY277" s="59">
        <v>178.95652173913049</v>
      </c>
      <c r="AZ277" s="59">
        <v>655.60869565217376</v>
      </c>
      <c r="BA277" s="64">
        <v>301.43478260869574</v>
      </c>
      <c r="BB277" s="64">
        <v>950</v>
      </c>
      <c r="BC277" s="64">
        <v>963.04347826086951</v>
      </c>
      <c r="BD277" s="64">
        <v>1000</v>
      </c>
      <c r="BE277" s="64">
        <v>1000</v>
      </c>
      <c r="BF277" s="64">
        <v>1145.5217391304354</v>
      </c>
      <c r="BG277" s="64">
        <v>1175.2173913043475</v>
      </c>
      <c r="BH277" s="64">
        <v>2100</v>
      </c>
      <c r="BI277" s="61">
        <v>600</v>
      </c>
      <c r="BJ277" s="62">
        <v>210.60869565217394</v>
      </c>
      <c r="BK277" s="62">
        <v>217.82608695652181</v>
      </c>
      <c r="BL277" s="62">
        <v>449.91304347826099</v>
      </c>
      <c r="BM277" s="62">
        <v>490.60869565217376</v>
      </c>
      <c r="BN277" s="62">
        <v>522</v>
      </c>
      <c r="BO277" s="62">
        <v>525.47826086956525</v>
      </c>
      <c r="BP277" s="62">
        <v>609.13043478260852</v>
      </c>
      <c r="BQ277" s="62">
        <v>791.4</v>
      </c>
      <c r="BR277" s="62">
        <v>1295.4000000000001</v>
      </c>
      <c r="BS277" s="62">
        <v>1526.8</v>
      </c>
      <c r="BT277" s="62">
        <v>1780.739130434783</v>
      </c>
      <c r="BU277" s="62">
        <v>1759.739130434783</v>
      </c>
    </row>
    <row r="278" spans="1:73" s="63" customFormat="1" x14ac:dyDescent="0.3">
      <c r="A278" s="1"/>
      <c r="B278" s="1"/>
      <c r="C278" s="1"/>
      <c r="D278" s="92"/>
      <c r="E278" s="3"/>
      <c r="F278" s="3"/>
      <c r="G278" s="1"/>
      <c r="H278" s="69">
        <v>12.293600000024192</v>
      </c>
      <c r="I278" s="47">
        <v>1.2091304347826091</v>
      </c>
      <c r="J278" s="48">
        <v>8</v>
      </c>
      <c r="K278" s="48">
        <v>9.152173913043482</v>
      </c>
      <c r="L278" s="49">
        <v>285.72173913043468</v>
      </c>
      <c r="M278" s="49">
        <v>401.2260869565219</v>
      </c>
      <c r="N278" s="49">
        <v>459.50869565217374</v>
      </c>
      <c r="O278" s="49">
        <v>513.66521739130451</v>
      </c>
      <c r="P278" s="49">
        <v>513.66521739130451</v>
      </c>
      <c r="Q278" s="49">
        <v>871.54782608695689</v>
      </c>
      <c r="R278" s="49">
        <v>1179.7826086956522</v>
      </c>
      <c r="S278" s="49">
        <v>1785.9565217391298</v>
      </c>
      <c r="T278" s="49">
        <v>2088.7826086956511</v>
      </c>
      <c r="U278" s="50">
        <v>179</v>
      </c>
      <c r="V278" s="50">
        <v>193</v>
      </c>
      <c r="W278" s="51">
        <v>798.37391304347818</v>
      </c>
      <c r="X278" s="51">
        <v>839.21739130434742</v>
      </c>
      <c r="Y278" s="51">
        <v>1873.9130434782612</v>
      </c>
      <c r="Z278" s="51">
        <v>1894.9521739130439</v>
      </c>
      <c r="AA278" s="52">
        <v>863.47826086956491</v>
      </c>
      <c r="AB278" s="53">
        <v>1469.9166666666672</v>
      </c>
      <c r="AC278" s="53">
        <v>1451.75</v>
      </c>
      <c r="AD278" s="55">
        <v>20</v>
      </c>
      <c r="AE278" s="56">
        <v>725</v>
      </c>
      <c r="AF278" s="56">
        <v>738.34782608695673</v>
      </c>
      <c r="AG278" s="56">
        <v>1746.3913043478253</v>
      </c>
      <c r="AH278" s="57">
        <v>570.75</v>
      </c>
      <c r="AI278" s="57">
        <v>657.4826086956524</v>
      </c>
      <c r="AJ278" s="57">
        <v>745.08695652173878</v>
      </c>
      <c r="AK278" s="57">
        <v>806.60869565217388</v>
      </c>
      <c r="AL278" s="57">
        <v>858.75</v>
      </c>
      <c r="AM278" s="57">
        <v>1433.6086956521747</v>
      </c>
      <c r="AN278" s="57">
        <v>1538.3478260869567</v>
      </c>
      <c r="AO278" s="57">
        <v>1500</v>
      </c>
      <c r="AP278" s="57">
        <v>1640.3478260869567</v>
      </c>
      <c r="AQ278" s="58">
        <v>692.04347826086939</v>
      </c>
      <c r="AR278" s="58">
        <v>1048.869565217391</v>
      </c>
      <c r="AS278" s="58">
        <v>1090.0869565217388</v>
      </c>
      <c r="AT278" s="58">
        <v>1438.7826086956522</v>
      </c>
      <c r="AU278" s="58">
        <v>1500</v>
      </c>
      <c r="AV278" s="58">
        <v>2069.217391304348</v>
      </c>
      <c r="AW278" s="58">
        <v>2236</v>
      </c>
      <c r="AX278" s="59">
        <v>149.5217391304347</v>
      </c>
      <c r="AY278" s="59">
        <v>179.78260869565224</v>
      </c>
      <c r="AZ278" s="59">
        <v>659.04347826086939</v>
      </c>
      <c r="BA278" s="64">
        <v>303.17391304347836</v>
      </c>
      <c r="BB278" s="64">
        <v>950</v>
      </c>
      <c r="BC278" s="64">
        <v>965.21739130434776</v>
      </c>
      <c r="BD278" s="64">
        <v>1000</v>
      </c>
      <c r="BE278" s="64">
        <v>1000</v>
      </c>
      <c r="BF278" s="64">
        <v>1148.6086956521747</v>
      </c>
      <c r="BG278" s="64">
        <v>1179.0869565217388</v>
      </c>
      <c r="BH278" s="64">
        <v>2100</v>
      </c>
      <c r="BI278" s="61">
        <v>600</v>
      </c>
      <c r="BJ278" s="62">
        <v>211.04347826086959</v>
      </c>
      <c r="BK278" s="62">
        <v>218.13043478260877</v>
      </c>
      <c r="BL278" s="62">
        <v>451.56521739130449</v>
      </c>
      <c r="BM278" s="62">
        <v>493.04347826086939</v>
      </c>
      <c r="BN278" s="62">
        <v>524</v>
      </c>
      <c r="BO278" s="62">
        <v>527.39130434782612</v>
      </c>
      <c r="BP278" s="62">
        <v>610.65217391304327</v>
      </c>
      <c r="BQ278" s="62">
        <v>793.5</v>
      </c>
      <c r="BR278" s="62">
        <v>1304</v>
      </c>
      <c r="BS278" s="62">
        <v>1535</v>
      </c>
      <c r="BT278" s="62">
        <v>1781.6956521739135</v>
      </c>
      <c r="BU278" s="62">
        <v>1761.6956521739135</v>
      </c>
    </row>
    <row r="279" spans="1:73" s="63" customFormat="1" x14ac:dyDescent="0.3">
      <c r="A279" s="1"/>
      <c r="B279" s="1"/>
      <c r="C279" s="1"/>
      <c r="D279" s="92"/>
      <c r="E279" s="3"/>
      <c r="F279" s="3"/>
      <c r="G279" s="1"/>
      <c r="H279" s="69">
        <v>12.338304000024282</v>
      </c>
      <c r="I279" s="47">
        <v>1.2104347826086961</v>
      </c>
      <c r="J279" s="48">
        <v>8</v>
      </c>
      <c r="K279" s="48">
        <v>9.1739130434782652</v>
      </c>
      <c r="L279" s="49">
        <v>286.4391304347825</v>
      </c>
      <c r="M279" s="49">
        <v>402.88695652173931</v>
      </c>
      <c r="N279" s="49">
        <v>460.99565217391284</v>
      </c>
      <c r="O279" s="49">
        <v>515.81739130434801</v>
      </c>
      <c r="P279" s="49">
        <v>515.81739130434801</v>
      </c>
      <c r="Q279" s="49">
        <v>875.12608695652216</v>
      </c>
      <c r="R279" s="49">
        <v>1183.608695652174</v>
      </c>
      <c r="S279" s="49">
        <v>1792.5217391304341</v>
      </c>
      <c r="T279" s="49">
        <v>2095.6086956521726</v>
      </c>
      <c r="U279" s="50">
        <v>180.08</v>
      </c>
      <c r="V279" s="50">
        <v>194.08</v>
      </c>
      <c r="W279" s="51">
        <v>801.01304347826078</v>
      </c>
      <c r="X279" s="51">
        <v>839.69130434782562</v>
      </c>
      <c r="Y279" s="51">
        <v>1878.04347826087</v>
      </c>
      <c r="Z279" s="51">
        <v>1898.8739130434788</v>
      </c>
      <c r="AA279" s="52">
        <v>865.26086956521704</v>
      </c>
      <c r="AB279" s="53">
        <v>1471.3333333333339</v>
      </c>
      <c r="AC279" s="53">
        <v>1454</v>
      </c>
      <c r="AD279" s="55">
        <v>20</v>
      </c>
      <c r="AE279" s="56">
        <v>726</v>
      </c>
      <c r="AF279" s="56">
        <v>738.82608695652198</v>
      </c>
      <c r="AG279" s="56">
        <v>1754.3043478260861</v>
      </c>
      <c r="AH279" s="57">
        <v>574.9</v>
      </c>
      <c r="AI279" s="57">
        <v>659.90869565217417</v>
      </c>
      <c r="AJ279" s="57">
        <v>747.95652173913004</v>
      </c>
      <c r="AK279" s="57">
        <v>809.695652173913</v>
      </c>
      <c r="AL279" s="57">
        <v>863.5</v>
      </c>
      <c r="AM279" s="57">
        <v>1434.6956521739139</v>
      </c>
      <c r="AN279" s="57">
        <v>1542.826086956522</v>
      </c>
      <c r="AO279" s="57">
        <v>1500</v>
      </c>
      <c r="AP279" s="57">
        <v>1640.826086956522</v>
      </c>
      <c r="AQ279" s="58">
        <v>695.47826086956502</v>
      </c>
      <c r="AR279" s="58">
        <v>1053.565217391304</v>
      </c>
      <c r="AS279" s="58">
        <v>1094.95652173913</v>
      </c>
      <c r="AT279" s="58">
        <v>1442.608695652174</v>
      </c>
      <c r="AU279" s="58">
        <v>1500</v>
      </c>
      <c r="AV279" s="58">
        <v>2081.3913043478265</v>
      </c>
      <c r="AW279" s="58">
        <v>2240</v>
      </c>
      <c r="AX279" s="59">
        <v>149.73913043478251</v>
      </c>
      <c r="AY279" s="59">
        <v>180.60869565217399</v>
      </c>
      <c r="AZ279" s="59">
        <v>662.47826086956502</v>
      </c>
      <c r="BA279" s="64">
        <v>304.91304347826099</v>
      </c>
      <c r="BB279" s="64">
        <v>950</v>
      </c>
      <c r="BC279" s="64">
        <v>967.39130434782601</v>
      </c>
      <c r="BD279" s="64">
        <v>1000</v>
      </c>
      <c r="BE279" s="64">
        <v>1000</v>
      </c>
      <c r="BF279" s="64">
        <v>1151.6956521739139</v>
      </c>
      <c r="BG279" s="64">
        <v>1182.95652173913</v>
      </c>
      <c r="BH279" s="64">
        <v>2100</v>
      </c>
      <c r="BI279" s="61">
        <v>600</v>
      </c>
      <c r="BJ279" s="62">
        <v>211.47826086956525</v>
      </c>
      <c r="BK279" s="62">
        <v>218.43478260869574</v>
      </c>
      <c r="BL279" s="62">
        <v>453.21739130434798</v>
      </c>
      <c r="BM279" s="62">
        <v>495.47826086956502</v>
      </c>
      <c r="BN279" s="62">
        <v>526</v>
      </c>
      <c r="BO279" s="62">
        <v>529.304347826087</v>
      </c>
      <c r="BP279" s="62">
        <v>612.17391304347802</v>
      </c>
      <c r="BQ279" s="62">
        <v>795.6</v>
      </c>
      <c r="BR279" s="62">
        <v>1312.6</v>
      </c>
      <c r="BS279" s="62">
        <v>1543.2</v>
      </c>
      <c r="BT279" s="62">
        <v>1782.652173913044</v>
      </c>
      <c r="BU279" s="62">
        <v>1763.652173913044</v>
      </c>
    </row>
    <row r="280" spans="1:73" s="63" customFormat="1" x14ac:dyDescent="0.3">
      <c r="A280" s="1"/>
      <c r="B280" s="1"/>
      <c r="C280" s="1"/>
      <c r="D280" s="92"/>
      <c r="E280" s="3"/>
      <c r="F280" s="3"/>
      <c r="G280" s="1"/>
      <c r="H280" s="69">
        <v>12.383008000024368</v>
      </c>
      <c r="I280" s="47">
        <v>1.2117391304347831</v>
      </c>
      <c r="J280" s="48">
        <v>8</v>
      </c>
      <c r="K280" s="48">
        <v>9.1956521739130483</v>
      </c>
      <c r="L280" s="49">
        <v>287.15652173913031</v>
      </c>
      <c r="M280" s="49">
        <v>404.54782608695672</v>
      </c>
      <c r="N280" s="49">
        <v>462.48260869565195</v>
      </c>
      <c r="O280" s="49">
        <v>517.96956521739151</v>
      </c>
      <c r="P280" s="49">
        <v>517.96956521739151</v>
      </c>
      <c r="Q280" s="49">
        <v>878.70434782608743</v>
      </c>
      <c r="R280" s="49">
        <v>1187.4347826086957</v>
      </c>
      <c r="S280" s="49">
        <v>1799.0869565217383</v>
      </c>
      <c r="T280" s="49">
        <v>2102.4347826086941</v>
      </c>
      <c r="U280" s="50">
        <v>181.16</v>
      </c>
      <c r="V280" s="50">
        <v>195.16</v>
      </c>
      <c r="W280" s="51">
        <v>803.65217391304338</v>
      </c>
      <c r="X280" s="51">
        <v>840.16521739130383</v>
      </c>
      <c r="Y280" s="51">
        <v>1882.1739130434787</v>
      </c>
      <c r="Z280" s="51">
        <v>1902.7956521739136</v>
      </c>
      <c r="AA280" s="52">
        <v>867.04347826086916</v>
      </c>
      <c r="AB280" s="53">
        <v>1472.75</v>
      </c>
      <c r="AC280" s="53">
        <v>1456.25</v>
      </c>
      <c r="AD280" s="55">
        <v>20</v>
      </c>
      <c r="AE280" s="56">
        <v>727</v>
      </c>
      <c r="AF280" s="56">
        <v>739.30434782608722</v>
      </c>
      <c r="AG280" s="56">
        <v>1762.2173913043468</v>
      </c>
      <c r="AH280" s="57">
        <v>579.04999999999995</v>
      </c>
      <c r="AI280" s="57">
        <v>662.33478260869595</v>
      </c>
      <c r="AJ280" s="57">
        <v>750.82608695652129</v>
      </c>
      <c r="AK280" s="57">
        <v>812.78260869565213</v>
      </c>
      <c r="AL280" s="57">
        <v>868.25</v>
      </c>
      <c r="AM280" s="57">
        <v>1435.7826086956532</v>
      </c>
      <c r="AN280" s="57">
        <v>1547.3043478260872</v>
      </c>
      <c r="AO280" s="57">
        <v>1500</v>
      </c>
      <c r="AP280" s="57">
        <v>1641.3043478260872</v>
      </c>
      <c r="AQ280" s="58">
        <v>698.91304347826065</v>
      </c>
      <c r="AR280" s="58">
        <v>1058.260869565217</v>
      </c>
      <c r="AS280" s="58">
        <v>1099.8260869565213</v>
      </c>
      <c r="AT280" s="58">
        <v>1446.4347826086957</v>
      </c>
      <c r="AU280" s="58">
        <v>1500</v>
      </c>
      <c r="AV280" s="58">
        <v>2093.5652173913049</v>
      </c>
      <c r="AW280" s="58">
        <v>2244</v>
      </c>
      <c r="AX280" s="59">
        <v>149.95652173913032</v>
      </c>
      <c r="AY280" s="59">
        <v>181.43478260869574</v>
      </c>
      <c r="AZ280" s="59">
        <v>665.91304347826065</v>
      </c>
      <c r="BA280" s="64">
        <v>306.65217391304361</v>
      </c>
      <c r="BB280" s="64">
        <v>950</v>
      </c>
      <c r="BC280" s="64">
        <v>969.56521739130426</v>
      </c>
      <c r="BD280" s="64">
        <v>1000</v>
      </c>
      <c r="BE280" s="64">
        <v>1000</v>
      </c>
      <c r="BF280" s="64">
        <v>1154.7826086956532</v>
      </c>
      <c r="BG280" s="64">
        <v>1186.8260869565213</v>
      </c>
      <c r="BH280" s="64">
        <v>2100</v>
      </c>
      <c r="BI280" s="61">
        <v>600</v>
      </c>
      <c r="BJ280" s="62">
        <v>211.9130434782609</v>
      </c>
      <c r="BK280" s="62">
        <v>218.73913043478271</v>
      </c>
      <c r="BL280" s="62">
        <v>454.86956521739148</v>
      </c>
      <c r="BM280" s="62">
        <v>497.91304347826065</v>
      </c>
      <c r="BN280" s="62">
        <v>528</v>
      </c>
      <c r="BO280" s="62">
        <v>531.21739130434787</v>
      </c>
      <c r="BP280" s="62">
        <v>613.69565217391278</v>
      </c>
      <c r="BQ280" s="62">
        <v>797.7</v>
      </c>
      <c r="BR280" s="62">
        <v>1321.2</v>
      </c>
      <c r="BS280" s="62">
        <v>1551.4</v>
      </c>
      <c r="BT280" s="62">
        <v>1783.6086956521744</v>
      </c>
      <c r="BU280" s="62">
        <v>1765.6086956521744</v>
      </c>
    </row>
    <row r="281" spans="1:73" s="63" customFormat="1" x14ac:dyDescent="0.3">
      <c r="A281" s="1"/>
      <c r="B281" s="1"/>
      <c r="C281" s="1"/>
      <c r="D281" s="92"/>
      <c r="E281" s="3"/>
      <c r="F281" s="3"/>
      <c r="G281" s="1"/>
      <c r="H281" s="69">
        <v>12.427712000024457</v>
      </c>
      <c r="I281" s="47">
        <v>1.2130434782608701</v>
      </c>
      <c r="J281" s="48">
        <v>8</v>
      </c>
      <c r="K281" s="48">
        <v>9.2173913043478315</v>
      </c>
      <c r="L281" s="49">
        <v>287.87391304347813</v>
      </c>
      <c r="M281" s="49">
        <v>406.20869565217413</v>
      </c>
      <c r="N281" s="49">
        <v>463.96956521739105</v>
      </c>
      <c r="O281" s="49">
        <v>520.121739130435</v>
      </c>
      <c r="P281" s="49">
        <v>520.121739130435</v>
      </c>
      <c r="Q281" s="49">
        <v>882.2826086956527</v>
      </c>
      <c r="R281" s="49">
        <v>1191.2608695652175</v>
      </c>
      <c r="S281" s="49">
        <v>1805.6521739130426</v>
      </c>
      <c r="T281" s="49">
        <v>2109.2608695652157</v>
      </c>
      <c r="U281" s="50">
        <v>182.24</v>
      </c>
      <c r="V281" s="50">
        <v>196.24</v>
      </c>
      <c r="W281" s="51">
        <v>806.29130434782599</v>
      </c>
      <c r="X281" s="51">
        <v>840.63913043478203</v>
      </c>
      <c r="Y281" s="51">
        <v>1886.3043478260875</v>
      </c>
      <c r="Z281" s="51">
        <v>1906.7173913043484</v>
      </c>
      <c r="AA281" s="52">
        <v>868.82608695652129</v>
      </c>
      <c r="AB281" s="53">
        <v>1474.1666666666674</v>
      </c>
      <c r="AC281" s="53">
        <v>1458.5</v>
      </c>
      <c r="AD281" s="55">
        <v>20</v>
      </c>
      <c r="AE281" s="56">
        <v>728</v>
      </c>
      <c r="AF281" s="56">
        <v>739.78260869565247</v>
      </c>
      <c r="AG281" s="56">
        <v>1770.1304347826076</v>
      </c>
      <c r="AH281" s="57">
        <v>583.20000000000005</v>
      </c>
      <c r="AI281" s="57">
        <v>664.76086956521772</v>
      </c>
      <c r="AJ281" s="57">
        <v>753.69565217391255</v>
      </c>
      <c r="AK281" s="57">
        <v>815.86956521739125</v>
      </c>
      <c r="AL281" s="57">
        <v>873</v>
      </c>
      <c r="AM281" s="57">
        <v>1436.8695652173924</v>
      </c>
      <c r="AN281" s="57">
        <v>1551.7826086956525</v>
      </c>
      <c r="AO281" s="57">
        <v>1500</v>
      </c>
      <c r="AP281" s="57">
        <v>1641.7826086956525</v>
      </c>
      <c r="AQ281" s="58">
        <v>702.34782608695627</v>
      </c>
      <c r="AR281" s="58">
        <v>1062.95652173913</v>
      </c>
      <c r="AS281" s="58">
        <v>1104.6956521739125</v>
      </c>
      <c r="AT281" s="58">
        <v>1450.2608695652175</v>
      </c>
      <c r="AU281" s="58">
        <v>1500</v>
      </c>
      <c r="AV281" s="58">
        <v>2105.7391304347834</v>
      </c>
      <c r="AW281" s="58">
        <v>2248</v>
      </c>
      <c r="AX281" s="59">
        <v>150.17391304347814</v>
      </c>
      <c r="AY281" s="59">
        <v>182.26086956521749</v>
      </c>
      <c r="AZ281" s="59">
        <v>669.34782608695627</v>
      </c>
      <c r="BA281" s="64">
        <v>308.39130434782624</v>
      </c>
      <c r="BB281" s="64">
        <v>950</v>
      </c>
      <c r="BC281" s="64">
        <v>971.73913043478251</v>
      </c>
      <c r="BD281" s="64">
        <v>1000</v>
      </c>
      <c r="BE281" s="64">
        <v>1000</v>
      </c>
      <c r="BF281" s="64">
        <v>1157.8695652173924</v>
      </c>
      <c r="BG281" s="64">
        <v>1190.6956521739125</v>
      </c>
      <c r="BH281" s="64">
        <v>2100</v>
      </c>
      <c r="BI281" s="61">
        <v>600</v>
      </c>
      <c r="BJ281" s="62">
        <v>212.34782608695656</v>
      </c>
      <c r="BK281" s="62">
        <v>219.04347826086968</v>
      </c>
      <c r="BL281" s="62">
        <v>456.52173913043498</v>
      </c>
      <c r="BM281" s="62">
        <v>500.34782608695627</v>
      </c>
      <c r="BN281" s="62">
        <v>530</v>
      </c>
      <c r="BO281" s="62">
        <v>533.13043478260875</v>
      </c>
      <c r="BP281" s="62">
        <v>615.21739130434753</v>
      </c>
      <c r="BQ281" s="62">
        <v>799.8</v>
      </c>
      <c r="BR281" s="62">
        <v>1329.8</v>
      </c>
      <c r="BS281" s="62">
        <v>1559.6</v>
      </c>
      <c r="BT281" s="62">
        <v>1784.5652173913049</v>
      </c>
      <c r="BU281" s="62">
        <v>1767.5652173913049</v>
      </c>
    </row>
    <row r="282" spans="1:73" s="63" customFormat="1" x14ac:dyDescent="0.3">
      <c r="A282" s="1"/>
      <c r="B282" s="1"/>
      <c r="C282" s="1"/>
      <c r="D282" s="92"/>
      <c r="E282" s="3"/>
      <c r="F282" s="3"/>
      <c r="G282" s="1"/>
      <c r="H282" s="69">
        <v>12.472416000024543</v>
      </c>
      <c r="I282" s="47">
        <v>1.2143478260869571</v>
      </c>
      <c r="J282" s="48">
        <v>8</v>
      </c>
      <c r="K282" s="48">
        <v>9.2391304347826146</v>
      </c>
      <c r="L282" s="49">
        <v>288.59130434782594</v>
      </c>
      <c r="M282" s="49">
        <v>407.86956521739154</v>
      </c>
      <c r="N282" s="49">
        <v>465.45652173913015</v>
      </c>
      <c r="O282" s="49">
        <v>522.2739130434785</v>
      </c>
      <c r="P282" s="49">
        <v>522.2739130434785</v>
      </c>
      <c r="Q282" s="49">
        <v>885.86086956521797</v>
      </c>
      <c r="R282" s="49">
        <v>1195.0869565217392</v>
      </c>
      <c r="S282" s="49">
        <v>1812.2173913043468</v>
      </c>
      <c r="T282" s="49">
        <v>2116.0869565217372</v>
      </c>
      <c r="U282" s="50">
        <v>183.32</v>
      </c>
      <c r="V282" s="50">
        <v>197.32</v>
      </c>
      <c r="W282" s="51">
        <v>808.93043478260859</v>
      </c>
      <c r="X282" s="51">
        <v>841.11304347826024</v>
      </c>
      <c r="Y282" s="51">
        <v>1890.4347826086962</v>
      </c>
      <c r="Z282" s="51">
        <v>1910.6391304347833</v>
      </c>
      <c r="AA282" s="52">
        <v>870.60869565217342</v>
      </c>
      <c r="AB282" s="53">
        <v>1475.5833333333342</v>
      </c>
      <c r="AC282" s="53">
        <v>1460.75</v>
      </c>
      <c r="AD282" s="55">
        <v>20</v>
      </c>
      <c r="AE282" s="56">
        <v>729</v>
      </c>
      <c r="AF282" s="56">
        <v>740.26086956521772</v>
      </c>
      <c r="AG282" s="56">
        <v>1778.0434782608684</v>
      </c>
      <c r="AH282" s="57">
        <v>587.35</v>
      </c>
      <c r="AI282" s="57">
        <v>667.18695652173949</v>
      </c>
      <c r="AJ282" s="57">
        <v>756.5652173913038</v>
      </c>
      <c r="AK282" s="57">
        <v>818.95652173913038</v>
      </c>
      <c r="AL282" s="57">
        <v>877.75</v>
      </c>
      <c r="AM282" s="57">
        <v>1437.9565217391316</v>
      </c>
      <c r="AN282" s="57">
        <v>1556.2608695652177</v>
      </c>
      <c r="AO282" s="57">
        <v>1500</v>
      </c>
      <c r="AP282" s="57">
        <v>1642.2608695652177</v>
      </c>
      <c r="AQ282" s="58">
        <v>705.7826086956519</v>
      </c>
      <c r="AR282" s="58">
        <v>1067.652173913043</v>
      </c>
      <c r="AS282" s="58">
        <v>1109.5652173913038</v>
      </c>
      <c r="AT282" s="58">
        <v>1454.0869565217392</v>
      </c>
      <c r="AU282" s="58">
        <v>1500</v>
      </c>
      <c r="AV282" s="58">
        <v>2117.9130434782619</v>
      </c>
      <c r="AW282" s="58">
        <v>2252</v>
      </c>
      <c r="AX282" s="59">
        <v>150.39130434782595</v>
      </c>
      <c r="AY282" s="59">
        <v>183.08695652173924</v>
      </c>
      <c r="AZ282" s="59">
        <v>672.7826086956519</v>
      </c>
      <c r="BA282" s="64">
        <v>310.13043478260886</v>
      </c>
      <c r="BB282" s="64">
        <v>950</v>
      </c>
      <c r="BC282" s="64">
        <v>973.91304347826076</v>
      </c>
      <c r="BD282" s="64">
        <v>1000</v>
      </c>
      <c r="BE282" s="64">
        <v>1000</v>
      </c>
      <c r="BF282" s="64">
        <v>1160.9565217391316</v>
      </c>
      <c r="BG282" s="64">
        <v>1194.5652173913038</v>
      </c>
      <c r="BH282" s="64">
        <v>2100</v>
      </c>
      <c r="BI282" s="61">
        <v>600</v>
      </c>
      <c r="BJ282" s="62">
        <v>212.78260869565221</v>
      </c>
      <c r="BK282" s="62">
        <v>219.34782608695664</v>
      </c>
      <c r="BL282" s="62">
        <v>458.17391304347848</v>
      </c>
      <c r="BM282" s="62">
        <v>502.7826086956519</v>
      </c>
      <c r="BN282" s="62">
        <v>532</v>
      </c>
      <c r="BO282" s="62">
        <v>535.04347826086962</v>
      </c>
      <c r="BP282" s="62">
        <v>616.73913043478228</v>
      </c>
      <c r="BQ282" s="62">
        <v>801.9</v>
      </c>
      <c r="BR282" s="62">
        <v>1338.4</v>
      </c>
      <c r="BS282" s="62">
        <v>1567.8</v>
      </c>
      <c r="BT282" s="62">
        <v>1785.5217391304354</v>
      </c>
      <c r="BU282" s="62">
        <v>1769.5217391304354</v>
      </c>
    </row>
    <row r="283" spans="1:73" s="63" customFormat="1" x14ac:dyDescent="0.3">
      <c r="A283" s="1"/>
      <c r="B283" s="1"/>
      <c r="C283" s="1"/>
      <c r="D283" s="92"/>
      <c r="E283" s="3"/>
      <c r="F283" s="3"/>
      <c r="G283" s="1"/>
      <c r="H283" s="69">
        <v>12.5</v>
      </c>
      <c r="I283" s="47">
        <v>1.2156521739130441</v>
      </c>
      <c r="J283" s="48">
        <v>8</v>
      </c>
      <c r="K283" s="48">
        <v>9.2608695652173978</v>
      </c>
      <c r="L283" s="49">
        <v>289.30869565217375</v>
      </c>
      <c r="M283" s="49">
        <v>409.53043478260895</v>
      </c>
      <c r="N283" s="49">
        <v>466.94347826086926</v>
      </c>
      <c r="O283" s="49">
        <v>524.426086956522</v>
      </c>
      <c r="P283" s="49">
        <v>524.426086956522</v>
      </c>
      <c r="Q283" s="49">
        <v>889.43913043478324</v>
      </c>
      <c r="R283" s="49">
        <v>1198.913043478261</v>
      </c>
      <c r="S283" s="49">
        <v>1818.7826086956511</v>
      </c>
      <c r="T283" s="49">
        <v>2122.9130434782587</v>
      </c>
      <c r="U283" s="50">
        <v>184.4</v>
      </c>
      <c r="V283" s="50">
        <v>198.4</v>
      </c>
      <c r="W283" s="51">
        <v>811.56956521739119</v>
      </c>
      <c r="X283" s="51">
        <v>841.58695652173844</v>
      </c>
      <c r="Y283" s="51">
        <v>1894.5652173913049</v>
      </c>
      <c r="Z283" s="51">
        <v>1914.5608695652181</v>
      </c>
      <c r="AA283" s="52">
        <v>872.39130434782555</v>
      </c>
      <c r="AB283" s="53">
        <v>1477</v>
      </c>
      <c r="AC283" s="53">
        <v>1463</v>
      </c>
      <c r="AD283" s="55">
        <v>20</v>
      </c>
      <c r="AE283" s="56">
        <v>730</v>
      </c>
      <c r="AF283" s="56">
        <v>740.73913043478296</v>
      </c>
      <c r="AG283" s="56">
        <v>1785.9565217391291</v>
      </c>
      <c r="AH283" s="57">
        <v>591.5</v>
      </c>
      <c r="AI283" s="57">
        <v>669.61304347826126</v>
      </c>
      <c r="AJ283" s="57">
        <v>759.43478260869506</v>
      </c>
      <c r="AK283" s="57">
        <v>822.04347826086951</v>
      </c>
      <c r="AL283" s="57">
        <v>882.5</v>
      </c>
      <c r="AM283" s="57">
        <v>1439.0434782608709</v>
      </c>
      <c r="AN283" s="57">
        <v>1560.739130434783</v>
      </c>
      <c r="AO283" s="57">
        <v>1500</v>
      </c>
      <c r="AP283" s="57">
        <v>1642.739130434783</v>
      </c>
      <c r="AQ283" s="58">
        <v>709.21739130434753</v>
      </c>
      <c r="AR283" s="58">
        <v>1072.347826086956</v>
      </c>
      <c r="AS283" s="58">
        <v>1114.4347826086951</v>
      </c>
      <c r="AT283" s="58">
        <v>1457.913043478261</v>
      </c>
      <c r="AU283" s="58">
        <v>1500</v>
      </c>
      <c r="AV283" s="58">
        <v>2130.0869565217404</v>
      </c>
      <c r="AW283" s="58">
        <v>2256</v>
      </c>
      <c r="AX283" s="59">
        <v>150.60869565217376</v>
      </c>
      <c r="AY283" s="59">
        <v>183.91304347826099</v>
      </c>
      <c r="AZ283" s="59">
        <v>676.21739130434753</v>
      </c>
      <c r="BA283" s="64">
        <v>311.86956521739148</v>
      </c>
      <c r="BB283" s="64">
        <v>950</v>
      </c>
      <c r="BC283" s="64">
        <v>976.08695652173901</v>
      </c>
      <c r="BD283" s="64">
        <v>1000</v>
      </c>
      <c r="BE283" s="64">
        <v>1000</v>
      </c>
      <c r="BF283" s="64">
        <v>1164.0434782608709</v>
      </c>
      <c r="BG283" s="64">
        <v>1198.4347826086951</v>
      </c>
      <c r="BH283" s="64">
        <v>2100</v>
      </c>
      <c r="BI283" s="61">
        <v>600</v>
      </c>
      <c r="BJ283" s="62">
        <v>213.21739130434787</v>
      </c>
      <c r="BK283" s="62">
        <v>219.65217391304361</v>
      </c>
      <c r="BL283" s="62">
        <v>459.82608695652198</v>
      </c>
      <c r="BM283" s="62">
        <v>505.21739130434753</v>
      </c>
      <c r="BN283" s="62">
        <v>534</v>
      </c>
      <c r="BO283" s="62">
        <v>536.95652173913049</v>
      </c>
      <c r="BP283" s="62">
        <v>618.26086956521704</v>
      </c>
      <c r="BQ283" s="62">
        <v>804</v>
      </c>
      <c r="BR283" s="62">
        <v>1347</v>
      </c>
      <c r="BS283" s="62">
        <v>1576</v>
      </c>
      <c r="BT283" s="62">
        <v>1786.4782608695659</v>
      </c>
      <c r="BU283" s="62">
        <v>1771.4782608695659</v>
      </c>
    </row>
    <row r="284" spans="1:73" s="63" customFormat="1" x14ac:dyDescent="0.3">
      <c r="A284" s="1"/>
      <c r="B284" s="1"/>
      <c r="C284" s="1"/>
      <c r="D284" s="92"/>
      <c r="E284" s="3"/>
      <c r="F284" s="3"/>
      <c r="G284" s="1"/>
      <c r="H284" s="69">
        <v>12.561824000024721</v>
      </c>
      <c r="I284" s="47">
        <v>1.2169565217391312</v>
      </c>
      <c r="J284" s="48">
        <v>8</v>
      </c>
      <c r="K284" s="48">
        <v>9.2826086956521809</v>
      </c>
      <c r="L284" s="49">
        <v>290.02608695652157</v>
      </c>
      <c r="M284" s="49">
        <v>411.19130434782636</v>
      </c>
      <c r="N284" s="49">
        <v>468.43043478260836</v>
      </c>
      <c r="O284" s="49">
        <v>526.5782608695655</v>
      </c>
      <c r="P284" s="49">
        <v>526.5782608695655</v>
      </c>
      <c r="Q284" s="49">
        <v>893.01739130434851</v>
      </c>
      <c r="R284" s="49">
        <v>1202.7391304347827</v>
      </c>
      <c r="S284" s="49">
        <v>1825.3478260869554</v>
      </c>
      <c r="T284" s="49">
        <v>2129.7391304347802</v>
      </c>
      <c r="U284" s="50">
        <v>185.48</v>
      </c>
      <c r="V284" s="50">
        <v>199.48</v>
      </c>
      <c r="W284" s="51">
        <v>814.20869565217379</v>
      </c>
      <c r="X284" s="51">
        <v>842.06086956521665</v>
      </c>
      <c r="Y284" s="51">
        <v>1898.6956521739137</v>
      </c>
      <c r="Z284" s="51">
        <v>1918.482608695653</v>
      </c>
      <c r="AA284" s="52">
        <v>874.17391304347768</v>
      </c>
      <c r="AB284" s="53">
        <v>1478.5454545454545</v>
      </c>
      <c r="AC284" s="53">
        <v>1464.6363636363637</v>
      </c>
      <c r="AD284" s="55">
        <v>20</v>
      </c>
      <c r="AE284" s="56">
        <v>731</v>
      </c>
      <c r="AF284" s="56">
        <v>741.21739130434821</v>
      </c>
      <c r="AG284" s="56">
        <v>1793.8695652173899</v>
      </c>
      <c r="AH284" s="57">
        <v>595.65</v>
      </c>
      <c r="AI284" s="57">
        <v>672.03913043478303</v>
      </c>
      <c r="AJ284" s="57">
        <v>762.30434782608631</v>
      </c>
      <c r="AK284" s="57">
        <v>825.13043478260863</v>
      </c>
      <c r="AL284" s="57">
        <v>887.25</v>
      </c>
      <c r="AM284" s="57">
        <v>1440.1304347826101</v>
      </c>
      <c r="AN284" s="57">
        <v>1565.2173913043482</v>
      </c>
      <c r="AO284" s="57">
        <v>1500</v>
      </c>
      <c r="AP284" s="57">
        <v>1643.2173913043482</v>
      </c>
      <c r="AQ284" s="58">
        <v>712.65217391304316</v>
      </c>
      <c r="AR284" s="58">
        <v>1077.0434782608691</v>
      </c>
      <c r="AS284" s="58">
        <v>1119.3043478260863</v>
      </c>
      <c r="AT284" s="58">
        <v>1461.7391304347827</v>
      </c>
      <c r="AU284" s="58">
        <v>1500</v>
      </c>
      <c r="AV284" s="58">
        <v>2142.2608695652189</v>
      </c>
      <c r="AW284" s="58">
        <v>2260</v>
      </c>
      <c r="AX284" s="59">
        <v>150.82608695652158</v>
      </c>
      <c r="AY284" s="59">
        <v>184.73913043478274</v>
      </c>
      <c r="AZ284" s="59">
        <v>679.65217391304316</v>
      </c>
      <c r="BA284" s="64">
        <v>313.60869565217411</v>
      </c>
      <c r="BB284" s="64">
        <v>950</v>
      </c>
      <c r="BC284" s="64">
        <v>978.26086956521726</v>
      </c>
      <c r="BD284" s="64">
        <v>1000</v>
      </c>
      <c r="BE284" s="64">
        <v>1000</v>
      </c>
      <c r="BF284" s="64">
        <v>1167.1304347826101</v>
      </c>
      <c r="BG284" s="64">
        <v>1202.3043478260863</v>
      </c>
      <c r="BH284" s="64">
        <v>2100</v>
      </c>
      <c r="BI284" s="61">
        <v>600</v>
      </c>
      <c r="BJ284" s="62">
        <v>213.65217391304353</v>
      </c>
      <c r="BK284" s="62">
        <v>219.95652173913058</v>
      </c>
      <c r="BL284" s="62">
        <v>461.47826086956547</v>
      </c>
      <c r="BM284" s="62">
        <v>507.65217391304316</v>
      </c>
      <c r="BN284" s="62">
        <v>536</v>
      </c>
      <c r="BO284" s="62">
        <v>538.86956521739137</v>
      </c>
      <c r="BP284" s="62">
        <v>619.78260869565179</v>
      </c>
      <c r="BQ284" s="62">
        <v>806.1</v>
      </c>
      <c r="BR284" s="62">
        <v>1355.6</v>
      </c>
      <c r="BS284" s="62">
        <v>1584.2</v>
      </c>
      <c r="BT284" s="62">
        <v>1787.4347826086964</v>
      </c>
      <c r="BU284" s="62">
        <v>1773.4347826086964</v>
      </c>
    </row>
    <row r="285" spans="1:73" s="63" customFormat="1" x14ac:dyDescent="0.3">
      <c r="A285" s="1"/>
      <c r="B285" s="1"/>
      <c r="C285" s="1"/>
      <c r="D285" s="92"/>
      <c r="E285" s="3"/>
      <c r="F285" s="3"/>
      <c r="G285" s="1"/>
      <c r="H285" s="69">
        <v>12.606528000024808</v>
      </c>
      <c r="I285" s="47">
        <v>1.2182608695652182</v>
      </c>
      <c r="J285" s="48">
        <v>8</v>
      </c>
      <c r="K285" s="48">
        <v>9.3043478260869641</v>
      </c>
      <c r="L285" s="49">
        <v>290.74347826086938</v>
      </c>
      <c r="M285" s="49">
        <v>412.85217391304377</v>
      </c>
      <c r="N285" s="49">
        <v>469.91739130434746</v>
      </c>
      <c r="O285" s="49">
        <v>528.730434782609</v>
      </c>
      <c r="P285" s="49">
        <v>528.730434782609</v>
      </c>
      <c r="Q285" s="49">
        <v>896.59565217391378</v>
      </c>
      <c r="R285" s="49">
        <v>1206.5652173913045</v>
      </c>
      <c r="S285" s="49">
        <v>1831.9130434782596</v>
      </c>
      <c r="T285" s="49">
        <v>2136.5652173913018</v>
      </c>
      <c r="U285" s="50">
        <v>186.56</v>
      </c>
      <c r="V285" s="50">
        <v>200.56</v>
      </c>
      <c r="W285" s="51">
        <v>816.84782608695639</v>
      </c>
      <c r="X285" s="51">
        <v>842.53478260869485</v>
      </c>
      <c r="Y285" s="51">
        <v>1902.8260869565224</v>
      </c>
      <c r="Z285" s="51">
        <v>1922.4043478260878</v>
      </c>
      <c r="AA285" s="52">
        <v>875.95652173912981</v>
      </c>
      <c r="AB285" s="53">
        <v>1480.090909090909</v>
      </c>
      <c r="AC285" s="53">
        <v>1466.2727272727275</v>
      </c>
      <c r="AD285" s="55">
        <v>20</v>
      </c>
      <c r="AE285" s="56">
        <v>732</v>
      </c>
      <c r="AF285" s="56">
        <v>741.69565217391346</v>
      </c>
      <c r="AG285" s="56">
        <v>1801.7826086956507</v>
      </c>
      <c r="AH285" s="57">
        <v>599.79999999999995</v>
      </c>
      <c r="AI285" s="57">
        <v>674.4652173913048</v>
      </c>
      <c r="AJ285" s="57">
        <v>765.17391304347757</v>
      </c>
      <c r="AK285" s="57">
        <v>828.21739130434776</v>
      </c>
      <c r="AL285" s="57">
        <v>892</v>
      </c>
      <c r="AM285" s="57">
        <v>1441.2173913043493</v>
      </c>
      <c r="AN285" s="57">
        <v>1569.6956521739135</v>
      </c>
      <c r="AO285" s="57">
        <v>1500</v>
      </c>
      <c r="AP285" s="57">
        <v>1643.6956521739135</v>
      </c>
      <c r="AQ285" s="58">
        <v>716.08695652173878</v>
      </c>
      <c r="AR285" s="58">
        <v>1081.7391304347821</v>
      </c>
      <c r="AS285" s="58">
        <v>1124.1739130434776</v>
      </c>
      <c r="AT285" s="58">
        <v>1465.5652173913045</v>
      </c>
      <c r="AU285" s="58">
        <v>1500</v>
      </c>
      <c r="AV285" s="58">
        <v>2154.4347826086973</v>
      </c>
      <c r="AW285" s="58">
        <v>2264</v>
      </c>
      <c r="AX285" s="59">
        <v>151.04347826086939</v>
      </c>
      <c r="AY285" s="59">
        <v>185.56521739130449</v>
      </c>
      <c r="AZ285" s="59">
        <v>683.08695652173878</v>
      </c>
      <c r="BA285" s="64">
        <v>315.34782608695673</v>
      </c>
      <c r="BB285" s="64">
        <v>950</v>
      </c>
      <c r="BC285" s="64">
        <v>980.43478260869551</v>
      </c>
      <c r="BD285" s="64">
        <v>1000</v>
      </c>
      <c r="BE285" s="64">
        <v>1000</v>
      </c>
      <c r="BF285" s="64">
        <v>1170.2173913043493</v>
      </c>
      <c r="BG285" s="64">
        <v>1206.1739130434776</v>
      </c>
      <c r="BH285" s="64">
        <v>2100</v>
      </c>
      <c r="BI285" s="61">
        <v>600</v>
      </c>
      <c r="BJ285" s="62">
        <v>214.08695652173918</v>
      </c>
      <c r="BK285" s="62">
        <v>220.26086956521755</v>
      </c>
      <c r="BL285" s="62">
        <v>463.13043478260897</v>
      </c>
      <c r="BM285" s="62">
        <v>510.08695652173878</v>
      </c>
      <c r="BN285" s="62">
        <v>538</v>
      </c>
      <c r="BO285" s="62">
        <v>540.78260869565224</v>
      </c>
      <c r="BP285" s="62">
        <v>621.30434782608654</v>
      </c>
      <c r="BQ285" s="62">
        <v>808.2</v>
      </c>
      <c r="BR285" s="62">
        <v>1364.2</v>
      </c>
      <c r="BS285" s="62">
        <v>1592.4</v>
      </c>
      <c r="BT285" s="62">
        <v>1788.3913043478269</v>
      </c>
      <c r="BU285" s="62">
        <v>1775.3913043478269</v>
      </c>
    </row>
    <row r="286" spans="1:73" s="63" customFormat="1" x14ac:dyDescent="0.3">
      <c r="A286" s="1"/>
      <c r="B286" s="1"/>
      <c r="C286" s="1"/>
      <c r="D286" s="92"/>
      <c r="E286" s="3"/>
      <c r="F286" s="3"/>
      <c r="G286" s="1"/>
      <c r="H286" s="69">
        <v>12.651232000024896</v>
      </c>
      <c r="I286" s="47">
        <v>1.2195652173913052</v>
      </c>
      <c r="J286" s="48">
        <v>8</v>
      </c>
      <c r="K286" s="48">
        <v>9.3260869565217472</v>
      </c>
      <c r="L286" s="49">
        <v>291.46086956521719</v>
      </c>
      <c r="M286" s="49">
        <v>414.51304347826118</v>
      </c>
      <c r="N286" s="49">
        <v>471.40434782608656</v>
      </c>
      <c r="O286" s="49">
        <v>530.88260869565249</v>
      </c>
      <c r="P286" s="49">
        <v>530.88260869565249</v>
      </c>
      <c r="Q286" s="49">
        <v>900.17391304347905</v>
      </c>
      <c r="R286" s="49">
        <v>1210.3913043478262</v>
      </c>
      <c r="S286" s="49">
        <v>1838.4782608695639</v>
      </c>
      <c r="T286" s="49">
        <v>2143.3913043478233</v>
      </c>
      <c r="U286" s="50">
        <v>187.64</v>
      </c>
      <c r="V286" s="50">
        <v>201.64</v>
      </c>
      <c r="W286" s="51">
        <v>819.48695652173899</v>
      </c>
      <c r="X286" s="51">
        <v>843.00869565217306</v>
      </c>
      <c r="Y286" s="51">
        <v>1906.9565217391312</v>
      </c>
      <c r="Z286" s="51">
        <v>1926.3260869565227</v>
      </c>
      <c r="AA286" s="52">
        <v>877.73913043478194</v>
      </c>
      <c r="AB286" s="53">
        <v>1481.6363636363635</v>
      </c>
      <c r="AC286" s="53">
        <v>1467.9090909090912</v>
      </c>
      <c r="AD286" s="55">
        <v>20</v>
      </c>
      <c r="AE286" s="56">
        <v>733</v>
      </c>
      <c r="AF286" s="56">
        <v>742.17391304347871</v>
      </c>
      <c r="AG286" s="56">
        <v>1809.6956521739114</v>
      </c>
      <c r="AH286" s="57">
        <v>603.95000000000005</v>
      </c>
      <c r="AI286" s="57">
        <v>676.89130434782658</v>
      </c>
      <c r="AJ286" s="57">
        <v>768.04347826086882</v>
      </c>
      <c r="AK286" s="57">
        <v>831.30434782608688</v>
      </c>
      <c r="AL286" s="57">
        <v>896.75</v>
      </c>
      <c r="AM286" s="57">
        <v>1442.3043478260886</v>
      </c>
      <c r="AN286" s="57">
        <v>1574.1739130434787</v>
      </c>
      <c r="AO286" s="57">
        <v>1500</v>
      </c>
      <c r="AP286" s="57">
        <v>1644.1739130434787</v>
      </c>
      <c r="AQ286" s="58">
        <v>719.52173913043441</v>
      </c>
      <c r="AR286" s="58">
        <v>1086.4347826086951</v>
      </c>
      <c r="AS286" s="58">
        <v>1129.0434782608688</v>
      </c>
      <c r="AT286" s="58">
        <v>1469.3913043478262</v>
      </c>
      <c r="AU286" s="58">
        <v>1500</v>
      </c>
      <c r="AV286" s="58">
        <v>2166.6086956521758</v>
      </c>
      <c r="AW286" s="58">
        <v>2268</v>
      </c>
      <c r="AX286" s="59">
        <v>151.26086956521721</v>
      </c>
      <c r="AY286" s="59">
        <v>186.39130434782624</v>
      </c>
      <c r="AZ286" s="59">
        <v>686.52173913043441</v>
      </c>
      <c r="BA286" s="64">
        <v>317.08695652173935</v>
      </c>
      <c r="BB286" s="64">
        <v>950</v>
      </c>
      <c r="BC286" s="64">
        <v>982.60869565217376</v>
      </c>
      <c r="BD286" s="64">
        <v>1000</v>
      </c>
      <c r="BE286" s="64">
        <v>1000</v>
      </c>
      <c r="BF286" s="64">
        <v>1173.3043478260886</v>
      </c>
      <c r="BG286" s="64">
        <v>1210.0434782608688</v>
      </c>
      <c r="BH286" s="64">
        <v>2100</v>
      </c>
      <c r="BI286" s="61">
        <v>600</v>
      </c>
      <c r="BJ286" s="62">
        <v>214.52173913043484</v>
      </c>
      <c r="BK286" s="62">
        <v>220.56521739130451</v>
      </c>
      <c r="BL286" s="62">
        <v>464.78260869565247</v>
      </c>
      <c r="BM286" s="62">
        <v>512.52173913043441</v>
      </c>
      <c r="BN286" s="62">
        <v>540</v>
      </c>
      <c r="BO286" s="62">
        <v>542.69565217391312</v>
      </c>
      <c r="BP286" s="62">
        <v>622.82608695652129</v>
      </c>
      <c r="BQ286" s="62">
        <v>810.3</v>
      </c>
      <c r="BR286" s="62">
        <v>1372.8</v>
      </c>
      <c r="BS286" s="62">
        <v>1600.6</v>
      </c>
      <c r="BT286" s="62">
        <v>1789.3478260869574</v>
      </c>
      <c r="BU286" s="62">
        <v>1777.3478260869574</v>
      </c>
    </row>
    <row r="287" spans="1:73" s="63" customFormat="1" x14ac:dyDescent="0.3">
      <c r="A287" s="1"/>
      <c r="B287" s="1"/>
      <c r="C287" s="1"/>
      <c r="D287" s="92"/>
      <c r="E287" s="3"/>
      <c r="F287" s="3"/>
      <c r="G287" s="1"/>
      <c r="H287" s="69">
        <v>12.695936000024984</v>
      </c>
      <c r="I287" s="47">
        <v>1.2208695652173922</v>
      </c>
      <c r="J287" s="48">
        <v>8</v>
      </c>
      <c r="K287" s="48">
        <v>9.3478260869565304</v>
      </c>
      <c r="L287" s="49">
        <v>292.17826086956501</v>
      </c>
      <c r="M287" s="49">
        <v>416.17391304347859</v>
      </c>
      <c r="N287" s="49">
        <v>472.89130434782567</v>
      </c>
      <c r="O287" s="49">
        <v>533.03478260869599</v>
      </c>
      <c r="P287" s="49">
        <v>533.03478260869599</v>
      </c>
      <c r="Q287" s="49">
        <v>903.75217391304432</v>
      </c>
      <c r="R287" s="49">
        <v>1214.217391304348</v>
      </c>
      <c r="S287" s="49">
        <v>1845.0434782608681</v>
      </c>
      <c r="T287" s="49">
        <v>2150.2173913043448</v>
      </c>
      <c r="U287" s="50">
        <v>188.72</v>
      </c>
      <c r="V287" s="50">
        <v>202.72</v>
      </c>
      <c r="W287" s="51">
        <v>822.12608695652159</v>
      </c>
      <c r="X287" s="51">
        <v>843.48260869565127</v>
      </c>
      <c r="Y287" s="51">
        <v>1911.0869565217399</v>
      </c>
      <c r="Z287" s="51">
        <v>1930.2478260869575</v>
      </c>
      <c r="AA287" s="52">
        <v>879.52173913043407</v>
      </c>
      <c r="AB287" s="53">
        <v>1483.181818181818</v>
      </c>
      <c r="AC287" s="53">
        <v>1469.545454545455</v>
      </c>
      <c r="AD287" s="55">
        <v>20</v>
      </c>
      <c r="AE287" s="56">
        <v>734</v>
      </c>
      <c r="AF287" s="56">
        <v>742.65217391304395</v>
      </c>
      <c r="AG287" s="56">
        <v>1817.6086956521722</v>
      </c>
      <c r="AH287" s="57">
        <v>608.1</v>
      </c>
      <c r="AI287" s="57">
        <v>679.31739130434835</v>
      </c>
      <c r="AJ287" s="57">
        <v>770.91304347826008</v>
      </c>
      <c r="AK287" s="57">
        <v>834.39130434782601</v>
      </c>
      <c r="AL287" s="57">
        <v>901.5</v>
      </c>
      <c r="AM287" s="57">
        <v>1443.3913043478278</v>
      </c>
      <c r="AN287" s="57">
        <v>1578.652173913044</v>
      </c>
      <c r="AO287" s="57">
        <v>1500</v>
      </c>
      <c r="AP287" s="57">
        <v>1644.652173913044</v>
      </c>
      <c r="AQ287" s="58">
        <v>722.95652173913004</v>
      </c>
      <c r="AR287" s="58">
        <v>1091.1304347826081</v>
      </c>
      <c r="AS287" s="58">
        <v>1133.9130434782601</v>
      </c>
      <c r="AT287" s="58">
        <v>1473.217391304348</v>
      </c>
      <c r="AU287" s="58">
        <v>1500</v>
      </c>
      <c r="AV287" s="58">
        <v>2178.7826086956543</v>
      </c>
      <c r="AW287" s="58">
        <v>2272</v>
      </c>
      <c r="AX287" s="59">
        <v>151.47826086956502</v>
      </c>
      <c r="AY287" s="59">
        <v>187.21739130434798</v>
      </c>
      <c r="AZ287" s="59">
        <v>689.95652173913004</v>
      </c>
      <c r="BA287" s="64">
        <v>318.82608695652198</v>
      </c>
      <c r="BB287" s="64">
        <v>950</v>
      </c>
      <c r="BC287" s="64">
        <v>984.78260869565202</v>
      </c>
      <c r="BD287" s="64">
        <v>1000</v>
      </c>
      <c r="BE287" s="64">
        <v>1000</v>
      </c>
      <c r="BF287" s="64">
        <v>1176.3913043478278</v>
      </c>
      <c r="BG287" s="64">
        <v>1213.9130434782601</v>
      </c>
      <c r="BH287" s="64">
        <v>2100</v>
      </c>
      <c r="BI287" s="61">
        <v>600</v>
      </c>
      <c r="BJ287" s="62">
        <v>214.95652173913049</v>
      </c>
      <c r="BK287" s="62">
        <v>220.86956521739148</v>
      </c>
      <c r="BL287" s="62">
        <v>466.43478260869597</v>
      </c>
      <c r="BM287" s="62">
        <v>514.95652173913004</v>
      </c>
      <c r="BN287" s="62">
        <v>542</v>
      </c>
      <c r="BO287" s="62">
        <v>544.60869565217399</v>
      </c>
      <c r="BP287" s="62">
        <v>624.34782608695605</v>
      </c>
      <c r="BQ287" s="62">
        <v>812.4</v>
      </c>
      <c r="BR287" s="62">
        <v>1381.4</v>
      </c>
      <c r="BS287" s="62">
        <v>1608.8</v>
      </c>
      <c r="BT287" s="62">
        <v>1790.3043478260879</v>
      </c>
      <c r="BU287" s="62">
        <v>1779.3043478260879</v>
      </c>
    </row>
    <row r="288" spans="1:73" s="63" customFormat="1" x14ac:dyDescent="0.3">
      <c r="A288" s="1"/>
      <c r="B288" s="1"/>
      <c r="C288" s="1"/>
      <c r="D288" s="92"/>
      <c r="E288" s="3"/>
      <c r="F288" s="3"/>
      <c r="G288" s="1"/>
      <c r="H288" s="69">
        <v>12.740640000025072</v>
      </c>
      <c r="I288" s="47">
        <v>1.2221739130434792</v>
      </c>
      <c r="J288" s="48">
        <v>8</v>
      </c>
      <c r="K288" s="48">
        <v>9.3695652173913135</v>
      </c>
      <c r="L288" s="49">
        <v>292.89565217391282</v>
      </c>
      <c r="M288" s="49">
        <v>417.834782608696</v>
      </c>
      <c r="N288" s="49">
        <v>474.37826086956477</v>
      </c>
      <c r="O288" s="49">
        <v>535.18695652173949</v>
      </c>
      <c r="P288" s="49">
        <v>535.18695652173949</v>
      </c>
      <c r="Q288" s="49">
        <v>907.33043478260959</v>
      </c>
      <c r="R288" s="49">
        <v>1218.0434782608697</v>
      </c>
      <c r="S288" s="49">
        <v>1851.6086956521724</v>
      </c>
      <c r="T288" s="49">
        <v>2157.0434782608663</v>
      </c>
      <c r="U288" s="50">
        <v>189.8</v>
      </c>
      <c r="V288" s="50">
        <v>203.8</v>
      </c>
      <c r="W288" s="51">
        <v>824.76521739130419</v>
      </c>
      <c r="X288" s="51">
        <v>843.95652173912947</v>
      </c>
      <c r="Y288" s="51">
        <v>1915.2173913043487</v>
      </c>
      <c r="Z288" s="51">
        <v>1934.1695652173923</v>
      </c>
      <c r="AA288" s="52">
        <v>881.3043478260862</v>
      </c>
      <c r="AB288" s="53">
        <v>1484.7272727272725</v>
      </c>
      <c r="AC288" s="53">
        <v>1471.1818181818187</v>
      </c>
      <c r="AD288" s="55">
        <v>20</v>
      </c>
      <c r="AE288" s="56">
        <v>735</v>
      </c>
      <c r="AF288" s="56">
        <v>743.1304347826092</v>
      </c>
      <c r="AG288" s="56">
        <v>1825.5217391304329</v>
      </c>
      <c r="AH288" s="57">
        <v>612.25</v>
      </c>
      <c r="AI288" s="57">
        <v>681.74347826087012</v>
      </c>
      <c r="AJ288" s="57">
        <v>773.78260869565133</v>
      </c>
      <c r="AK288" s="57">
        <v>837.47826086956513</v>
      </c>
      <c r="AL288" s="57">
        <v>906.25</v>
      </c>
      <c r="AM288" s="57">
        <v>1444.4782608695671</v>
      </c>
      <c r="AN288" s="57">
        <v>1583.1304347826092</v>
      </c>
      <c r="AO288" s="57">
        <v>1500</v>
      </c>
      <c r="AP288" s="57">
        <v>1645.1304347826092</v>
      </c>
      <c r="AQ288" s="58">
        <v>726.39130434782567</v>
      </c>
      <c r="AR288" s="58">
        <v>1095.8260869565211</v>
      </c>
      <c r="AS288" s="58">
        <v>1138.7826086956513</v>
      </c>
      <c r="AT288" s="58">
        <v>1477.0434782608697</v>
      </c>
      <c r="AU288" s="58">
        <v>1500</v>
      </c>
      <c r="AV288" s="58">
        <v>2190.9565217391328</v>
      </c>
      <c r="AW288" s="58">
        <v>2276</v>
      </c>
      <c r="AX288" s="59">
        <v>151.69565217391283</v>
      </c>
      <c r="AY288" s="59">
        <v>188.04347826086973</v>
      </c>
      <c r="AZ288" s="59">
        <v>693.39130434782567</v>
      </c>
      <c r="BA288" s="64">
        <v>320.5652173913046</v>
      </c>
      <c r="BB288" s="64">
        <v>950</v>
      </c>
      <c r="BC288" s="64">
        <v>986.95652173913027</v>
      </c>
      <c r="BD288" s="64">
        <v>1000</v>
      </c>
      <c r="BE288" s="64">
        <v>1000</v>
      </c>
      <c r="BF288" s="64">
        <v>1179.4782608695671</v>
      </c>
      <c r="BG288" s="64">
        <v>1217.7826086956513</v>
      </c>
      <c r="BH288" s="64">
        <v>2100</v>
      </c>
      <c r="BI288" s="61">
        <v>600</v>
      </c>
      <c r="BJ288" s="62">
        <v>215.39130434782615</v>
      </c>
      <c r="BK288" s="62">
        <v>221.17391304347845</v>
      </c>
      <c r="BL288" s="62">
        <v>468.08695652173947</v>
      </c>
      <c r="BM288" s="62">
        <v>517.39130434782567</v>
      </c>
      <c r="BN288" s="62">
        <v>544</v>
      </c>
      <c r="BO288" s="62">
        <v>546.52173913043487</v>
      </c>
      <c r="BP288" s="62">
        <v>625.8695652173908</v>
      </c>
      <c r="BQ288" s="62">
        <v>814.5</v>
      </c>
      <c r="BR288" s="62">
        <v>1390</v>
      </c>
      <c r="BS288" s="62">
        <v>1617</v>
      </c>
      <c r="BT288" s="62">
        <v>1791.2608695652184</v>
      </c>
      <c r="BU288" s="62">
        <v>1781.2608695652184</v>
      </c>
    </row>
    <row r="289" spans="1:73" s="63" customFormat="1" x14ac:dyDescent="0.3">
      <c r="A289" s="1"/>
      <c r="B289" s="1"/>
      <c r="C289" s="1"/>
      <c r="D289" s="92"/>
      <c r="E289" s="3"/>
      <c r="F289" s="3"/>
      <c r="G289" s="1"/>
      <c r="H289" s="69">
        <v>12.785344000025161</v>
      </c>
      <c r="I289" s="47">
        <v>1.2234782608695662</v>
      </c>
      <c r="J289" s="48">
        <v>8</v>
      </c>
      <c r="K289" s="48">
        <v>9.3913043478260967</v>
      </c>
      <c r="L289" s="49">
        <v>293.61304347826064</v>
      </c>
      <c r="M289" s="49">
        <v>419.49565217391341</v>
      </c>
      <c r="N289" s="49">
        <v>475.86521739130387</v>
      </c>
      <c r="O289" s="49">
        <v>537.33913043478299</v>
      </c>
      <c r="P289" s="49">
        <v>537.33913043478299</v>
      </c>
      <c r="Q289" s="49">
        <v>910.90869565217486</v>
      </c>
      <c r="R289" s="49">
        <v>1221.8695652173915</v>
      </c>
      <c r="S289" s="49">
        <v>1858.1739130434767</v>
      </c>
      <c r="T289" s="49">
        <v>2163.8695652173878</v>
      </c>
      <c r="U289" s="50">
        <v>190.88</v>
      </c>
      <c r="V289" s="50">
        <v>204.88</v>
      </c>
      <c r="W289" s="51">
        <v>827.40434782608679</v>
      </c>
      <c r="X289" s="51">
        <v>844.43043478260768</v>
      </c>
      <c r="Y289" s="51">
        <v>1919.3478260869574</v>
      </c>
      <c r="Z289" s="51">
        <v>1938.0913043478272</v>
      </c>
      <c r="AA289" s="52">
        <v>883.08695652173833</v>
      </c>
      <c r="AB289" s="53">
        <v>1486.272727272727</v>
      </c>
      <c r="AC289" s="53">
        <v>1472.8181818181824</v>
      </c>
      <c r="AD289" s="55">
        <v>20</v>
      </c>
      <c r="AE289" s="56">
        <v>736</v>
      </c>
      <c r="AF289" s="56">
        <v>743.60869565217445</v>
      </c>
      <c r="AG289" s="56">
        <v>1833.4347826086937</v>
      </c>
      <c r="AH289" s="57">
        <v>616.4</v>
      </c>
      <c r="AI289" s="57">
        <v>684.16956521739189</v>
      </c>
      <c r="AJ289" s="57">
        <v>776.65217391304259</v>
      </c>
      <c r="AK289" s="57">
        <v>840.56521739130426</v>
      </c>
      <c r="AL289" s="57">
        <v>911</v>
      </c>
      <c r="AM289" s="57">
        <v>1445.5652173913063</v>
      </c>
      <c r="AN289" s="57">
        <v>1587.6086956521744</v>
      </c>
      <c r="AO289" s="57">
        <v>1500</v>
      </c>
      <c r="AP289" s="57">
        <v>1645.6086956521744</v>
      </c>
      <c r="AQ289" s="58">
        <v>729.82608695652129</v>
      </c>
      <c r="AR289" s="58">
        <v>1100.5217391304341</v>
      </c>
      <c r="AS289" s="58">
        <v>1143.6521739130426</v>
      </c>
      <c r="AT289" s="58">
        <v>1480.8695652173915</v>
      </c>
      <c r="AU289" s="58">
        <v>1500</v>
      </c>
      <c r="AV289" s="58">
        <v>2203.1304347826112</v>
      </c>
      <c r="AW289" s="58">
        <v>2280</v>
      </c>
      <c r="AX289" s="59">
        <v>151.91304347826065</v>
      </c>
      <c r="AY289" s="59">
        <v>188.86956521739148</v>
      </c>
      <c r="AZ289" s="59">
        <v>696.82608695652129</v>
      </c>
      <c r="BA289" s="64">
        <v>322.30434782608722</v>
      </c>
      <c r="BB289" s="64">
        <v>950</v>
      </c>
      <c r="BC289" s="64">
        <v>989.13043478260852</v>
      </c>
      <c r="BD289" s="64">
        <v>1000</v>
      </c>
      <c r="BE289" s="64">
        <v>1000</v>
      </c>
      <c r="BF289" s="64">
        <v>1182.5652173913063</v>
      </c>
      <c r="BG289" s="64">
        <v>1221.6521739130426</v>
      </c>
      <c r="BH289" s="64">
        <v>2100</v>
      </c>
      <c r="BI289" s="61">
        <v>600</v>
      </c>
      <c r="BJ289" s="62">
        <v>215.82608695652181</v>
      </c>
      <c r="BK289" s="62">
        <v>221.47826086956542</v>
      </c>
      <c r="BL289" s="62">
        <v>469.73913043478296</v>
      </c>
      <c r="BM289" s="62">
        <v>519.82608695652129</v>
      </c>
      <c r="BN289" s="62">
        <v>546</v>
      </c>
      <c r="BO289" s="62">
        <v>548.43478260869574</v>
      </c>
      <c r="BP289" s="62">
        <v>627.39130434782555</v>
      </c>
      <c r="BQ289" s="62">
        <v>816.6</v>
      </c>
      <c r="BR289" s="62">
        <v>1398.6</v>
      </c>
      <c r="BS289" s="62">
        <v>1625.2</v>
      </c>
      <c r="BT289" s="62">
        <v>1792.2173913043489</v>
      </c>
      <c r="BU289" s="62">
        <v>1783.2173913043489</v>
      </c>
    </row>
    <row r="290" spans="1:73" s="63" customFormat="1" x14ac:dyDescent="0.3">
      <c r="A290" s="1"/>
      <c r="B290" s="1"/>
      <c r="C290" s="1"/>
      <c r="D290" s="92"/>
      <c r="E290" s="3"/>
      <c r="F290" s="3"/>
      <c r="G290" s="1"/>
      <c r="H290" s="69">
        <v>12.830048000025249</v>
      </c>
      <c r="I290" s="47">
        <v>1.2247826086956533</v>
      </c>
      <c r="J290" s="48">
        <v>8</v>
      </c>
      <c r="K290" s="48">
        <v>9.4130434782608798</v>
      </c>
      <c r="L290" s="49">
        <v>294.33043478260845</v>
      </c>
      <c r="M290" s="49">
        <v>421.15652173913082</v>
      </c>
      <c r="N290" s="49">
        <v>477.35217391304298</v>
      </c>
      <c r="O290" s="49">
        <v>539.49130434782649</v>
      </c>
      <c r="P290" s="49">
        <v>539.49130434782649</v>
      </c>
      <c r="Q290" s="49">
        <v>914.48695652174013</v>
      </c>
      <c r="R290" s="49">
        <v>1225.6956521739132</v>
      </c>
      <c r="S290" s="49">
        <v>1864.7391304347809</v>
      </c>
      <c r="T290" s="49">
        <v>2170.6956521739094</v>
      </c>
      <c r="U290" s="50">
        <v>191.96</v>
      </c>
      <c r="V290" s="50">
        <v>205.96</v>
      </c>
      <c r="W290" s="51">
        <v>830.04347826086939</v>
      </c>
      <c r="X290" s="51">
        <v>844.90434782608588</v>
      </c>
      <c r="Y290" s="51">
        <v>1923.4782608695662</v>
      </c>
      <c r="Z290" s="51">
        <v>1942.013043478262</v>
      </c>
      <c r="AA290" s="52">
        <v>884.86956521739046</v>
      </c>
      <c r="AB290" s="53">
        <v>1487.8181818181815</v>
      </c>
      <c r="AC290" s="53">
        <v>1474.4545454545462</v>
      </c>
      <c r="AD290" s="55">
        <v>20</v>
      </c>
      <c r="AE290" s="56">
        <v>737</v>
      </c>
      <c r="AF290" s="56">
        <v>744.08695652173969</v>
      </c>
      <c r="AG290" s="56">
        <v>1841.3478260869545</v>
      </c>
      <c r="AH290" s="57">
        <v>620.54999999999995</v>
      </c>
      <c r="AI290" s="57">
        <v>686.59565217391366</v>
      </c>
      <c r="AJ290" s="57">
        <v>779.52173913043384</v>
      </c>
      <c r="AK290" s="57">
        <v>843.65217391304338</v>
      </c>
      <c r="AL290" s="57">
        <v>915.75</v>
      </c>
      <c r="AM290" s="57">
        <v>1446.6521739130455</v>
      </c>
      <c r="AN290" s="57">
        <v>1592.0869565217397</v>
      </c>
      <c r="AO290" s="57">
        <v>1500</v>
      </c>
      <c r="AP290" s="57">
        <v>1646.0869565217397</v>
      </c>
      <c r="AQ290" s="58">
        <v>733.26086956521692</v>
      </c>
      <c r="AR290" s="58">
        <v>1105.2173913043471</v>
      </c>
      <c r="AS290" s="58">
        <v>1148.5217391304338</v>
      </c>
      <c r="AT290" s="58">
        <v>1484.6956521739132</v>
      </c>
      <c r="AU290" s="58">
        <v>1500</v>
      </c>
      <c r="AV290" s="58">
        <v>2215.3043478260897</v>
      </c>
      <c r="AW290" s="58">
        <v>2284</v>
      </c>
      <c r="AX290" s="59">
        <v>152.13043478260846</v>
      </c>
      <c r="AY290" s="59">
        <v>189.69565217391323</v>
      </c>
      <c r="AZ290" s="59">
        <v>700.26086956521692</v>
      </c>
      <c r="BA290" s="64">
        <v>324.04347826086985</v>
      </c>
      <c r="BB290" s="64">
        <v>950</v>
      </c>
      <c r="BC290" s="64">
        <v>991.30434782608677</v>
      </c>
      <c r="BD290" s="64">
        <v>1000</v>
      </c>
      <c r="BE290" s="64">
        <v>1000</v>
      </c>
      <c r="BF290" s="64">
        <v>1185.6521739130455</v>
      </c>
      <c r="BG290" s="64">
        <v>1225.5217391304338</v>
      </c>
      <c r="BH290" s="64">
        <v>2100</v>
      </c>
      <c r="BI290" s="61">
        <v>600</v>
      </c>
      <c r="BJ290" s="62">
        <v>216.26086956521746</v>
      </c>
      <c r="BK290" s="62">
        <v>221.78260869565239</v>
      </c>
      <c r="BL290" s="62">
        <v>471.39130434782646</v>
      </c>
      <c r="BM290" s="62">
        <v>522.26086956521692</v>
      </c>
      <c r="BN290" s="62">
        <v>548</v>
      </c>
      <c r="BO290" s="62">
        <v>550.34782608695662</v>
      </c>
      <c r="BP290" s="62">
        <v>628.91304347826031</v>
      </c>
      <c r="BQ290" s="62">
        <v>818.7</v>
      </c>
      <c r="BR290" s="62">
        <v>1407.2</v>
      </c>
      <c r="BS290" s="62">
        <v>1633.4</v>
      </c>
      <c r="BT290" s="62">
        <v>1793.1739130434794</v>
      </c>
      <c r="BU290" s="62">
        <v>1785.1739130434794</v>
      </c>
    </row>
    <row r="291" spans="1:73" s="63" customFormat="1" x14ac:dyDescent="0.3">
      <c r="A291" s="1"/>
      <c r="B291" s="1"/>
      <c r="C291" s="1"/>
      <c r="D291" s="92"/>
      <c r="E291" s="3"/>
      <c r="F291" s="3"/>
      <c r="G291" s="1"/>
      <c r="H291" s="69">
        <v>12.874752000025337</v>
      </c>
      <c r="I291" s="47">
        <v>1.2260869565217403</v>
      </c>
      <c r="J291" s="48">
        <v>8</v>
      </c>
      <c r="K291" s="48">
        <v>9.434782608695663</v>
      </c>
      <c r="L291" s="49">
        <v>295.04782608695626</v>
      </c>
      <c r="M291" s="49">
        <v>422.81739130434823</v>
      </c>
      <c r="N291" s="49">
        <v>478.83913043478208</v>
      </c>
      <c r="O291" s="49">
        <v>541.64347826086998</v>
      </c>
      <c r="P291" s="49">
        <v>541.64347826086998</v>
      </c>
      <c r="Q291" s="49">
        <v>918.0652173913054</v>
      </c>
      <c r="R291" s="49">
        <v>1229.521739130435</v>
      </c>
      <c r="S291" s="49">
        <v>1871.3043478260852</v>
      </c>
      <c r="T291" s="49">
        <v>2177.5217391304309</v>
      </c>
      <c r="U291" s="50">
        <v>193.04</v>
      </c>
      <c r="V291" s="50">
        <v>207.04</v>
      </c>
      <c r="W291" s="51">
        <v>832.68260869565199</v>
      </c>
      <c r="X291" s="51">
        <v>845.37826086956409</v>
      </c>
      <c r="Y291" s="51">
        <v>1927.6086956521749</v>
      </c>
      <c r="Z291" s="51">
        <v>1945.9347826086969</v>
      </c>
      <c r="AA291" s="52">
        <v>886.65217391304259</v>
      </c>
      <c r="AB291" s="53">
        <v>1489.363636363636</v>
      </c>
      <c r="AC291" s="53">
        <v>1476.0909090909099</v>
      </c>
      <c r="AD291" s="55">
        <v>20</v>
      </c>
      <c r="AE291" s="56">
        <v>738</v>
      </c>
      <c r="AF291" s="56">
        <v>744.56521739130494</v>
      </c>
      <c r="AG291" s="56">
        <v>1849.2608695652152</v>
      </c>
      <c r="AH291" s="57">
        <v>624.70000000000005</v>
      </c>
      <c r="AI291" s="57">
        <v>689.02173913043544</v>
      </c>
      <c r="AJ291" s="57">
        <v>782.3913043478251</v>
      </c>
      <c r="AK291" s="57">
        <v>846.73913043478251</v>
      </c>
      <c r="AL291" s="57">
        <v>920.5</v>
      </c>
      <c r="AM291" s="57">
        <v>1447.7391304347848</v>
      </c>
      <c r="AN291" s="57">
        <v>1596.5652173913049</v>
      </c>
      <c r="AO291" s="57">
        <v>1500</v>
      </c>
      <c r="AP291" s="57">
        <v>1646.5652173913049</v>
      </c>
      <c r="AQ291" s="58">
        <v>736.69565217391255</v>
      </c>
      <c r="AR291" s="58">
        <v>1109.9130434782601</v>
      </c>
      <c r="AS291" s="58">
        <v>1153.3913043478251</v>
      </c>
      <c r="AT291" s="58">
        <v>1488.521739130435</v>
      </c>
      <c r="AU291" s="58">
        <v>1500</v>
      </c>
      <c r="AV291" s="58">
        <v>2227.4782608695682</v>
      </c>
      <c r="AW291" s="58">
        <v>2288</v>
      </c>
      <c r="AX291" s="59">
        <v>152.34782608695627</v>
      </c>
      <c r="AY291" s="59">
        <v>190.52173913043498</v>
      </c>
      <c r="AZ291" s="59">
        <v>703.69565217391255</v>
      </c>
      <c r="BA291" s="64">
        <v>325.78260869565247</v>
      </c>
      <c r="BB291" s="64">
        <v>950</v>
      </c>
      <c r="BC291" s="64">
        <v>993.47826086956502</v>
      </c>
      <c r="BD291" s="64">
        <v>1000</v>
      </c>
      <c r="BE291" s="64">
        <v>1000</v>
      </c>
      <c r="BF291" s="64">
        <v>1188.7391304347848</v>
      </c>
      <c r="BG291" s="64">
        <v>1229.3913043478251</v>
      </c>
      <c r="BH291" s="64">
        <v>2100</v>
      </c>
      <c r="BI291" s="61">
        <v>600</v>
      </c>
      <c r="BJ291" s="62">
        <v>216.69565217391312</v>
      </c>
      <c r="BK291" s="62">
        <v>222.08695652173935</v>
      </c>
      <c r="BL291" s="62">
        <v>473.04347826086996</v>
      </c>
      <c r="BM291" s="62">
        <v>524.69565217391255</v>
      </c>
      <c r="BN291" s="62">
        <v>550</v>
      </c>
      <c r="BO291" s="62">
        <v>552.26086956521749</v>
      </c>
      <c r="BP291" s="62">
        <v>630.43478260869506</v>
      </c>
      <c r="BQ291" s="62">
        <v>820.8</v>
      </c>
      <c r="BR291" s="62">
        <v>1415.8</v>
      </c>
      <c r="BS291" s="62">
        <v>1641.6</v>
      </c>
      <c r="BT291" s="62">
        <v>1794.1304347826099</v>
      </c>
      <c r="BU291" s="62">
        <v>1787.1304347826099</v>
      </c>
    </row>
    <row r="292" spans="1:73" s="63" customFormat="1" x14ac:dyDescent="0.3">
      <c r="A292" s="1"/>
      <c r="B292" s="1"/>
      <c r="C292" s="1"/>
      <c r="D292" s="92"/>
      <c r="E292" s="3"/>
      <c r="F292" s="3"/>
      <c r="G292" s="1"/>
      <c r="H292" s="69">
        <v>12.919456000025423</v>
      </c>
      <c r="I292" s="47">
        <v>1.2273913043478273</v>
      </c>
      <c r="J292" s="48">
        <v>8</v>
      </c>
      <c r="K292" s="48">
        <v>9.4565217391304461</v>
      </c>
      <c r="L292" s="49">
        <v>295.76521739130408</v>
      </c>
      <c r="M292" s="49">
        <v>424.47826086956564</v>
      </c>
      <c r="N292" s="49">
        <v>480.32608695652118</v>
      </c>
      <c r="O292" s="49">
        <v>543.79565217391348</v>
      </c>
      <c r="P292" s="49">
        <v>543.79565217391348</v>
      </c>
      <c r="Q292" s="49">
        <v>921.64347826087067</v>
      </c>
      <c r="R292" s="49">
        <v>1233.3478260869567</v>
      </c>
      <c r="S292" s="49">
        <v>1877.8695652173894</v>
      </c>
      <c r="T292" s="49">
        <v>2184.3478260869524</v>
      </c>
      <c r="U292" s="50">
        <v>194.12</v>
      </c>
      <c r="V292" s="50">
        <v>208.12</v>
      </c>
      <c r="W292" s="51">
        <v>835.32173913043459</v>
      </c>
      <c r="X292" s="51">
        <v>845.85217391304229</v>
      </c>
      <c r="Y292" s="51">
        <v>1931.7391304347836</v>
      </c>
      <c r="Z292" s="51">
        <v>1949.8565217391317</v>
      </c>
      <c r="AA292" s="52">
        <v>888.43478260869472</v>
      </c>
      <c r="AB292" s="53">
        <v>1490.9090909090905</v>
      </c>
      <c r="AC292" s="53">
        <v>1477.7272727272737</v>
      </c>
      <c r="AD292" s="55">
        <v>20</v>
      </c>
      <c r="AE292" s="56">
        <v>739</v>
      </c>
      <c r="AF292" s="56">
        <v>745.04347826087019</v>
      </c>
      <c r="AG292" s="56">
        <v>1857.173913043476</v>
      </c>
      <c r="AH292" s="57">
        <v>628.85</v>
      </c>
      <c r="AI292" s="57">
        <v>691.44782608695721</v>
      </c>
      <c r="AJ292" s="57">
        <v>785.26086956521635</v>
      </c>
      <c r="AK292" s="57">
        <v>849.82608695652164</v>
      </c>
      <c r="AL292" s="57">
        <v>925.25</v>
      </c>
      <c r="AM292" s="57">
        <v>1448.826086956524</v>
      </c>
      <c r="AN292" s="57">
        <v>1601.0434782608702</v>
      </c>
      <c r="AO292" s="57">
        <v>1500</v>
      </c>
      <c r="AP292" s="57">
        <v>1647.0434782608702</v>
      </c>
      <c r="AQ292" s="58">
        <v>740.13043478260818</v>
      </c>
      <c r="AR292" s="58">
        <v>1114.6086956521731</v>
      </c>
      <c r="AS292" s="58">
        <v>1158.2608695652164</v>
      </c>
      <c r="AT292" s="58">
        <v>1492.3478260869567</v>
      </c>
      <c r="AU292" s="58">
        <v>1500</v>
      </c>
      <c r="AV292" s="58">
        <v>2239.6521739130467</v>
      </c>
      <c r="AW292" s="58">
        <v>2292</v>
      </c>
      <c r="AX292" s="59">
        <v>152.56521739130409</v>
      </c>
      <c r="AY292" s="59">
        <v>191.34782608695673</v>
      </c>
      <c r="AZ292" s="59">
        <v>707.13043478260818</v>
      </c>
      <c r="BA292" s="64">
        <v>327.52173913043509</v>
      </c>
      <c r="BB292" s="64">
        <v>950</v>
      </c>
      <c r="BC292" s="64">
        <v>995.65217391304327</v>
      </c>
      <c r="BD292" s="64">
        <v>1000</v>
      </c>
      <c r="BE292" s="64">
        <v>1000</v>
      </c>
      <c r="BF292" s="64">
        <v>1191.826086956524</v>
      </c>
      <c r="BG292" s="64">
        <v>1233.2608695652164</v>
      </c>
      <c r="BH292" s="64">
        <v>2100</v>
      </c>
      <c r="BI292" s="61">
        <v>600</v>
      </c>
      <c r="BJ292" s="62">
        <v>217.13043478260877</v>
      </c>
      <c r="BK292" s="62">
        <v>222.39130434782632</v>
      </c>
      <c r="BL292" s="62">
        <v>474.69565217391346</v>
      </c>
      <c r="BM292" s="62">
        <v>527.13043478260818</v>
      </c>
      <c r="BN292" s="62">
        <v>552</v>
      </c>
      <c r="BO292" s="62">
        <v>554.17391304347836</v>
      </c>
      <c r="BP292" s="62">
        <v>631.95652173912981</v>
      </c>
      <c r="BQ292" s="62">
        <v>822.9</v>
      </c>
      <c r="BR292" s="62">
        <v>1424.4</v>
      </c>
      <c r="BS292" s="62">
        <v>1649.8</v>
      </c>
      <c r="BT292" s="62">
        <v>1795.0869565217404</v>
      </c>
      <c r="BU292" s="62">
        <v>1789.0869565217404</v>
      </c>
    </row>
    <row r="293" spans="1:73" s="63" customFormat="1" x14ac:dyDescent="0.3">
      <c r="A293" s="1"/>
      <c r="B293" s="1"/>
      <c r="C293" s="1"/>
      <c r="D293" s="92"/>
      <c r="E293" s="3"/>
      <c r="F293" s="3"/>
      <c r="G293" s="1"/>
      <c r="H293" s="69">
        <v>12.964160000025512</v>
      </c>
      <c r="I293" s="47">
        <v>1.2286956521739143</v>
      </c>
      <c r="J293" s="48">
        <v>8</v>
      </c>
      <c r="K293" s="48">
        <v>9.4782608695652293</v>
      </c>
      <c r="L293" s="49">
        <v>296.48260869565189</v>
      </c>
      <c r="M293" s="49">
        <v>426.13913043478306</v>
      </c>
      <c r="N293" s="49">
        <v>481.81304347826028</v>
      </c>
      <c r="O293" s="49">
        <v>545.94782608695698</v>
      </c>
      <c r="P293" s="49">
        <v>545.94782608695698</v>
      </c>
      <c r="Q293" s="49">
        <v>925.22173913043594</v>
      </c>
      <c r="R293" s="49">
        <v>1237.1739130434785</v>
      </c>
      <c r="S293" s="49">
        <v>1884.4347826086937</v>
      </c>
      <c r="T293" s="49">
        <v>2191.1739130434739</v>
      </c>
      <c r="U293" s="50">
        <v>195.2000000000005</v>
      </c>
      <c r="V293" s="50">
        <v>209.2000000000005</v>
      </c>
      <c r="W293" s="51">
        <v>837.96086956521719</v>
      </c>
      <c r="X293" s="51">
        <v>846.3260869565205</v>
      </c>
      <c r="Y293" s="51">
        <v>1935.8695652173924</v>
      </c>
      <c r="Z293" s="51">
        <v>1953.7782608695666</v>
      </c>
      <c r="AA293" s="52">
        <v>890.21739130434685</v>
      </c>
      <c r="AB293" s="53">
        <v>1492.454545454545</v>
      </c>
      <c r="AC293" s="53">
        <v>1479.3636363636374</v>
      </c>
      <c r="AD293" s="55">
        <v>20</v>
      </c>
      <c r="AE293" s="56">
        <v>740</v>
      </c>
      <c r="AF293" s="56">
        <v>745.52173913043544</v>
      </c>
      <c r="AG293" s="56">
        <v>1865.0869565217367</v>
      </c>
      <c r="AH293" s="57">
        <v>633</v>
      </c>
      <c r="AI293" s="57">
        <v>693.87391304347898</v>
      </c>
      <c r="AJ293" s="57">
        <v>788.13043478260761</v>
      </c>
      <c r="AK293" s="57">
        <v>852.91304347826076</v>
      </c>
      <c r="AL293" s="57">
        <v>930</v>
      </c>
      <c r="AM293" s="57">
        <v>1449.9130434782633</v>
      </c>
      <c r="AN293" s="57">
        <v>1605.5217391304354</v>
      </c>
      <c r="AO293" s="57">
        <v>1500</v>
      </c>
      <c r="AP293" s="57">
        <v>1647.5217391304354</v>
      </c>
      <c r="AQ293" s="58">
        <v>743.5652173913038</v>
      </c>
      <c r="AR293" s="58">
        <v>1119.3043478260861</v>
      </c>
      <c r="AS293" s="58">
        <v>1163.1304347826076</v>
      </c>
      <c r="AT293" s="58">
        <v>1496.1739130434785</v>
      </c>
      <c r="AU293" s="58">
        <v>1500</v>
      </c>
      <c r="AV293" s="58">
        <v>2251.8260869565252</v>
      </c>
      <c r="AW293" s="58">
        <v>2296</v>
      </c>
      <c r="AX293" s="59">
        <v>152.7826086956519</v>
      </c>
      <c r="AY293" s="59">
        <v>192.17391304347848</v>
      </c>
      <c r="AZ293" s="59">
        <v>710.5652173913038</v>
      </c>
      <c r="BA293" s="64">
        <v>329.26086956521772</v>
      </c>
      <c r="BB293" s="64">
        <v>950</v>
      </c>
      <c r="BC293" s="64">
        <v>997.82608695652152</v>
      </c>
      <c r="BD293" s="64">
        <v>1000</v>
      </c>
      <c r="BE293" s="64">
        <v>1000</v>
      </c>
      <c r="BF293" s="64">
        <v>1194.9130434782633</v>
      </c>
      <c r="BG293" s="64">
        <v>1237.1304347826076</v>
      </c>
      <c r="BH293" s="64">
        <v>2100</v>
      </c>
      <c r="BI293" s="61">
        <v>600</v>
      </c>
      <c r="BJ293" s="62">
        <v>217.56521739130443</v>
      </c>
      <c r="BK293" s="62">
        <v>222.69565217391329</v>
      </c>
      <c r="BL293" s="62">
        <v>476.34782608695696</v>
      </c>
      <c r="BM293" s="62">
        <v>529.5652173913038</v>
      </c>
      <c r="BN293" s="62">
        <v>554</v>
      </c>
      <c r="BO293" s="62">
        <v>556.08695652173924</v>
      </c>
      <c r="BP293" s="62">
        <v>633.47826086956456</v>
      </c>
      <c r="BQ293" s="62">
        <v>825</v>
      </c>
      <c r="BR293" s="62">
        <v>1433</v>
      </c>
      <c r="BS293" s="62">
        <v>1658</v>
      </c>
      <c r="BT293" s="62">
        <v>1796.0434782608709</v>
      </c>
      <c r="BU293" s="62">
        <v>1791.0434782608709</v>
      </c>
    </row>
    <row r="294" spans="1:73" s="63" customFormat="1" x14ac:dyDescent="0.3">
      <c r="A294" s="1"/>
      <c r="B294" s="1"/>
      <c r="C294" s="1"/>
      <c r="D294" s="92"/>
      <c r="E294" s="3"/>
      <c r="F294" s="3"/>
      <c r="G294" s="1"/>
      <c r="H294" s="69">
        <v>13</v>
      </c>
      <c r="I294" s="47">
        <v>1.23</v>
      </c>
      <c r="J294" s="48">
        <v>8</v>
      </c>
      <c r="K294" s="48">
        <v>9.5</v>
      </c>
      <c r="L294" s="49">
        <v>297.2</v>
      </c>
      <c r="M294" s="49">
        <v>427.8</v>
      </c>
      <c r="N294" s="49">
        <v>483.3</v>
      </c>
      <c r="O294" s="49">
        <v>548.1</v>
      </c>
      <c r="P294" s="49">
        <v>548.1</v>
      </c>
      <c r="Q294" s="49">
        <v>928.8</v>
      </c>
      <c r="R294" s="49">
        <v>1241</v>
      </c>
      <c r="S294" s="49">
        <v>1891</v>
      </c>
      <c r="T294" s="49">
        <v>2198</v>
      </c>
      <c r="U294" s="50">
        <v>196.28000000000051</v>
      </c>
      <c r="V294" s="50">
        <v>210.28000000000051</v>
      </c>
      <c r="W294" s="51">
        <v>840.6</v>
      </c>
      <c r="X294" s="51">
        <v>846.8</v>
      </c>
      <c r="Y294" s="51">
        <v>1940</v>
      </c>
      <c r="Z294" s="51">
        <v>1957.7</v>
      </c>
      <c r="AA294" s="52">
        <v>892</v>
      </c>
      <c r="AB294" s="53">
        <v>1494</v>
      </c>
      <c r="AC294" s="53">
        <v>1481</v>
      </c>
      <c r="AD294" s="55">
        <v>20</v>
      </c>
      <c r="AE294" s="56">
        <v>741</v>
      </c>
      <c r="AF294" s="56">
        <v>746</v>
      </c>
      <c r="AG294" s="56">
        <v>1873</v>
      </c>
      <c r="AH294" s="57">
        <v>636.75</v>
      </c>
      <c r="AI294" s="57">
        <v>696.3</v>
      </c>
      <c r="AJ294" s="57">
        <v>791</v>
      </c>
      <c r="AK294" s="57">
        <v>856</v>
      </c>
      <c r="AL294" s="57">
        <v>932.75</v>
      </c>
      <c r="AM294" s="57">
        <v>1451</v>
      </c>
      <c r="AN294" s="57">
        <v>1610</v>
      </c>
      <c r="AO294" s="57">
        <v>1500</v>
      </c>
      <c r="AP294" s="57">
        <v>1648</v>
      </c>
      <c r="AQ294" s="58">
        <v>747</v>
      </c>
      <c r="AR294" s="58">
        <v>1124</v>
      </c>
      <c r="AS294" s="58">
        <v>1168</v>
      </c>
      <c r="AT294" s="58">
        <v>1500</v>
      </c>
      <c r="AU294" s="58">
        <v>1500</v>
      </c>
      <c r="AV294" s="58">
        <v>2264</v>
      </c>
      <c r="AW294" s="58">
        <v>2300</v>
      </c>
      <c r="AX294" s="59">
        <v>153</v>
      </c>
      <c r="AY294" s="59">
        <v>193</v>
      </c>
      <c r="AZ294" s="59">
        <v>714</v>
      </c>
      <c r="BA294" s="64">
        <v>331</v>
      </c>
      <c r="BB294" s="64">
        <v>950</v>
      </c>
      <c r="BC294" s="64">
        <v>1000</v>
      </c>
      <c r="BD294" s="64">
        <v>1000</v>
      </c>
      <c r="BE294" s="64">
        <v>1000</v>
      </c>
      <c r="BF294" s="64">
        <v>1198</v>
      </c>
      <c r="BG294" s="64">
        <v>1241</v>
      </c>
      <c r="BH294" s="64">
        <v>2100</v>
      </c>
      <c r="BI294" s="61">
        <v>600</v>
      </c>
      <c r="BJ294" s="62">
        <v>218</v>
      </c>
      <c r="BK294" s="62">
        <v>223</v>
      </c>
      <c r="BL294" s="62">
        <v>478</v>
      </c>
      <c r="BM294" s="62">
        <v>532</v>
      </c>
      <c r="BN294" s="62">
        <v>556</v>
      </c>
      <c r="BO294" s="62">
        <v>558</v>
      </c>
      <c r="BP294" s="62">
        <v>635</v>
      </c>
      <c r="BQ294" s="62">
        <v>825.75</v>
      </c>
      <c r="BR294" s="62">
        <v>1439.35</v>
      </c>
      <c r="BS294" s="62">
        <v>1660.6</v>
      </c>
      <c r="BT294" s="62">
        <v>1797</v>
      </c>
      <c r="BU294" s="62">
        <v>1793</v>
      </c>
    </row>
    <row r="295" spans="1:73" s="63" customFormat="1" x14ac:dyDescent="0.3">
      <c r="A295" s="1"/>
      <c r="B295" s="1"/>
      <c r="C295" s="1"/>
      <c r="D295" s="92"/>
      <c r="E295" s="3"/>
      <c r="F295" s="3"/>
      <c r="G295" s="1"/>
      <c r="H295" s="69">
        <v>13.053568000025688</v>
      </c>
      <c r="I295" s="47">
        <v>1.2286363636363635</v>
      </c>
      <c r="J295" s="48">
        <v>8</v>
      </c>
      <c r="K295" s="48">
        <v>9.5227272727272734</v>
      </c>
      <c r="L295" s="49">
        <v>297.53181818181815</v>
      </c>
      <c r="M295" s="49">
        <v>428.99545454545455</v>
      </c>
      <c r="N295" s="49">
        <v>484.06363636363636</v>
      </c>
      <c r="O295" s="49">
        <v>549.42727272727279</v>
      </c>
      <c r="P295" s="49">
        <v>549.42727272727279</v>
      </c>
      <c r="Q295" s="49">
        <v>930.79090909090905</v>
      </c>
      <c r="R295" s="49">
        <v>1242.7727272727273</v>
      </c>
      <c r="S295" s="49">
        <v>1894.2272727272727</v>
      </c>
      <c r="T295" s="49">
        <v>2201.1363636363635</v>
      </c>
      <c r="U295" s="50">
        <v>197.36000000000053</v>
      </c>
      <c r="V295" s="50">
        <v>211.36000000000053</v>
      </c>
      <c r="W295" s="51">
        <v>840.93636363636369</v>
      </c>
      <c r="X295" s="51">
        <v>846.91363636363633</v>
      </c>
      <c r="Y295" s="51">
        <v>1941.2727272727273</v>
      </c>
      <c r="Z295" s="51">
        <v>1959.1272727272728</v>
      </c>
      <c r="AA295" s="52">
        <v>892.31818181818187</v>
      </c>
      <c r="AB295" s="53">
        <v>1494.5454545454545</v>
      </c>
      <c r="AC295" s="53">
        <v>1481.6363636363637</v>
      </c>
      <c r="AD295" s="55">
        <v>20</v>
      </c>
      <c r="AE295" s="56">
        <v>741.31818181818187</v>
      </c>
      <c r="AF295" s="56">
        <v>746.13636363636363</v>
      </c>
      <c r="AG295" s="56">
        <v>1876.909090909091</v>
      </c>
      <c r="AH295" s="57">
        <v>640.5</v>
      </c>
      <c r="AI295" s="57">
        <v>697.82272727272721</v>
      </c>
      <c r="AJ295" s="57">
        <v>793.18181818181813</v>
      </c>
      <c r="AK295" s="57">
        <v>858.13636363636363</v>
      </c>
      <c r="AL295" s="57">
        <v>935.5</v>
      </c>
      <c r="AM295" s="57">
        <v>1452.4545454545455</v>
      </c>
      <c r="AN295" s="57">
        <v>1611.590909090909</v>
      </c>
      <c r="AO295" s="57">
        <v>1500</v>
      </c>
      <c r="AP295" s="57">
        <v>1648.090909090909</v>
      </c>
      <c r="AQ295" s="58">
        <v>749.63636363636363</v>
      </c>
      <c r="AR295" s="58">
        <v>1129.590909090909</v>
      </c>
      <c r="AS295" s="58">
        <v>1171.7272727272727</v>
      </c>
      <c r="AT295" s="58">
        <v>1500</v>
      </c>
      <c r="AU295" s="58">
        <v>1500</v>
      </c>
      <c r="AV295" s="58">
        <v>2272.4545454545455</v>
      </c>
      <c r="AW295" s="58">
        <v>2300</v>
      </c>
      <c r="AX295" s="59">
        <v>152.59090909090909</v>
      </c>
      <c r="AY295" s="59">
        <v>193.54545454545453</v>
      </c>
      <c r="AZ295" s="59">
        <v>715.18181818181813</v>
      </c>
      <c r="BA295" s="64">
        <v>331.77272727272725</v>
      </c>
      <c r="BB295" s="64">
        <v>950</v>
      </c>
      <c r="BC295" s="64">
        <v>1000</v>
      </c>
      <c r="BD295" s="64">
        <v>1000</v>
      </c>
      <c r="BE295" s="64">
        <v>1000</v>
      </c>
      <c r="BF295" s="64">
        <v>1200.3636363636363</v>
      </c>
      <c r="BG295" s="64">
        <v>1241.409090909091</v>
      </c>
      <c r="BH295" s="64">
        <v>2100</v>
      </c>
      <c r="BI295" s="61">
        <v>600</v>
      </c>
      <c r="BJ295" s="62">
        <v>218.27272727272728</v>
      </c>
      <c r="BK295" s="62">
        <v>223.09090909090909</v>
      </c>
      <c r="BL295" s="62">
        <v>478.68181818181819</v>
      </c>
      <c r="BM295" s="62">
        <v>533.63636363636363</v>
      </c>
      <c r="BN295" s="62">
        <v>557.18181818181813</v>
      </c>
      <c r="BO295" s="62">
        <v>559.09090909090912</v>
      </c>
      <c r="BP295" s="62">
        <v>635.72727272727275</v>
      </c>
      <c r="BQ295" s="62">
        <v>826.5</v>
      </c>
      <c r="BR295" s="62">
        <v>1445.7</v>
      </c>
      <c r="BS295" s="62">
        <v>1663.2</v>
      </c>
      <c r="BT295" s="62">
        <v>1797.2272727272727</v>
      </c>
      <c r="BU295" s="62">
        <v>1793.2727272727273</v>
      </c>
    </row>
    <row r="296" spans="1:73" s="63" customFormat="1" x14ac:dyDescent="0.3">
      <c r="A296" s="1"/>
      <c r="B296" s="1"/>
      <c r="C296" s="1"/>
      <c r="D296" s="92"/>
      <c r="E296" s="3"/>
      <c r="F296" s="3"/>
      <c r="G296" s="1"/>
      <c r="H296" s="69">
        <v>13.098272000025776</v>
      </c>
      <c r="I296" s="47">
        <v>1.2272727272727271</v>
      </c>
      <c r="J296" s="48">
        <v>8</v>
      </c>
      <c r="K296" s="48">
        <v>9.5454545454545467</v>
      </c>
      <c r="L296" s="49">
        <v>297.86363636363632</v>
      </c>
      <c r="M296" s="49">
        <v>430.19090909090909</v>
      </c>
      <c r="N296" s="49">
        <v>484.82727272727271</v>
      </c>
      <c r="O296" s="49">
        <v>550.75454545454556</v>
      </c>
      <c r="P296" s="49">
        <v>550.75454545454556</v>
      </c>
      <c r="Q296" s="49">
        <v>932.78181818181815</v>
      </c>
      <c r="R296" s="49">
        <v>1244.5454545454545</v>
      </c>
      <c r="S296" s="49">
        <v>1897.4545454545455</v>
      </c>
      <c r="T296" s="49">
        <v>2204.272727272727</v>
      </c>
      <c r="U296" s="50">
        <v>198.44000000000054</v>
      </c>
      <c r="V296" s="50">
        <v>212.44000000000054</v>
      </c>
      <c r="W296" s="51">
        <v>841.27272727272737</v>
      </c>
      <c r="X296" s="51">
        <v>847.0272727272727</v>
      </c>
      <c r="Y296" s="51">
        <v>1942.5454545454545</v>
      </c>
      <c r="Z296" s="51">
        <v>1960.5545454545456</v>
      </c>
      <c r="AA296" s="52">
        <v>892.63636363636374</v>
      </c>
      <c r="AB296" s="53">
        <v>1495.090909090909</v>
      </c>
      <c r="AC296" s="53">
        <v>1482.2727272727275</v>
      </c>
      <c r="AD296" s="55">
        <v>20</v>
      </c>
      <c r="AE296" s="56">
        <v>741.63636363636374</v>
      </c>
      <c r="AF296" s="56">
        <v>746.27272727272725</v>
      </c>
      <c r="AG296" s="56">
        <v>1880.818181818182</v>
      </c>
      <c r="AH296" s="57">
        <v>644.25</v>
      </c>
      <c r="AI296" s="57">
        <v>699.34545454545446</v>
      </c>
      <c r="AJ296" s="57">
        <v>795.36363636363626</v>
      </c>
      <c r="AK296" s="57">
        <v>860.27272727272725</v>
      </c>
      <c r="AL296" s="57">
        <v>938.25</v>
      </c>
      <c r="AM296" s="57">
        <v>1453.909090909091</v>
      </c>
      <c r="AN296" s="57">
        <v>1613.181818181818</v>
      </c>
      <c r="AO296" s="57">
        <v>1500</v>
      </c>
      <c r="AP296" s="57">
        <v>1648.181818181818</v>
      </c>
      <c r="AQ296" s="58">
        <v>752.27272727272725</v>
      </c>
      <c r="AR296" s="58">
        <v>1135.181818181818</v>
      </c>
      <c r="AS296" s="58">
        <v>1175.4545454545455</v>
      </c>
      <c r="AT296" s="58">
        <v>1500</v>
      </c>
      <c r="AU296" s="58">
        <v>1500</v>
      </c>
      <c r="AV296" s="58">
        <v>2280.909090909091</v>
      </c>
      <c r="AW296" s="58">
        <v>2300</v>
      </c>
      <c r="AX296" s="59">
        <v>152.18181818181819</v>
      </c>
      <c r="AY296" s="59">
        <v>194.09090909090907</v>
      </c>
      <c r="AZ296" s="59">
        <v>716.36363636363626</v>
      </c>
      <c r="BA296" s="64">
        <v>332.5454545454545</v>
      </c>
      <c r="BB296" s="64">
        <v>950</v>
      </c>
      <c r="BC296" s="64">
        <v>1000</v>
      </c>
      <c r="BD296" s="64">
        <v>1000</v>
      </c>
      <c r="BE296" s="64">
        <v>1000</v>
      </c>
      <c r="BF296" s="64">
        <v>1202.7272727272725</v>
      </c>
      <c r="BG296" s="64">
        <v>1241.818181818182</v>
      </c>
      <c r="BH296" s="64">
        <v>2100</v>
      </c>
      <c r="BI296" s="61">
        <v>600</v>
      </c>
      <c r="BJ296" s="62">
        <v>218.54545454545456</v>
      </c>
      <c r="BK296" s="62">
        <v>223.18181818181819</v>
      </c>
      <c r="BL296" s="62">
        <v>479.36363636363637</v>
      </c>
      <c r="BM296" s="62">
        <v>535.27272727272725</v>
      </c>
      <c r="BN296" s="62">
        <v>558.36363636363626</v>
      </c>
      <c r="BO296" s="62">
        <v>560.18181818181824</v>
      </c>
      <c r="BP296" s="62">
        <v>636.4545454545455</v>
      </c>
      <c r="BQ296" s="62">
        <v>827.25</v>
      </c>
      <c r="BR296" s="62">
        <v>1452.05</v>
      </c>
      <c r="BS296" s="62">
        <v>1665.8</v>
      </c>
      <c r="BT296" s="62">
        <v>1797.4545454545455</v>
      </c>
      <c r="BU296" s="62">
        <v>1793.5454545454545</v>
      </c>
    </row>
    <row r="297" spans="1:73" s="63" customFormat="1" x14ac:dyDescent="0.3">
      <c r="A297" s="1"/>
      <c r="B297" s="1"/>
      <c r="C297" s="1"/>
      <c r="D297" s="92"/>
      <c r="E297" s="3"/>
      <c r="F297" s="3"/>
      <c r="G297" s="1"/>
      <c r="H297" s="69">
        <v>13.142976000025863</v>
      </c>
      <c r="I297" s="47">
        <v>1.2259090909090906</v>
      </c>
      <c r="J297" s="48">
        <v>8</v>
      </c>
      <c r="K297" s="48">
        <v>9.5681818181818201</v>
      </c>
      <c r="L297" s="49">
        <v>298.19545454545448</v>
      </c>
      <c r="M297" s="49">
        <v>431.38636363636363</v>
      </c>
      <c r="N297" s="49">
        <v>485.59090909090907</v>
      </c>
      <c r="O297" s="49">
        <v>552.08181818181833</v>
      </c>
      <c r="P297" s="49">
        <v>552.08181818181833</v>
      </c>
      <c r="Q297" s="49">
        <v>934.77272727272725</v>
      </c>
      <c r="R297" s="49">
        <v>1246.3181818181818</v>
      </c>
      <c r="S297" s="49">
        <v>1900.6818181818182</v>
      </c>
      <c r="T297" s="49">
        <v>2207.4090909090905</v>
      </c>
      <c r="U297" s="50">
        <v>199.52000000000055</v>
      </c>
      <c r="V297" s="50">
        <v>213.52000000000055</v>
      </c>
      <c r="W297" s="51">
        <v>841.60909090909104</v>
      </c>
      <c r="X297" s="51">
        <v>847.14090909090908</v>
      </c>
      <c r="Y297" s="51">
        <v>1943.8181818181818</v>
      </c>
      <c r="Z297" s="51">
        <v>1961.9818181818184</v>
      </c>
      <c r="AA297" s="52">
        <v>892.95454545454561</v>
      </c>
      <c r="AB297" s="53">
        <v>1495.6363636363635</v>
      </c>
      <c r="AC297" s="53">
        <v>1482.9090909090912</v>
      </c>
      <c r="AD297" s="55">
        <v>20</v>
      </c>
      <c r="AE297" s="56">
        <v>741.95454545454561</v>
      </c>
      <c r="AF297" s="56">
        <v>746.40909090909088</v>
      </c>
      <c r="AG297" s="56">
        <v>1884.727272727273</v>
      </c>
      <c r="AH297" s="57">
        <v>648</v>
      </c>
      <c r="AI297" s="57">
        <v>700.86818181818171</v>
      </c>
      <c r="AJ297" s="57">
        <v>797.54545454545439</v>
      </c>
      <c r="AK297" s="57">
        <v>862.40909090909088</v>
      </c>
      <c r="AL297" s="57">
        <v>941</v>
      </c>
      <c r="AM297" s="57">
        <v>1455.3636363636365</v>
      </c>
      <c r="AN297" s="57">
        <v>1614.772727272727</v>
      </c>
      <c r="AO297" s="57">
        <v>1500</v>
      </c>
      <c r="AP297" s="57">
        <v>1648.272727272727</v>
      </c>
      <c r="AQ297" s="58">
        <v>754.90909090909088</v>
      </c>
      <c r="AR297" s="58">
        <v>1140.772727272727</v>
      </c>
      <c r="AS297" s="58">
        <v>1179.1818181818182</v>
      </c>
      <c r="AT297" s="58">
        <v>1500</v>
      </c>
      <c r="AU297" s="58">
        <v>1500</v>
      </c>
      <c r="AV297" s="58">
        <v>2289.3636363636365</v>
      </c>
      <c r="AW297" s="58">
        <v>2300</v>
      </c>
      <c r="AX297" s="59">
        <v>151.77272727272728</v>
      </c>
      <c r="AY297" s="59">
        <v>194.6363636363636</v>
      </c>
      <c r="AZ297" s="59">
        <v>717.54545454545439</v>
      </c>
      <c r="BA297" s="64">
        <v>333.31818181818176</v>
      </c>
      <c r="BB297" s="64">
        <v>950</v>
      </c>
      <c r="BC297" s="64">
        <v>1000</v>
      </c>
      <c r="BD297" s="64">
        <v>1000</v>
      </c>
      <c r="BE297" s="64">
        <v>1000</v>
      </c>
      <c r="BF297" s="64">
        <v>1205.0909090909088</v>
      </c>
      <c r="BG297" s="64">
        <v>1242.227272727273</v>
      </c>
      <c r="BH297" s="64">
        <v>2100</v>
      </c>
      <c r="BI297" s="61">
        <v>600</v>
      </c>
      <c r="BJ297" s="62">
        <v>218.81818181818184</v>
      </c>
      <c r="BK297" s="62">
        <v>223.27272727272728</v>
      </c>
      <c r="BL297" s="62">
        <v>480.04545454545456</v>
      </c>
      <c r="BM297" s="62">
        <v>536.90909090909088</v>
      </c>
      <c r="BN297" s="62">
        <v>559.54545454545439</v>
      </c>
      <c r="BO297" s="62">
        <v>561.27272727272737</v>
      </c>
      <c r="BP297" s="62">
        <v>637.18181818181824</v>
      </c>
      <c r="BQ297" s="62">
        <v>828</v>
      </c>
      <c r="BR297" s="62">
        <v>1458.4</v>
      </c>
      <c r="BS297" s="62">
        <v>1668.4</v>
      </c>
      <c r="BT297" s="62">
        <v>1797.6818181818182</v>
      </c>
      <c r="BU297" s="62">
        <v>1793.8181818181818</v>
      </c>
    </row>
    <row r="298" spans="1:73" s="63" customFormat="1" x14ac:dyDescent="0.3">
      <c r="A298" s="1"/>
      <c r="B298" s="1"/>
      <c r="C298" s="1"/>
      <c r="D298" s="92"/>
      <c r="E298" s="3"/>
      <c r="F298" s="3"/>
      <c r="G298" s="1"/>
      <c r="H298" s="69">
        <v>13.187680000025953</v>
      </c>
      <c r="I298" s="47">
        <v>1.2245454545454542</v>
      </c>
      <c r="J298" s="48">
        <v>8</v>
      </c>
      <c r="K298" s="48">
        <v>9.5909090909090935</v>
      </c>
      <c r="L298" s="49">
        <v>298.52727272727265</v>
      </c>
      <c r="M298" s="49">
        <v>432.58181818181816</v>
      </c>
      <c r="N298" s="49">
        <v>486.35454545454542</v>
      </c>
      <c r="O298" s="49">
        <v>553.40909090909111</v>
      </c>
      <c r="P298" s="49">
        <v>553.40909090909111</v>
      </c>
      <c r="Q298" s="49">
        <v>936.76363636363635</v>
      </c>
      <c r="R298" s="49">
        <v>1248.090909090909</v>
      </c>
      <c r="S298" s="49">
        <v>1903.909090909091</v>
      </c>
      <c r="T298" s="49">
        <v>2210.545454545454</v>
      </c>
      <c r="U298" s="50">
        <v>200.60000000000056</v>
      </c>
      <c r="V298" s="50">
        <v>214.60000000000056</v>
      </c>
      <c r="W298" s="51">
        <v>841.94545454545471</v>
      </c>
      <c r="X298" s="51">
        <v>847.25454545454545</v>
      </c>
      <c r="Y298" s="51">
        <v>1945.090909090909</v>
      </c>
      <c r="Z298" s="51">
        <v>1963.4090909090912</v>
      </c>
      <c r="AA298" s="52">
        <v>893.27272727272748</v>
      </c>
      <c r="AB298" s="53">
        <v>1496.181818181818</v>
      </c>
      <c r="AC298" s="53">
        <v>1483.545454545455</v>
      </c>
      <c r="AD298" s="55">
        <v>20</v>
      </c>
      <c r="AE298" s="56">
        <v>742.27272727272748</v>
      </c>
      <c r="AF298" s="56">
        <v>746.5454545454545</v>
      </c>
      <c r="AG298" s="56">
        <v>1888.636363636364</v>
      </c>
      <c r="AH298" s="57">
        <v>651.75</v>
      </c>
      <c r="AI298" s="57">
        <v>702.39090909090896</v>
      </c>
      <c r="AJ298" s="57">
        <v>799.72727272727252</v>
      </c>
      <c r="AK298" s="57">
        <v>864.5454545454545</v>
      </c>
      <c r="AL298" s="57">
        <v>943.75</v>
      </c>
      <c r="AM298" s="57">
        <v>1456.818181818182</v>
      </c>
      <c r="AN298" s="57">
        <v>1616.363636363636</v>
      </c>
      <c r="AO298" s="57">
        <v>1500</v>
      </c>
      <c r="AP298" s="57">
        <v>1648.363636363636</v>
      </c>
      <c r="AQ298" s="58">
        <v>757.5454545454545</v>
      </c>
      <c r="AR298" s="58">
        <v>1146.363636363636</v>
      </c>
      <c r="AS298" s="58">
        <v>1182.909090909091</v>
      </c>
      <c r="AT298" s="58">
        <v>1500</v>
      </c>
      <c r="AU298" s="58">
        <v>1500</v>
      </c>
      <c r="AV298" s="58">
        <v>2297.818181818182</v>
      </c>
      <c r="AW298" s="58">
        <v>2300</v>
      </c>
      <c r="AX298" s="59">
        <v>151.36363636363637</v>
      </c>
      <c r="AY298" s="59">
        <v>195.18181818181813</v>
      </c>
      <c r="AZ298" s="59">
        <v>718.72727272727252</v>
      </c>
      <c r="BA298" s="64">
        <v>334.09090909090901</v>
      </c>
      <c r="BB298" s="64">
        <v>950</v>
      </c>
      <c r="BC298" s="64">
        <v>1000</v>
      </c>
      <c r="BD298" s="64">
        <v>1000</v>
      </c>
      <c r="BE298" s="64">
        <v>1000</v>
      </c>
      <c r="BF298" s="64">
        <v>1207.454545454545</v>
      </c>
      <c r="BG298" s="64">
        <v>1242.636363636364</v>
      </c>
      <c r="BH298" s="64">
        <v>2100</v>
      </c>
      <c r="BI298" s="61">
        <v>600</v>
      </c>
      <c r="BJ298" s="62">
        <v>219.09090909090912</v>
      </c>
      <c r="BK298" s="62">
        <v>223.36363636363637</v>
      </c>
      <c r="BL298" s="62">
        <v>480.72727272727275</v>
      </c>
      <c r="BM298" s="62">
        <v>538.5454545454545</v>
      </c>
      <c r="BN298" s="62">
        <v>560.72727272727252</v>
      </c>
      <c r="BO298" s="62">
        <v>562.36363636363649</v>
      </c>
      <c r="BP298" s="62">
        <v>637.90909090909099</v>
      </c>
      <c r="BQ298" s="62">
        <v>828.75</v>
      </c>
      <c r="BR298" s="62">
        <v>1464.75</v>
      </c>
      <c r="BS298" s="62">
        <v>1671</v>
      </c>
      <c r="BT298" s="62">
        <v>1797.909090909091</v>
      </c>
      <c r="BU298" s="62">
        <v>1794.090909090909</v>
      </c>
    </row>
    <row r="299" spans="1:73" s="63" customFormat="1" x14ac:dyDescent="0.3">
      <c r="A299" s="1"/>
      <c r="B299" s="1"/>
      <c r="C299" s="1"/>
      <c r="D299" s="92"/>
      <c r="E299" s="3"/>
      <c r="F299" s="3"/>
      <c r="G299" s="1"/>
      <c r="H299" s="69">
        <v>13.232384000026041</v>
      </c>
      <c r="I299" s="47">
        <v>1.2231818181818177</v>
      </c>
      <c r="J299" s="48">
        <v>8</v>
      </c>
      <c r="K299" s="48">
        <v>9.6136363636363669</v>
      </c>
      <c r="L299" s="49">
        <v>298.85909090909081</v>
      </c>
      <c r="M299" s="49">
        <v>433.7772727272727</v>
      </c>
      <c r="N299" s="49">
        <v>487.11818181818177</v>
      </c>
      <c r="O299" s="49">
        <v>554.73636363636388</v>
      </c>
      <c r="P299" s="49">
        <v>554.73636363636388</v>
      </c>
      <c r="Q299" s="49">
        <v>938.75454545454545</v>
      </c>
      <c r="R299" s="49">
        <v>1249.8636363636363</v>
      </c>
      <c r="S299" s="49">
        <v>1907.1363636363637</v>
      </c>
      <c r="T299" s="49">
        <v>2213.6818181818176</v>
      </c>
      <c r="U299" s="50">
        <v>201.68000000000058</v>
      </c>
      <c r="V299" s="50">
        <v>215.68000000000058</v>
      </c>
      <c r="W299" s="51">
        <v>842.28181818181838</v>
      </c>
      <c r="X299" s="51">
        <v>847.36818181818182</v>
      </c>
      <c r="Y299" s="51">
        <v>1946.3636363636363</v>
      </c>
      <c r="Z299" s="51">
        <v>1964.836363636364</v>
      </c>
      <c r="AA299" s="52">
        <v>893.59090909090935</v>
      </c>
      <c r="AB299" s="53">
        <v>1496.7272727272725</v>
      </c>
      <c r="AC299" s="53">
        <v>1484.1818181818187</v>
      </c>
      <c r="AD299" s="55">
        <v>20</v>
      </c>
      <c r="AE299" s="56">
        <v>742.59090909090935</v>
      </c>
      <c r="AF299" s="56">
        <v>746.68181818181813</v>
      </c>
      <c r="AG299" s="56">
        <v>1892.545454545455</v>
      </c>
      <c r="AH299" s="57">
        <v>655.5</v>
      </c>
      <c r="AI299" s="57">
        <v>703.91363636363621</v>
      </c>
      <c r="AJ299" s="57">
        <v>801.90909090909065</v>
      </c>
      <c r="AK299" s="57">
        <v>866.68181818181813</v>
      </c>
      <c r="AL299" s="57">
        <v>946.5</v>
      </c>
      <c r="AM299" s="57">
        <v>1458.2727272727275</v>
      </c>
      <c r="AN299" s="57">
        <v>1617.954545454545</v>
      </c>
      <c r="AO299" s="57">
        <v>1500</v>
      </c>
      <c r="AP299" s="57">
        <v>1648.454545454545</v>
      </c>
      <c r="AQ299" s="58">
        <v>760.18181818181813</v>
      </c>
      <c r="AR299" s="58">
        <v>1151.954545454545</v>
      </c>
      <c r="AS299" s="58">
        <v>1186.6363636363637</v>
      </c>
      <c r="AT299" s="58">
        <v>1500</v>
      </c>
      <c r="AU299" s="58">
        <v>1500</v>
      </c>
      <c r="AV299" s="58">
        <v>2306.2727272727275</v>
      </c>
      <c r="AW299" s="58">
        <v>2300</v>
      </c>
      <c r="AX299" s="59">
        <v>150.95454545454547</v>
      </c>
      <c r="AY299" s="59">
        <v>195.72727272727266</v>
      </c>
      <c r="AZ299" s="59">
        <v>719.90909090909065</v>
      </c>
      <c r="BA299" s="64">
        <v>334.86363636363626</v>
      </c>
      <c r="BB299" s="64">
        <v>950</v>
      </c>
      <c r="BC299" s="64">
        <v>1000</v>
      </c>
      <c r="BD299" s="64">
        <v>1000</v>
      </c>
      <c r="BE299" s="64">
        <v>1000</v>
      </c>
      <c r="BF299" s="64">
        <v>1209.8181818181813</v>
      </c>
      <c r="BG299" s="64">
        <v>1243.045454545455</v>
      </c>
      <c r="BH299" s="64">
        <v>2100</v>
      </c>
      <c r="BI299" s="61">
        <v>600</v>
      </c>
      <c r="BJ299" s="62">
        <v>219.3636363636364</v>
      </c>
      <c r="BK299" s="62">
        <v>223.45454545454547</v>
      </c>
      <c r="BL299" s="62">
        <v>481.40909090909093</v>
      </c>
      <c r="BM299" s="62">
        <v>540.18181818181813</v>
      </c>
      <c r="BN299" s="62">
        <v>561.90909090909065</v>
      </c>
      <c r="BO299" s="62">
        <v>563.45454545454561</v>
      </c>
      <c r="BP299" s="62">
        <v>638.63636363636374</v>
      </c>
      <c r="BQ299" s="62">
        <v>829.5</v>
      </c>
      <c r="BR299" s="62">
        <v>1471.1</v>
      </c>
      <c r="BS299" s="62">
        <v>1673.6</v>
      </c>
      <c r="BT299" s="62">
        <v>1798.1363636363637</v>
      </c>
      <c r="BU299" s="62">
        <v>1794.3636363636363</v>
      </c>
    </row>
    <row r="300" spans="1:73" s="63" customFormat="1" x14ac:dyDescent="0.3">
      <c r="A300" s="1"/>
      <c r="B300" s="1"/>
      <c r="C300" s="1"/>
      <c r="D300" s="92"/>
      <c r="E300" s="3"/>
      <c r="F300" s="3"/>
      <c r="G300" s="1"/>
      <c r="H300" s="69">
        <v>13.277088000026128</v>
      </c>
      <c r="I300" s="47">
        <v>1.2218181818181812</v>
      </c>
      <c r="J300" s="48">
        <v>8</v>
      </c>
      <c r="K300" s="48">
        <v>9.6363636363636402</v>
      </c>
      <c r="L300" s="49">
        <v>299.19090909090897</v>
      </c>
      <c r="M300" s="49">
        <v>434.97272727272724</v>
      </c>
      <c r="N300" s="49">
        <v>487.88181818181812</v>
      </c>
      <c r="O300" s="49">
        <v>556.06363636363665</v>
      </c>
      <c r="P300" s="49">
        <v>556.06363636363665</v>
      </c>
      <c r="Q300" s="49">
        <v>940.74545454545455</v>
      </c>
      <c r="R300" s="49">
        <v>1251.6363636363635</v>
      </c>
      <c r="S300" s="49">
        <v>1910.3636363636365</v>
      </c>
      <c r="T300" s="49">
        <v>2216.8181818181811</v>
      </c>
      <c r="U300" s="50">
        <v>202.76000000000059</v>
      </c>
      <c r="V300" s="50">
        <v>216.76000000000059</v>
      </c>
      <c r="W300" s="51">
        <v>842.61818181818205</v>
      </c>
      <c r="X300" s="51">
        <v>847.4818181818182</v>
      </c>
      <c r="Y300" s="51">
        <v>1947.6363636363635</v>
      </c>
      <c r="Z300" s="51">
        <v>1966.2636363636368</v>
      </c>
      <c r="AA300" s="52">
        <v>893.90909090909122</v>
      </c>
      <c r="AB300" s="53">
        <v>1497.272727272727</v>
      </c>
      <c r="AC300" s="53">
        <v>1484.8181818181824</v>
      </c>
      <c r="AD300" s="55">
        <v>20</v>
      </c>
      <c r="AE300" s="56">
        <v>742.90909090909122</v>
      </c>
      <c r="AF300" s="56">
        <v>746.81818181818176</v>
      </c>
      <c r="AG300" s="56">
        <v>1896.454545454546</v>
      </c>
      <c r="AH300" s="57">
        <v>659.25</v>
      </c>
      <c r="AI300" s="57">
        <v>705.43636363636347</v>
      </c>
      <c r="AJ300" s="57">
        <v>804.09090909090878</v>
      </c>
      <c r="AK300" s="57">
        <v>868.81818181818176</v>
      </c>
      <c r="AL300" s="57">
        <v>949.25</v>
      </c>
      <c r="AM300" s="57">
        <v>1459.727272727273</v>
      </c>
      <c r="AN300" s="57">
        <v>1619.545454545454</v>
      </c>
      <c r="AO300" s="57">
        <v>1500</v>
      </c>
      <c r="AP300" s="57">
        <v>1648.545454545454</v>
      </c>
      <c r="AQ300" s="58">
        <v>762.81818181818176</v>
      </c>
      <c r="AR300" s="58">
        <v>1157.545454545454</v>
      </c>
      <c r="AS300" s="58">
        <v>1190.3636363636365</v>
      </c>
      <c r="AT300" s="58">
        <v>1500</v>
      </c>
      <c r="AU300" s="58">
        <v>1500</v>
      </c>
      <c r="AV300" s="58">
        <v>2314.727272727273</v>
      </c>
      <c r="AW300" s="58">
        <v>2300</v>
      </c>
      <c r="AX300" s="59">
        <v>150.54545454545456</v>
      </c>
      <c r="AY300" s="59">
        <v>196.2727272727272</v>
      </c>
      <c r="AZ300" s="59">
        <v>721.09090909090878</v>
      </c>
      <c r="BA300" s="64">
        <v>335.63636363636351</v>
      </c>
      <c r="BB300" s="64">
        <v>950</v>
      </c>
      <c r="BC300" s="64">
        <v>1000</v>
      </c>
      <c r="BD300" s="64">
        <v>1000</v>
      </c>
      <c r="BE300" s="64">
        <v>1000</v>
      </c>
      <c r="BF300" s="64">
        <v>1212.1818181818176</v>
      </c>
      <c r="BG300" s="64">
        <v>1243.454545454546</v>
      </c>
      <c r="BH300" s="64">
        <v>2100</v>
      </c>
      <c r="BI300" s="61">
        <v>600</v>
      </c>
      <c r="BJ300" s="62">
        <v>219.63636363636368</v>
      </c>
      <c r="BK300" s="62">
        <v>223.54545454545456</v>
      </c>
      <c r="BL300" s="62">
        <v>482.09090909090912</v>
      </c>
      <c r="BM300" s="62">
        <v>541.81818181818176</v>
      </c>
      <c r="BN300" s="62">
        <v>563.09090909090878</v>
      </c>
      <c r="BO300" s="62">
        <v>564.54545454545473</v>
      </c>
      <c r="BP300" s="62">
        <v>639.36363636363649</v>
      </c>
      <c r="BQ300" s="62">
        <v>830.25</v>
      </c>
      <c r="BR300" s="62">
        <v>1477.45</v>
      </c>
      <c r="BS300" s="62">
        <v>1676.2</v>
      </c>
      <c r="BT300" s="62">
        <v>1798.3636363636365</v>
      </c>
      <c r="BU300" s="62">
        <v>1794.6363636363635</v>
      </c>
    </row>
    <row r="301" spans="1:73" s="63" customFormat="1" x14ac:dyDescent="0.3">
      <c r="A301" s="1"/>
      <c r="B301" s="1"/>
      <c r="C301" s="1"/>
      <c r="D301" s="92"/>
      <c r="E301" s="3"/>
      <c r="F301" s="3"/>
      <c r="G301" s="1"/>
      <c r="H301" s="69">
        <v>13.321792000026216</v>
      </c>
      <c r="I301" s="47">
        <v>1.2204545454545448</v>
      </c>
      <c r="J301" s="48">
        <v>8</v>
      </c>
      <c r="K301" s="48">
        <v>9.6590909090909136</v>
      </c>
      <c r="L301" s="49">
        <v>299.52272727272714</v>
      </c>
      <c r="M301" s="49">
        <v>436.16818181818178</v>
      </c>
      <c r="N301" s="49">
        <v>488.64545454545447</v>
      </c>
      <c r="O301" s="49">
        <v>557.39090909090942</v>
      </c>
      <c r="P301" s="49">
        <v>557.39090909090942</v>
      </c>
      <c r="Q301" s="49">
        <v>942.73636363636365</v>
      </c>
      <c r="R301" s="49">
        <v>1253.4090909090908</v>
      </c>
      <c r="S301" s="49">
        <v>1913.5909090909092</v>
      </c>
      <c r="T301" s="49">
        <v>2219.9545454545446</v>
      </c>
      <c r="U301" s="50">
        <v>203.8400000000006</v>
      </c>
      <c r="V301" s="50">
        <v>217.8400000000006</v>
      </c>
      <c r="W301" s="51">
        <v>842.95454545454572</v>
      </c>
      <c r="X301" s="51">
        <v>847.59545454545457</v>
      </c>
      <c r="Y301" s="51">
        <v>1948.9090909090908</v>
      </c>
      <c r="Z301" s="51">
        <v>1967.6909090909096</v>
      </c>
      <c r="AA301" s="52">
        <v>894.22727272727309</v>
      </c>
      <c r="AB301" s="53">
        <v>1497.8181818181815</v>
      </c>
      <c r="AC301" s="53">
        <v>1485.4545454545462</v>
      </c>
      <c r="AD301" s="55">
        <v>20</v>
      </c>
      <c r="AE301" s="56">
        <v>743.22727272727309</v>
      </c>
      <c r="AF301" s="56">
        <v>746.95454545454538</v>
      </c>
      <c r="AG301" s="56">
        <v>1900.3636363636369</v>
      </c>
      <c r="AH301" s="57">
        <v>663</v>
      </c>
      <c r="AI301" s="57">
        <v>706.95909090909072</v>
      </c>
      <c r="AJ301" s="57">
        <v>806.27272727272691</v>
      </c>
      <c r="AK301" s="57">
        <v>870.95454545454538</v>
      </c>
      <c r="AL301" s="57">
        <v>952</v>
      </c>
      <c r="AM301" s="57">
        <v>1461.1818181818185</v>
      </c>
      <c r="AN301" s="57">
        <v>1621.1363636363631</v>
      </c>
      <c r="AO301" s="57">
        <v>1500</v>
      </c>
      <c r="AP301" s="57">
        <v>1648.6363636363631</v>
      </c>
      <c r="AQ301" s="58">
        <v>765.45454545454538</v>
      </c>
      <c r="AR301" s="58">
        <v>1163.1363636363631</v>
      </c>
      <c r="AS301" s="58">
        <v>1194.0909090909092</v>
      </c>
      <c r="AT301" s="58">
        <v>1500</v>
      </c>
      <c r="AU301" s="58">
        <v>1500</v>
      </c>
      <c r="AV301" s="58">
        <v>2323.1818181818185</v>
      </c>
      <c r="AW301" s="58">
        <v>2300</v>
      </c>
      <c r="AX301" s="59">
        <v>150.13636363636365</v>
      </c>
      <c r="AY301" s="59">
        <v>196.81818181818173</v>
      </c>
      <c r="AZ301" s="59">
        <v>722.27272727272691</v>
      </c>
      <c r="BA301" s="64">
        <v>336.40909090909076</v>
      </c>
      <c r="BB301" s="64">
        <v>950</v>
      </c>
      <c r="BC301" s="64">
        <v>1000</v>
      </c>
      <c r="BD301" s="64">
        <v>1000</v>
      </c>
      <c r="BE301" s="64">
        <v>1000</v>
      </c>
      <c r="BF301" s="64">
        <v>1214.5454545454538</v>
      </c>
      <c r="BG301" s="64">
        <v>1243.8636363636369</v>
      </c>
      <c r="BH301" s="64">
        <v>2100</v>
      </c>
      <c r="BI301" s="61">
        <v>600</v>
      </c>
      <c r="BJ301" s="62">
        <v>219.90909090909096</v>
      </c>
      <c r="BK301" s="62">
        <v>223.63636363636365</v>
      </c>
      <c r="BL301" s="62">
        <v>482.77272727272731</v>
      </c>
      <c r="BM301" s="62">
        <v>543.45454545454538</v>
      </c>
      <c r="BN301" s="62">
        <v>564.27272727272691</v>
      </c>
      <c r="BO301" s="62">
        <v>565.63636363636385</v>
      </c>
      <c r="BP301" s="62">
        <v>640.09090909090924</v>
      </c>
      <c r="BQ301" s="62">
        <v>831</v>
      </c>
      <c r="BR301" s="62">
        <v>1483.8</v>
      </c>
      <c r="BS301" s="62">
        <v>1678.8</v>
      </c>
      <c r="BT301" s="62">
        <v>1798.5909090909092</v>
      </c>
      <c r="BU301" s="62">
        <v>1794.9090909090908</v>
      </c>
    </row>
    <row r="302" spans="1:73" s="63" customFormat="1" x14ac:dyDescent="0.3">
      <c r="A302" s="1"/>
      <c r="B302" s="1"/>
      <c r="C302" s="1"/>
      <c r="D302" s="92"/>
      <c r="E302" s="3"/>
      <c r="F302" s="3"/>
      <c r="G302" s="1"/>
      <c r="H302" s="69">
        <v>13.366496000026304</v>
      </c>
      <c r="I302" s="47">
        <v>1.2190909090909083</v>
      </c>
      <c r="J302" s="48">
        <v>8</v>
      </c>
      <c r="K302" s="48">
        <v>9.681818181818187</v>
      </c>
      <c r="L302" s="49">
        <v>299.8545454545453</v>
      </c>
      <c r="M302" s="49">
        <v>437.36363636363632</v>
      </c>
      <c r="N302" s="49">
        <v>489.40909090909082</v>
      </c>
      <c r="O302" s="49">
        <v>558.71818181818219</v>
      </c>
      <c r="P302" s="49">
        <v>558.71818181818219</v>
      </c>
      <c r="Q302" s="49">
        <v>944.72727272727275</v>
      </c>
      <c r="R302" s="49">
        <v>1255.181818181818</v>
      </c>
      <c r="S302" s="49">
        <v>1916.818181818182</v>
      </c>
      <c r="T302" s="49">
        <v>2223.0909090909081</v>
      </c>
      <c r="U302" s="50">
        <v>204.92000000000061</v>
      </c>
      <c r="V302" s="50">
        <v>218.92000000000061</v>
      </c>
      <c r="W302" s="51">
        <v>843.29090909090939</v>
      </c>
      <c r="X302" s="51">
        <v>847.70909090909095</v>
      </c>
      <c r="Y302" s="51">
        <v>1950.181818181818</v>
      </c>
      <c r="Z302" s="51">
        <v>1969.1181818181824</v>
      </c>
      <c r="AA302" s="52">
        <v>894.54545454545496</v>
      </c>
      <c r="AB302" s="53">
        <v>1498.363636363636</v>
      </c>
      <c r="AC302" s="53">
        <v>1486.0909090909099</v>
      </c>
      <c r="AD302" s="55">
        <v>20</v>
      </c>
      <c r="AE302" s="56">
        <v>743.54545454545496</v>
      </c>
      <c r="AF302" s="56">
        <v>747.09090909090901</v>
      </c>
      <c r="AG302" s="56">
        <v>1904.2727272727279</v>
      </c>
      <c r="AH302" s="57">
        <v>666.75</v>
      </c>
      <c r="AI302" s="57">
        <v>708.48181818181797</v>
      </c>
      <c r="AJ302" s="57">
        <v>808.45454545454504</v>
      </c>
      <c r="AK302" s="57">
        <v>873.09090909090901</v>
      </c>
      <c r="AL302" s="57">
        <v>954.75</v>
      </c>
      <c r="AM302" s="57">
        <v>1462.636363636364</v>
      </c>
      <c r="AN302" s="57">
        <v>1622.7272727272721</v>
      </c>
      <c r="AO302" s="57">
        <v>1500</v>
      </c>
      <c r="AP302" s="57">
        <v>1648.7272727272721</v>
      </c>
      <c r="AQ302" s="58">
        <v>768.09090909090901</v>
      </c>
      <c r="AR302" s="58">
        <v>1168.7272727272721</v>
      </c>
      <c r="AS302" s="58">
        <v>1197.818181818182</v>
      </c>
      <c r="AT302" s="58">
        <v>1500</v>
      </c>
      <c r="AU302" s="58">
        <v>1500</v>
      </c>
      <c r="AV302" s="58">
        <v>2331.636363636364</v>
      </c>
      <c r="AW302" s="58">
        <v>2300</v>
      </c>
      <c r="AX302" s="59">
        <v>149.72727272727275</v>
      </c>
      <c r="AY302" s="59">
        <v>197.36363636363626</v>
      </c>
      <c r="AZ302" s="59">
        <v>723.45454545454504</v>
      </c>
      <c r="BA302" s="64">
        <v>337.18181818181802</v>
      </c>
      <c r="BB302" s="64">
        <v>950</v>
      </c>
      <c r="BC302" s="64">
        <v>1000</v>
      </c>
      <c r="BD302" s="64">
        <v>1000</v>
      </c>
      <c r="BE302" s="64">
        <v>1000</v>
      </c>
      <c r="BF302" s="64">
        <v>1216.9090909090901</v>
      </c>
      <c r="BG302" s="64">
        <v>1244.2727272727279</v>
      </c>
      <c r="BH302" s="64">
        <v>2100</v>
      </c>
      <c r="BI302" s="61">
        <v>600</v>
      </c>
      <c r="BJ302" s="62">
        <v>220.18181818181824</v>
      </c>
      <c r="BK302" s="62">
        <v>223.72727272727275</v>
      </c>
      <c r="BL302" s="62">
        <v>483.4545454545455</v>
      </c>
      <c r="BM302" s="62">
        <v>545.09090909090901</v>
      </c>
      <c r="BN302" s="62">
        <v>565.45454545454504</v>
      </c>
      <c r="BO302" s="62">
        <v>566.72727272727298</v>
      </c>
      <c r="BP302" s="62">
        <v>640.81818181818198</v>
      </c>
      <c r="BQ302" s="62">
        <v>831.75</v>
      </c>
      <c r="BR302" s="62">
        <v>1490.15</v>
      </c>
      <c r="BS302" s="62">
        <v>1681.4</v>
      </c>
      <c r="BT302" s="62">
        <v>1798.818181818182</v>
      </c>
      <c r="BU302" s="62">
        <v>1795.181818181818</v>
      </c>
    </row>
    <row r="303" spans="1:73" s="63" customFormat="1" x14ac:dyDescent="0.3">
      <c r="A303" s="1"/>
      <c r="B303" s="1"/>
      <c r="C303" s="1"/>
      <c r="D303" s="92"/>
      <c r="E303" s="3"/>
      <c r="F303" s="3"/>
      <c r="G303" s="1"/>
      <c r="H303" s="69">
        <v>13.411200000026392</v>
      </c>
      <c r="I303" s="47">
        <v>1.2177272727272719</v>
      </c>
      <c r="J303" s="48">
        <v>8</v>
      </c>
      <c r="K303" s="48">
        <v>9.7045454545454604</v>
      </c>
      <c r="L303" s="49">
        <v>300.18636363636347</v>
      </c>
      <c r="M303" s="49">
        <v>438.55909090909086</v>
      </c>
      <c r="N303" s="49">
        <v>490.17272727272717</v>
      </c>
      <c r="O303" s="49">
        <v>560.04545454545496</v>
      </c>
      <c r="P303" s="49">
        <v>560.04545454545496</v>
      </c>
      <c r="Q303" s="49">
        <v>946.71818181818185</v>
      </c>
      <c r="R303" s="49">
        <v>1256.9545454545453</v>
      </c>
      <c r="S303" s="49">
        <v>1920.0454545454547</v>
      </c>
      <c r="T303" s="49">
        <v>2226.2272727272716</v>
      </c>
      <c r="U303" s="50">
        <v>206</v>
      </c>
      <c r="V303" s="50">
        <v>220</v>
      </c>
      <c r="W303" s="51">
        <v>843.62727272727307</v>
      </c>
      <c r="X303" s="51">
        <v>847.82272727272732</v>
      </c>
      <c r="Y303" s="51">
        <v>1951.4545454545453</v>
      </c>
      <c r="Z303" s="51">
        <v>1970.5454545454552</v>
      </c>
      <c r="AA303" s="52">
        <v>894.86363636363683</v>
      </c>
      <c r="AB303" s="53">
        <v>1498.9090909090905</v>
      </c>
      <c r="AC303" s="53">
        <v>1486.7272727272737</v>
      </c>
      <c r="AD303" s="55">
        <v>20</v>
      </c>
      <c r="AE303" s="56">
        <v>743.86363636363683</v>
      </c>
      <c r="AF303" s="56">
        <v>747.22727272727263</v>
      </c>
      <c r="AG303" s="56">
        <v>1908.1818181818189</v>
      </c>
      <c r="AH303" s="57">
        <v>670.5</v>
      </c>
      <c r="AI303" s="57">
        <v>710.00454545454522</v>
      </c>
      <c r="AJ303" s="57">
        <v>810.63636363636317</v>
      </c>
      <c r="AK303" s="57">
        <v>875.22727272727263</v>
      </c>
      <c r="AL303" s="57">
        <v>957.5</v>
      </c>
      <c r="AM303" s="57">
        <v>1464.0909090909095</v>
      </c>
      <c r="AN303" s="57">
        <v>1624.3181818181811</v>
      </c>
      <c r="AO303" s="57">
        <v>1500</v>
      </c>
      <c r="AP303" s="57">
        <v>1648.8181818181811</v>
      </c>
      <c r="AQ303" s="58">
        <v>770.72727272727263</v>
      </c>
      <c r="AR303" s="58">
        <v>1174.3181818181811</v>
      </c>
      <c r="AS303" s="58">
        <v>1201.5454545454547</v>
      </c>
      <c r="AT303" s="58">
        <v>1500</v>
      </c>
      <c r="AU303" s="58">
        <v>1500</v>
      </c>
      <c r="AV303" s="58">
        <v>2340.0909090909095</v>
      </c>
      <c r="AW303" s="58">
        <v>2300</v>
      </c>
      <c r="AX303" s="59">
        <v>149.31818181818184</v>
      </c>
      <c r="AY303" s="59">
        <v>197.90909090909079</v>
      </c>
      <c r="AZ303" s="59">
        <v>724.63636363636317</v>
      </c>
      <c r="BA303" s="64">
        <v>337.95454545454527</v>
      </c>
      <c r="BB303" s="64">
        <v>950</v>
      </c>
      <c r="BC303" s="64">
        <v>1000</v>
      </c>
      <c r="BD303" s="64">
        <v>1000</v>
      </c>
      <c r="BE303" s="64">
        <v>1000</v>
      </c>
      <c r="BF303" s="64">
        <v>1219.2727272727263</v>
      </c>
      <c r="BG303" s="64">
        <v>1244.6818181818189</v>
      </c>
      <c r="BH303" s="64">
        <v>2100</v>
      </c>
      <c r="BI303" s="61">
        <v>600</v>
      </c>
      <c r="BJ303" s="62">
        <v>220.45454545454552</v>
      </c>
      <c r="BK303" s="62">
        <v>223.81818181818184</v>
      </c>
      <c r="BL303" s="62">
        <v>484.13636363636368</v>
      </c>
      <c r="BM303" s="62">
        <v>546.72727272727263</v>
      </c>
      <c r="BN303" s="62">
        <v>566.63636363636317</v>
      </c>
      <c r="BO303" s="62">
        <v>567.8181818181821</v>
      </c>
      <c r="BP303" s="62">
        <v>641.54545454545473</v>
      </c>
      <c r="BQ303" s="62">
        <v>832.5</v>
      </c>
      <c r="BR303" s="62">
        <v>1496.5</v>
      </c>
      <c r="BS303" s="62">
        <v>1684</v>
      </c>
      <c r="BT303" s="62">
        <v>1799.0454545454547</v>
      </c>
      <c r="BU303" s="62">
        <v>1795.4545454545453</v>
      </c>
    </row>
    <row r="304" spans="1:73" s="63" customFormat="1" x14ac:dyDescent="0.3">
      <c r="A304" s="1"/>
      <c r="B304" s="1"/>
      <c r="C304" s="1"/>
      <c r="D304" s="92"/>
      <c r="E304" s="3"/>
      <c r="F304" s="3"/>
      <c r="G304" s="1"/>
      <c r="H304" s="69">
        <v>13.45590400002648</v>
      </c>
      <c r="I304" s="47">
        <v>1.2163636363636354</v>
      </c>
      <c r="J304" s="48">
        <v>8</v>
      </c>
      <c r="K304" s="48">
        <v>9.7272727272727337</v>
      </c>
      <c r="L304" s="49">
        <v>300.51818181818163</v>
      </c>
      <c r="M304" s="49">
        <v>439.75454545454539</v>
      </c>
      <c r="N304" s="49">
        <v>490.93636363636352</v>
      </c>
      <c r="O304" s="49">
        <v>561.37272727272773</v>
      </c>
      <c r="P304" s="49">
        <v>561.37272727272773</v>
      </c>
      <c r="Q304" s="49">
        <v>948.70909090909095</v>
      </c>
      <c r="R304" s="49">
        <v>1258.7272727272725</v>
      </c>
      <c r="S304" s="49">
        <v>1923.2727272727275</v>
      </c>
      <c r="T304" s="49">
        <v>2229.3636363636351</v>
      </c>
      <c r="U304" s="50">
        <v>206.98</v>
      </c>
      <c r="V304" s="50">
        <v>221.1</v>
      </c>
      <c r="W304" s="51">
        <v>843.96363636363674</v>
      </c>
      <c r="X304" s="51">
        <v>847.93636363636369</v>
      </c>
      <c r="Y304" s="51">
        <v>1952.7272727272725</v>
      </c>
      <c r="Z304" s="51">
        <v>1971.972727272728</v>
      </c>
      <c r="AA304" s="52">
        <v>895.1818181818187</v>
      </c>
      <c r="AB304" s="53">
        <v>1499.454545454545</v>
      </c>
      <c r="AC304" s="53">
        <v>1487.3636363636374</v>
      </c>
      <c r="AD304" s="55">
        <v>20</v>
      </c>
      <c r="AE304" s="56">
        <v>744.1818181818187</v>
      </c>
      <c r="AF304" s="56">
        <v>747.36363636363626</v>
      </c>
      <c r="AG304" s="56">
        <v>1912.0909090909099</v>
      </c>
      <c r="AH304" s="57">
        <v>674.25</v>
      </c>
      <c r="AI304" s="57">
        <v>711.52727272727248</v>
      </c>
      <c r="AJ304" s="57">
        <v>812.8181818181813</v>
      </c>
      <c r="AK304" s="57">
        <v>877.36363636363626</v>
      </c>
      <c r="AL304" s="57">
        <v>960.25</v>
      </c>
      <c r="AM304" s="57">
        <v>1465.545454545455</v>
      </c>
      <c r="AN304" s="57">
        <v>1625.9090909090901</v>
      </c>
      <c r="AO304" s="57">
        <v>1500</v>
      </c>
      <c r="AP304" s="57">
        <v>1648.9090909090901</v>
      </c>
      <c r="AQ304" s="58">
        <v>773.36363636363626</v>
      </c>
      <c r="AR304" s="58">
        <v>1179.9090909090901</v>
      </c>
      <c r="AS304" s="58">
        <v>1205.2727272727275</v>
      </c>
      <c r="AT304" s="58">
        <v>1500</v>
      </c>
      <c r="AU304" s="58">
        <v>1500</v>
      </c>
      <c r="AV304" s="58">
        <v>2348.545454545455</v>
      </c>
      <c r="AW304" s="58">
        <v>2300</v>
      </c>
      <c r="AX304" s="59">
        <v>148.90909090909093</v>
      </c>
      <c r="AY304" s="59">
        <v>198.45454545454533</v>
      </c>
      <c r="AZ304" s="59">
        <v>725.8181818181813</v>
      </c>
      <c r="BA304" s="64">
        <v>338.72727272727252</v>
      </c>
      <c r="BB304" s="64">
        <v>950</v>
      </c>
      <c r="BC304" s="64">
        <v>1000</v>
      </c>
      <c r="BD304" s="64">
        <v>1000</v>
      </c>
      <c r="BE304" s="64">
        <v>1000</v>
      </c>
      <c r="BF304" s="64">
        <v>1221.6363636363626</v>
      </c>
      <c r="BG304" s="64">
        <v>1245.0909090909099</v>
      </c>
      <c r="BH304" s="64">
        <v>2100</v>
      </c>
      <c r="BI304" s="61">
        <v>600</v>
      </c>
      <c r="BJ304" s="62">
        <v>220.7272727272728</v>
      </c>
      <c r="BK304" s="62">
        <v>223.90909090909093</v>
      </c>
      <c r="BL304" s="62">
        <v>484.81818181818187</v>
      </c>
      <c r="BM304" s="62">
        <v>548.36363636363626</v>
      </c>
      <c r="BN304" s="62">
        <v>567.8181818181813</v>
      </c>
      <c r="BO304" s="62">
        <v>568.90909090909122</v>
      </c>
      <c r="BP304" s="62">
        <v>642.27272727272748</v>
      </c>
      <c r="BQ304" s="62">
        <v>833.25</v>
      </c>
      <c r="BR304" s="62">
        <v>1502.85</v>
      </c>
      <c r="BS304" s="62">
        <v>1686.6</v>
      </c>
      <c r="BT304" s="62">
        <v>1799.2727272727275</v>
      </c>
      <c r="BU304" s="62">
        <v>1795.7272727272725</v>
      </c>
    </row>
    <row r="305" spans="1:73" s="63" customFormat="1" x14ac:dyDescent="0.3">
      <c r="A305" s="1"/>
      <c r="B305" s="1"/>
      <c r="C305" s="1"/>
      <c r="D305" s="92"/>
      <c r="E305" s="3"/>
      <c r="F305" s="3"/>
      <c r="G305" s="1"/>
      <c r="H305" s="69">
        <v>13.5</v>
      </c>
      <c r="I305" s="47">
        <v>1.2150000000000001</v>
      </c>
      <c r="J305" s="48">
        <v>8</v>
      </c>
      <c r="K305" s="48">
        <v>9.7500000000000071</v>
      </c>
      <c r="L305" s="49">
        <v>300.85000000000002</v>
      </c>
      <c r="M305" s="49">
        <v>440.95</v>
      </c>
      <c r="N305" s="49">
        <v>491.7</v>
      </c>
      <c r="O305" s="49">
        <v>562.7000000000005</v>
      </c>
      <c r="P305" s="49">
        <v>562.7000000000005</v>
      </c>
      <c r="Q305" s="49">
        <v>950.7</v>
      </c>
      <c r="R305" s="49">
        <v>1260.5</v>
      </c>
      <c r="S305" s="49">
        <v>1926.5</v>
      </c>
      <c r="T305" s="49">
        <v>2232.5</v>
      </c>
      <c r="U305" s="50">
        <v>207.96</v>
      </c>
      <c r="V305" s="50">
        <v>222.2</v>
      </c>
      <c r="W305" s="51">
        <v>844.3</v>
      </c>
      <c r="X305" s="51">
        <v>848.05</v>
      </c>
      <c r="Y305" s="51">
        <v>1954</v>
      </c>
      <c r="Z305" s="51">
        <v>1973.4</v>
      </c>
      <c r="AA305" s="52">
        <v>895.50000000000057</v>
      </c>
      <c r="AB305" s="53">
        <v>1500</v>
      </c>
      <c r="AC305" s="53">
        <v>1488</v>
      </c>
      <c r="AD305" s="55">
        <v>20</v>
      </c>
      <c r="AE305" s="56">
        <v>744.50000000000057</v>
      </c>
      <c r="AF305" s="56">
        <v>747.5</v>
      </c>
      <c r="AG305" s="56">
        <v>1916</v>
      </c>
      <c r="AH305" s="57">
        <v>678</v>
      </c>
      <c r="AI305" s="57">
        <v>713.05</v>
      </c>
      <c r="AJ305" s="57">
        <v>814.99999999999943</v>
      </c>
      <c r="AK305" s="57">
        <v>879.5</v>
      </c>
      <c r="AL305" s="57">
        <v>963</v>
      </c>
      <c r="AM305" s="57">
        <v>1467</v>
      </c>
      <c r="AN305" s="57">
        <v>1627.5</v>
      </c>
      <c r="AO305" s="57">
        <v>1500</v>
      </c>
      <c r="AP305" s="57">
        <v>1649</v>
      </c>
      <c r="AQ305" s="58">
        <v>776</v>
      </c>
      <c r="AR305" s="58">
        <v>1185.5</v>
      </c>
      <c r="AS305" s="58">
        <v>1209</v>
      </c>
      <c r="AT305" s="58">
        <v>1500</v>
      </c>
      <c r="AU305" s="58">
        <v>1500</v>
      </c>
      <c r="AV305" s="58">
        <v>2357</v>
      </c>
      <c r="AW305" s="58">
        <v>2300</v>
      </c>
      <c r="AX305" s="59">
        <v>148.5</v>
      </c>
      <c r="AY305" s="59">
        <v>199</v>
      </c>
      <c r="AZ305" s="59">
        <v>726.99999999999943</v>
      </c>
      <c r="BA305" s="64">
        <v>339.5</v>
      </c>
      <c r="BB305" s="64">
        <v>950</v>
      </c>
      <c r="BC305" s="64">
        <v>1000</v>
      </c>
      <c r="BD305" s="64">
        <v>1000</v>
      </c>
      <c r="BE305" s="64">
        <v>1000</v>
      </c>
      <c r="BF305" s="64">
        <v>1224</v>
      </c>
      <c r="BG305" s="64">
        <v>1245.5</v>
      </c>
      <c r="BH305" s="64">
        <v>2100</v>
      </c>
      <c r="BI305" s="61">
        <v>600</v>
      </c>
      <c r="BJ305" s="62">
        <v>221</v>
      </c>
      <c r="BK305" s="62">
        <v>224</v>
      </c>
      <c r="BL305" s="62">
        <v>485.5</v>
      </c>
      <c r="BM305" s="62">
        <v>550</v>
      </c>
      <c r="BN305" s="62">
        <v>568.99999999999943</v>
      </c>
      <c r="BO305" s="62">
        <v>570</v>
      </c>
      <c r="BP305" s="62">
        <v>643</v>
      </c>
      <c r="BQ305" s="62">
        <v>834</v>
      </c>
      <c r="BR305" s="62">
        <v>1509.2</v>
      </c>
      <c r="BS305" s="62">
        <v>1689.2</v>
      </c>
      <c r="BT305" s="62">
        <v>1799.5</v>
      </c>
      <c r="BU305" s="62">
        <v>1796</v>
      </c>
    </row>
    <row r="306" spans="1:73" s="63" customFormat="1" x14ac:dyDescent="0.3">
      <c r="A306" s="1"/>
      <c r="B306" s="1"/>
      <c r="C306" s="1"/>
      <c r="D306" s="92"/>
      <c r="E306" s="3"/>
      <c r="F306" s="3"/>
      <c r="G306" s="1"/>
      <c r="H306" s="69">
        <v>13.545312000026657</v>
      </c>
      <c r="I306" s="47">
        <v>1.2136363636363625</v>
      </c>
      <c r="J306" s="48">
        <v>8</v>
      </c>
      <c r="K306" s="48">
        <v>9.7727272727272805</v>
      </c>
      <c r="L306" s="49">
        <v>301.18181818181796</v>
      </c>
      <c r="M306" s="49">
        <v>442.14545454545447</v>
      </c>
      <c r="N306" s="49">
        <v>492.46363636363623</v>
      </c>
      <c r="O306" s="49">
        <v>564.02727272727327</v>
      </c>
      <c r="P306" s="49">
        <v>564.02727272727327</v>
      </c>
      <c r="Q306" s="49">
        <v>952.69090909090914</v>
      </c>
      <c r="R306" s="49">
        <v>1262.272727272727</v>
      </c>
      <c r="S306" s="49">
        <v>1929.727272727273</v>
      </c>
      <c r="T306" s="49">
        <v>2235.6363636363621</v>
      </c>
      <c r="U306" s="50">
        <v>208.94</v>
      </c>
      <c r="V306" s="50">
        <v>223.3</v>
      </c>
      <c r="W306" s="51">
        <v>844.63636363636408</v>
      </c>
      <c r="X306" s="51">
        <v>848.16363636363644</v>
      </c>
      <c r="Y306" s="51">
        <v>1955.272727272727</v>
      </c>
      <c r="Z306" s="51">
        <v>1974.8272727272736</v>
      </c>
      <c r="AA306" s="52">
        <v>895.81818181818244</v>
      </c>
      <c r="AB306" s="53">
        <v>1500</v>
      </c>
      <c r="AC306" s="53">
        <v>1488.5454545454545</v>
      </c>
      <c r="AD306" s="55">
        <v>20</v>
      </c>
      <c r="AE306" s="56">
        <v>744.81818181818244</v>
      </c>
      <c r="AF306" s="56">
        <v>747.63636363636351</v>
      </c>
      <c r="AG306" s="56">
        <v>1919.9090909090919</v>
      </c>
      <c r="AH306" s="57">
        <v>681.75</v>
      </c>
      <c r="AI306" s="57">
        <v>714.57272727272698</v>
      </c>
      <c r="AJ306" s="57">
        <v>817.18181818181756</v>
      </c>
      <c r="AK306" s="57">
        <v>881.63636363636351</v>
      </c>
      <c r="AL306" s="57">
        <v>965.75</v>
      </c>
      <c r="AM306" s="57">
        <v>1468.454545454546</v>
      </c>
      <c r="AN306" s="57">
        <v>1629.0909090909081</v>
      </c>
      <c r="AO306" s="57">
        <v>1500</v>
      </c>
      <c r="AP306" s="57">
        <v>1649.0909090909081</v>
      </c>
      <c r="AQ306" s="58">
        <v>778.63636363636351</v>
      </c>
      <c r="AR306" s="58">
        <v>1191.0909090909081</v>
      </c>
      <c r="AS306" s="58">
        <v>1212.727272727273</v>
      </c>
      <c r="AT306" s="58">
        <v>1500</v>
      </c>
      <c r="AU306" s="58">
        <v>1500</v>
      </c>
      <c r="AV306" s="58">
        <v>2365.454545454546</v>
      </c>
      <c r="AW306" s="58">
        <v>2300</v>
      </c>
      <c r="AX306" s="59">
        <v>148.09090909090912</v>
      </c>
      <c r="AY306" s="59">
        <v>199.54545454545439</v>
      </c>
      <c r="AZ306" s="59">
        <v>728.18181818181756</v>
      </c>
      <c r="BA306" s="64">
        <v>340.27272727272702</v>
      </c>
      <c r="BB306" s="64">
        <v>950</v>
      </c>
      <c r="BC306" s="64">
        <v>1000</v>
      </c>
      <c r="BD306" s="64">
        <v>1000</v>
      </c>
      <c r="BE306" s="64">
        <v>1000</v>
      </c>
      <c r="BF306" s="64">
        <v>1226.3636363636351</v>
      </c>
      <c r="BG306" s="64">
        <v>1245.9090909090919</v>
      </c>
      <c r="BH306" s="64">
        <v>2100</v>
      </c>
      <c r="BI306" s="61">
        <v>600</v>
      </c>
      <c r="BJ306" s="62">
        <v>221.27272727272737</v>
      </c>
      <c r="BK306" s="62">
        <v>224.09090909090912</v>
      </c>
      <c r="BL306" s="62">
        <v>486.18181818181824</v>
      </c>
      <c r="BM306" s="62">
        <v>551.63636363636351</v>
      </c>
      <c r="BN306" s="62">
        <v>570.18181818181756</v>
      </c>
      <c r="BO306" s="62">
        <v>571.09090909090946</v>
      </c>
      <c r="BP306" s="62">
        <v>643.72727272727298</v>
      </c>
      <c r="BQ306" s="62">
        <v>834.75</v>
      </c>
      <c r="BR306" s="62">
        <v>1515.55</v>
      </c>
      <c r="BS306" s="62">
        <v>1691.8</v>
      </c>
      <c r="BT306" s="62">
        <v>1799.727272727273</v>
      </c>
      <c r="BU306" s="62">
        <v>1796.272727272727</v>
      </c>
    </row>
    <row r="307" spans="1:73" s="63" customFormat="1" x14ac:dyDescent="0.3">
      <c r="A307" s="1"/>
      <c r="B307" s="1"/>
      <c r="C307" s="1"/>
      <c r="D307" s="92"/>
      <c r="E307" s="3"/>
      <c r="F307" s="3"/>
      <c r="G307" s="1"/>
      <c r="H307" s="69">
        <v>13.590016000026743</v>
      </c>
      <c r="I307" s="47">
        <v>1.2122727272727261</v>
      </c>
      <c r="J307" s="48">
        <v>8</v>
      </c>
      <c r="K307" s="48">
        <v>9.7954545454545539</v>
      </c>
      <c r="L307" s="49">
        <v>301.51363636363612</v>
      </c>
      <c r="M307" s="49">
        <v>443.34090909090901</v>
      </c>
      <c r="N307" s="49">
        <v>493.22727272727258</v>
      </c>
      <c r="O307" s="49">
        <v>565.35454545454604</v>
      </c>
      <c r="P307" s="49">
        <v>565.35454545454604</v>
      </c>
      <c r="Q307" s="49">
        <v>954.68181818181824</v>
      </c>
      <c r="R307" s="49">
        <v>1264.0454545454543</v>
      </c>
      <c r="S307" s="49">
        <v>1932.9545454545457</v>
      </c>
      <c r="T307" s="49">
        <v>2238.7727272727257</v>
      </c>
      <c r="U307" s="50">
        <v>209.92</v>
      </c>
      <c r="V307" s="50">
        <v>224.4</v>
      </c>
      <c r="W307" s="51">
        <v>844.97272727272775</v>
      </c>
      <c r="X307" s="51">
        <v>848.27727272727282</v>
      </c>
      <c r="Y307" s="51">
        <v>1956.5454545454543</v>
      </c>
      <c r="Z307" s="51">
        <v>1976.2545454545464</v>
      </c>
      <c r="AA307" s="52">
        <v>896.13636363636431</v>
      </c>
      <c r="AB307" s="53">
        <v>1500</v>
      </c>
      <c r="AC307" s="53">
        <v>1489.090909090909</v>
      </c>
      <c r="AD307" s="55">
        <v>20</v>
      </c>
      <c r="AE307" s="56">
        <v>745.13636363636431</v>
      </c>
      <c r="AF307" s="56">
        <v>747.77272727272714</v>
      </c>
      <c r="AG307" s="56">
        <v>1923.8181818181829</v>
      </c>
      <c r="AH307" s="57">
        <v>685.5</v>
      </c>
      <c r="AI307" s="57">
        <v>716.09545454545423</v>
      </c>
      <c r="AJ307" s="57">
        <v>819.36363636363569</v>
      </c>
      <c r="AK307" s="57">
        <v>883.77272727272714</v>
      </c>
      <c r="AL307" s="57">
        <v>968.5</v>
      </c>
      <c r="AM307" s="57">
        <v>1469.9090909090914</v>
      </c>
      <c r="AN307" s="57">
        <v>1630.6818181818171</v>
      </c>
      <c r="AO307" s="57">
        <v>1500</v>
      </c>
      <c r="AP307" s="57">
        <v>1649.1818181818171</v>
      </c>
      <c r="AQ307" s="58">
        <v>781.27272727272714</v>
      </c>
      <c r="AR307" s="58">
        <v>1196.6818181818171</v>
      </c>
      <c r="AS307" s="58">
        <v>1216.4545454545457</v>
      </c>
      <c r="AT307" s="58">
        <v>1500</v>
      </c>
      <c r="AU307" s="58">
        <v>1500</v>
      </c>
      <c r="AV307" s="58">
        <v>2373.9090909090914</v>
      </c>
      <c r="AW307" s="58">
        <v>2300</v>
      </c>
      <c r="AX307" s="59">
        <v>147.68181818181822</v>
      </c>
      <c r="AY307" s="59">
        <v>200.09090909090892</v>
      </c>
      <c r="AZ307" s="59">
        <v>729.36363636363569</v>
      </c>
      <c r="BA307" s="64">
        <v>341.04545454545428</v>
      </c>
      <c r="BB307" s="64">
        <v>950</v>
      </c>
      <c r="BC307" s="64">
        <v>1000</v>
      </c>
      <c r="BD307" s="64">
        <v>1000</v>
      </c>
      <c r="BE307" s="64">
        <v>1000</v>
      </c>
      <c r="BF307" s="64">
        <v>1228.7272727272714</v>
      </c>
      <c r="BG307" s="64">
        <v>1246.3181818181829</v>
      </c>
      <c r="BH307" s="64">
        <v>2100</v>
      </c>
      <c r="BI307" s="61">
        <v>600</v>
      </c>
      <c r="BJ307" s="62">
        <v>221.54545454545465</v>
      </c>
      <c r="BK307" s="62">
        <v>224.18181818181822</v>
      </c>
      <c r="BL307" s="62">
        <v>486.86363636363643</v>
      </c>
      <c r="BM307" s="62">
        <v>553.27272727272714</v>
      </c>
      <c r="BN307" s="62">
        <v>571.36363636363569</v>
      </c>
      <c r="BO307" s="62">
        <v>572.18181818181858</v>
      </c>
      <c r="BP307" s="62">
        <v>644.45454545454572</v>
      </c>
      <c r="BQ307" s="62">
        <v>835.5</v>
      </c>
      <c r="BR307" s="62">
        <v>1521.9</v>
      </c>
      <c r="BS307" s="62">
        <v>1694.4</v>
      </c>
      <c r="BT307" s="62">
        <v>1799.9545454545457</v>
      </c>
      <c r="BU307" s="62">
        <v>1796.5454545454543</v>
      </c>
    </row>
    <row r="308" spans="1:73" s="63" customFormat="1" x14ac:dyDescent="0.3">
      <c r="A308" s="1"/>
      <c r="B308" s="1"/>
      <c r="C308" s="1"/>
      <c r="D308" s="92"/>
      <c r="E308" s="3"/>
      <c r="F308" s="3"/>
      <c r="G308" s="1"/>
      <c r="H308" s="69">
        <v>13.634720000026832</v>
      </c>
      <c r="I308" s="47">
        <v>1.2109090909090896</v>
      </c>
      <c r="J308" s="48">
        <v>8</v>
      </c>
      <c r="K308" s="48">
        <v>9.8181818181818272</v>
      </c>
      <c r="L308" s="49">
        <v>301.84545454545429</v>
      </c>
      <c r="M308" s="49">
        <v>444.53636363636355</v>
      </c>
      <c r="N308" s="49">
        <v>493.99090909090893</v>
      </c>
      <c r="O308" s="49">
        <v>566.68181818181881</v>
      </c>
      <c r="P308" s="49">
        <v>566.68181818181881</v>
      </c>
      <c r="Q308" s="49">
        <v>956.67272727272734</v>
      </c>
      <c r="R308" s="49">
        <v>1265.8181818181815</v>
      </c>
      <c r="S308" s="49">
        <v>1936.1818181818185</v>
      </c>
      <c r="T308" s="49">
        <v>2241.9090909090892</v>
      </c>
      <c r="U308" s="50">
        <v>210.9</v>
      </c>
      <c r="V308" s="50">
        <v>225.5</v>
      </c>
      <c r="W308" s="51">
        <v>845.30909090909142</v>
      </c>
      <c r="X308" s="51">
        <v>848.39090909090919</v>
      </c>
      <c r="Y308" s="51">
        <v>1957.8181818181815</v>
      </c>
      <c r="Z308" s="51">
        <v>1977.6818181818192</v>
      </c>
      <c r="AA308" s="52">
        <v>896.45454545454618</v>
      </c>
      <c r="AB308" s="53">
        <v>1500</v>
      </c>
      <c r="AC308" s="53">
        <v>1489.6363636363635</v>
      </c>
      <c r="AD308" s="55">
        <v>20</v>
      </c>
      <c r="AE308" s="56">
        <v>745.45454545454618</v>
      </c>
      <c r="AF308" s="56">
        <v>747.90909090909076</v>
      </c>
      <c r="AG308" s="56">
        <v>1927.7272727272739</v>
      </c>
      <c r="AH308" s="57">
        <v>689.25</v>
      </c>
      <c r="AI308" s="57">
        <v>717.61818181818148</v>
      </c>
      <c r="AJ308" s="57">
        <v>821.54545454545382</v>
      </c>
      <c r="AK308" s="57">
        <v>885.90909090909076</v>
      </c>
      <c r="AL308" s="57">
        <v>971.25</v>
      </c>
      <c r="AM308" s="57">
        <v>1471.3636363636369</v>
      </c>
      <c r="AN308" s="57">
        <v>1632.2727272727261</v>
      </c>
      <c r="AO308" s="57">
        <v>1500</v>
      </c>
      <c r="AP308" s="57">
        <v>1649.2727272727261</v>
      </c>
      <c r="AQ308" s="58">
        <v>783.90909090909076</v>
      </c>
      <c r="AR308" s="58">
        <v>1202.2727272727261</v>
      </c>
      <c r="AS308" s="58">
        <v>1220.1818181818185</v>
      </c>
      <c r="AT308" s="58">
        <v>1500</v>
      </c>
      <c r="AU308" s="58">
        <v>1500</v>
      </c>
      <c r="AV308" s="58">
        <v>2382.3636363636369</v>
      </c>
      <c r="AW308" s="58">
        <v>2300</v>
      </c>
      <c r="AX308" s="59">
        <v>147.27272727272731</v>
      </c>
      <c r="AY308" s="59">
        <v>200.63636363636346</v>
      </c>
      <c r="AZ308" s="59">
        <v>730.54545454545382</v>
      </c>
      <c r="BA308" s="64">
        <v>341.81818181818153</v>
      </c>
      <c r="BB308" s="64">
        <v>950</v>
      </c>
      <c r="BC308" s="64">
        <v>1000</v>
      </c>
      <c r="BD308" s="64">
        <v>1000</v>
      </c>
      <c r="BE308" s="64">
        <v>1000</v>
      </c>
      <c r="BF308" s="64">
        <v>1231.0909090909076</v>
      </c>
      <c r="BG308" s="64">
        <v>1246.7272727272739</v>
      </c>
      <c r="BH308" s="64">
        <v>2100</v>
      </c>
      <c r="BI308" s="61">
        <v>600</v>
      </c>
      <c r="BJ308" s="62">
        <v>221.81818181818193</v>
      </c>
      <c r="BK308" s="62">
        <v>224.27272727272731</v>
      </c>
      <c r="BL308" s="62">
        <v>487.54545454545462</v>
      </c>
      <c r="BM308" s="62">
        <v>554.90909090909076</v>
      </c>
      <c r="BN308" s="62">
        <v>572.54545454545382</v>
      </c>
      <c r="BO308" s="62">
        <v>573.27272727272771</v>
      </c>
      <c r="BP308" s="62">
        <v>645.18181818181847</v>
      </c>
      <c r="BQ308" s="62">
        <v>836.25</v>
      </c>
      <c r="BR308" s="62">
        <v>1528.25</v>
      </c>
      <c r="BS308" s="62">
        <v>1697</v>
      </c>
      <c r="BT308" s="62">
        <v>1800.1818181818185</v>
      </c>
      <c r="BU308" s="62">
        <v>1796.8181818181815</v>
      </c>
    </row>
    <row r="309" spans="1:73" s="63" customFormat="1" x14ac:dyDescent="0.3">
      <c r="A309" s="1"/>
      <c r="B309" s="1"/>
      <c r="C309" s="1"/>
      <c r="D309" s="92"/>
      <c r="E309" s="3"/>
      <c r="F309" s="3"/>
      <c r="G309" s="1"/>
      <c r="H309" s="69">
        <v>13.67942400002692</v>
      </c>
      <c r="I309" s="47">
        <v>1.2095454545454531</v>
      </c>
      <c r="J309" s="48">
        <v>8</v>
      </c>
      <c r="K309" s="48">
        <v>9.8409090909091006</v>
      </c>
      <c r="L309" s="49">
        <v>302.17727272727245</v>
      </c>
      <c r="M309" s="49">
        <v>445.73181818181808</v>
      </c>
      <c r="N309" s="49">
        <v>494.75454545454528</v>
      </c>
      <c r="O309" s="49">
        <v>568.00909090909158</v>
      </c>
      <c r="P309" s="49">
        <v>568.00909090909158</v>
      </c>
      <c r="Q309" s="49">
        <v>958.66363636363644</v>
      </c>
      <c r="R309" s="49">
        <v>1267.5909090909088</v>
      </c>
      <c r="S309" s="49">
        <v>1939.4090909090912</v>
      </c>
      <c r="T309" s="49">
        <v>2245.0454545454527</v>
      </c>
      <c r="U309" s="50">
        <v>211.88</v>
      </c>
      <c r="V309" s="50">
        <v>226.6</v>
      </c>
      <c r="W309" s="51">
        <v>845.6454545454551</v>
      </c>
      <c r="X309" s="51">
        <v>848.50454545454556</v>
      </c>
      <c r="Y309" s="51">
        <v>1959.0909090909088</v>
      </c>
      <c r="Z309" s="51">
        <v>1979.1090909090919</v>
      </c>
      <c r="AA309" s="52">
        <v>896.77272727272805</v>
      </c>
      <c r="AB309" s="53">
        <v>1500</v>
      </c>
      <c r="AC309" s="53">
        <v>1490.181818181818</v>
      </c>
      <c r="AD309" s="55">
        <v>20</v>
      </c>
      <c r="AE309" s="56">
        <v>745.77272727272805</v>
      </c>
      <c r="AF309" s="56">
        <v>748.04545454545439</v>
      </c>
      <c r="AG309" s="56">
        <v>1931.6363636363649</v>
      </c>
      <c r="AH309" s="57">
        <v>693</v>
      </c>
      <c r="AI309" s="57">
        <v>719.14090909090874</v>
      </c>
      <c r="AJ309" s="57">
        <v>823.72727272727195</v>
      </c>
      <c r="AK309" s="57">
        <v>888.04545454545439</v>
      </c>
      <c r="AL309" s="57">
        <v>974</v>
      </c>
      <c r="AM309" s="57">
        <v>1472.8181818181824</v>
      </c>
      <c r="AN309" s="57">
        <v>1633.8636363636351</v>
      </c>
      <c r="AO309" s="57">
        <v>1500</v>
      </c>
      <c r="AP309" s="57">
        <v>1649.3636363636351</v>
      </c>
      <c r="AQ309" s="58">
        <v>786.54545454545439</v>
      </c>
      <c r="AR309" s="58">
        <v>1207.8636363636351</v>
      </c>
      <c r="AS309" s="58">
        <v>1223.9090909090912</v>
      </c>
      <c r="AT309" s="58">
        <v>1500</v>
      </c>
      <c r="AU309" s="58">
        <v>1500</v>
      </c>
      <c r="AV309" s="58">
        <v>2390.8181818181824</v>
      </c>
      <c r="AW309" s="58">
        <v>2300</v>
      </c>
      <c r="AX309" s="59">
        <v>146.8636363636364</v>
      </c>
      <c r="AY309" s="59">
        <v>201.18181818181799</v>
      </c>
      <c r="AZ309" s="59">
        <v>731.72727272727195</v>
      </c>
      <c r="BA309" s="64">
        <v>342.59090909090878</v>
      </c>
      <c r="BB309" s="64">
        <v>950</v>
      </c>
      <c r="BC309" s="64">
        <v>1000</v>
      </c>
      <c r="BD309" s="64">
        <v>1000</v>
      </c>
      <c r="BE309" s="64">
        <v>1000</v>
      </c>
      <c r="BF309" s="64">
        <v>1233.4545454545439</v>
      </c>
      <c r="BG309" s="64">
        <v>1247.1363636363649</v>
      </c>
      <c r="BH309" s="64">
        <v>2100</v>
      </c>
      <c r="BI309" s="61">
        <v>600</v>
      </c>
      <c r="BJ309" s="62">
        <v>222.09090909090921</v>
      </c>
      <c r="BK309" s="62">
        <v>224.3636363636364</v>
      </c>
      <c r="BL309" s="62">
        <v>488.2272727272728</v>
      </c>
      <c r="BM309" s="62">
        <v>556.54545454545439</v>
      </c>
      <c r="BN309" s="62">
        <v>573.72727272727195</v>
      </c>
      <c r="BO309" s="62">
        <v>574.36363636363683</v>
      </c>
      <c r="BP309" s="62">
        <v>645.90909090909122</v>
      </c>
      <c r="BQ309" s="62">
        <v>837</v>
      </c>
      <c r="BR309" s="62">
        <v>1534.6</v>
      </c>
      <c r="BS309" s="62">
        <v>1699.6</v>
      </c>
      <c r="BT309" s="62">
        <v>1800.4090909090912</v>
      </c>
      <c r="BU309" s="62">
        <v>1797.0909090909088</v>
      </c>
    </row>
    <row r="310" spans="1:73" s="63" customFormat="1" x14ac:dyDescent="0.3">
      <c r="A310" s="1"/>
      <c r="B310" s="1"/>
      <c r="C310" s="1"/>
      <c r="D310" s="92"/>
      <c r="E310" s="3"/>
      <c r="F310" s="3"/>
      <c r="G310" s="1"/>
      <c r="H310" s="69">
        <v>13.724128000027008</v>
      </c>
      <c r="I310" s="47">
        <v>1.2081818181818167</v>
      </c>
      <c r="J310" s="48">
        <v>8</v>
      </c>
      <c r="K310" s="48">
        <v>9.863636363636374</v>
      </c>
      <c r="L310" s="49">
        <v>302.50909090909062</v>
      </c>
      <c r="M310" s="49">
        <v>446.92727272727262</v>
      </c>
      <c r="N310" s="49">
        <v>495.51818181818163</v>
      </c>
      <c r="O310" s="49">
        <v>569.33636363636435</v>
      </c>
      <c r="P310" s="49">
        <v>569.33636363636435</v>
      </c>
      <c r="Q310" s="49">
        <v>960.65454545454554</v>
      </c>
      <c r="R310" s="49">
        <v>1269.363636363636</v>
      </c>
      <c r="S310" s="49">
        <v>1942.636363636364</v>
      </c>
      <c r="T310" s="49">
        <v>2248.1818181818162</v>
      </c>
      <c r="U310" s="50">
        <v>212.86</v>
      </c>
      <c r="V310" s="50">
        <v>227.7</v>
      </c>
      <c r="W310" s="51">
        <v>845.98181818181877</v>
      </c>
      <c r="X310" s="51">
        <v>848.61818181818194</v>
      </c>
      <c r="Y310" s="51">
        <v>1960.363636363636</v>
      </c>
      <c r="Z310" s="51">
        <v>1980.5363636363647</v>
      </c>
      <c r="AA310" s="52">
        <v>897.09090909090992</v>
      </c>
      <c r="AB310" s="53">
        <v>1500</v>
      </c>
      <c r="AC310" s="53">
        <v>1490.7272727272725</v>
      </c>
      <c r="AD310" s="55">
        <v>20</v>
      </c>
      <c r="AE310" s="56">
        <v>746.09090909090992</v>
      </c>
      <c r="AF310" s="56">
        <v>748.18181818181802</v>
      </c>
      <c r="AG310" s="56">
        <v>1935.5454545454559</v>
      </c>
      <c r="AH310" s="57">
        <v>696.75</v>
      </c>
      <c r="AI310" s="57">
        <v>720.66363636363599</v>
      </c>
      <c r="AJ310" s="57">
        <v>825.90909090909008</v>
      </c>
      <c r="AK310" s="57">
        <v>890.18181818181802</v>
      </c>
      <c r="AL310" s="57">
        <v>976.75</v>
      </c>
      <c r="AM310" s="57">
        <v>1474.2727272727279</v>
      </c>
      <c r="AN310" s="57">
        <v>1635.4545454545441</v>
      </c>
      <c r="AO310" s="57">
        <v>1500</v>
      </c>
      <c r="AP310" s="57">
        <v>1649.4545454545441</v>
      </c>
      <c r="AQ310" s="58">
        <v>789.18181818181802</v>
      </c>
      <c r="AR310" s="58">
        <v>1213.4545454545441</v>
      </c>
      <c r="AS310" s="58">
        <v>1227.636363636364</v>
      </c>
      <c r="AT310" s="58">
        <v>1500</v>
      </c>
      <c r="AU310" s="58">
        <v>1500</v>
      </c>
      <c r="AV310" s="58">
        <v>2399.2727272727279</v>
      </c>
      <c r="AW310" s="58">
        <v>2300</v>
      </c>
      <c r="AX310" s="59">
        <v>146.4545454545455</v>
      </c>
      <c r="AY310" s="59">
        <v>201.72727272727252</v>
      </c>
      <c r="AZ310" s="59">
        <v>732.90909090909008</v>
      </c>
      <c r="BA310" s="64">
        <v>343.36363636363603</v>
      </c>
      <c r="BB310" s="64">
        <v>950</v>
      </c>
      <c r="BC310" s="64">
        <v>1000</v>
      </c>
      <c r="BD310" s="64">
        <v>1000</v>
      </c>
      <c r="BE310" s="64">
        <v>1000</v>
      </c>
      <c r="BF310" s="64">
        <v>1235.8181818181802</v>
      </c>
      <c r="BG310" s="64">
        <v>1247.5454545454559</v>
      </c>
      <c r="BH310" s="64">
        <v>2100</v>
      </c>
      <c r="BI310" s="61">
        <v>600</v>
      </c>
      <c r="BJ310" s="62">
        <v>222.36363636363649</v>
      </c>
      <c r="BK310" s="62">
        <v>224.4545454545455</v>
      </c>
      <c r="BL310" s="62">
        <v>488.90909090909099</v>
      </c>
      <c r="BM310" s="62">
        <v>558.18181818181802</v>
      </c>
      <c r="BN310" s="62">
        <v>574.90909090909008</v>
      </c>
      <c r="BO310" s="62">
        <v>575.45454545454595</v>
      </c>
      <c r="BP310" s="62">
        <v>646.63636363636397</v>
      </c>
      <c r="BQ310" s="62">
        <v>837.75</v>
      </c>
      <c r="BR310" s="62">
        <v>1540.95</v>
      </c>
      <c r="BS310" s="62">
        <v>1702.2</v>
      </c>
      <c r="BT310" s="62">
        <v>1800.636363636364</v>
      </c>
      <c r="BU310" s="62">
        <v>1797.363636363636</v>
      </c>
    </row>
    <row r="311" spans="1:73" s="63" customFormat="1" x14ac:dyDescent="0.3">
      <c r="A311" s="1"/>
      <c r="B311" s="1"/>
      <c r="C311" s="1"/>
      <c r="D311" s="92"/>
      <c r="E311" s="3"/>
      <c r="F311" s="3"/>
      <c r="G311" s="1"/>
      <c r="H311" s="69">
        <v>13.768832000027096</v>
      </c>
      <c r="I311" s="47">
        <v>1.2068181818181802</v>
      </c>
      <c r="J311" s="48">
        <v>8</v>
      </c>
      <c r="K311" s="48">
        <v>9.8863636363636473</v>
      </c>
      <c r="L311" s="49">
        <v>302.84090909090878</v>
      </c>
      <c r="M311" s="49">
        <v>448.12272727272716</v>
      </c>
      <c r="N311" s="49">
        <v>496.28181818181798</v>
      </c>
      <c r="O311" s="49">
        <v>570.66363636363712</v>
      </c>
      <c r="P311" s="49">
        <v>570.66363636363712</v>
      </c>
      <c r="Q311" s="49">
        <v>962.64545454545464</v>
      </c>
      <c r="R311" s="49">
        <v>1271.1363636363633</v>
      </c>
      <c r="S311" s="49">
        <v>1945.8636363636367</v>
      </c>
      <c r="T311" s="49">
        <v>2251.3181818181797</v>
      </c>
      <c r="U311" s="50">
        <v>213.84</v>
      </c>
      <c r="V311" s="50">
        <v>228.8</v>
      </c>
      <c r="W311" s="51">
        <v>846.31818181818244</v>
      </c>
      <c r="X311" s="51">
        <v>848.73181818181831</v>
      </c>
      <c r="Y311" s="51">
        <v>1961.6363636363633</v>
      </c>
      <c r="Z311" s="51">
        <v>1981.9636363636375</v>
      </c>
      <c r="AA311" s="52">
        <v>897.40909090909179</v>
      </c>
      <c r="AB311" s="53">
        <v>1500</v>
      </c>
      <c r="AC311" s="53">
        <v>1491.272727272727</v>
      </c>
      <c r="AD311" s="55">
        <v>20</v>
      </c>
      <c r="AE311" s="56">
        <v>746.40909090909179</v>
      </c>
      <c r="AF311" s="56">
        <v>748.31818181818164</v>
      </c>
      <c r="AG311" s="56">
        <v>1939.4545454545469</v>
      </c>
      <c r="AH311" s="57">
        <v>700.5</v>
      </c>
      <c r="AI311" s="57">
        <v>722.18636363636324</v>
      </c>
      <c r="AJ311" s="57">
        <v>828.09090909090821</v>
      </c>
      <c r="AK311" s="57">
        <v>892.31818181818164</v>
      </c>
      <c r="AL311" s="57">
        <v>979.5</v>
      </c>
      <c r="AM311" s="57">
        <v>1475.7272727272734</v>
      </c>
      <c r="AN311" s="57">
        <v>1637.0454545454531</v>
      </c>
      <c r="AO311" s="57">
        <v>1500</v>
      </c>
      <c r="AP311" s="57">
        <v>1649.5454545454531</v>
      </c>
      <c r="AQ311" s="58">
        <v>791.81818181818164</v>
      </c>
      <c r="AR311" s="58">
        <v>1219.0454545454531</v>
      </c>
      <c r="AS311" s="58">
        <v>1231.3636363636367</v>
      </c>
      <c r="AT311" s="58">
        <v>1500</v>
      </c>
      <c r="AU311" s="58">
        <v>1500</v>
      </c>
      <c r="AV311" s="58">
        <v>2407.7272727272734</v>
      </c>
      <c r="AW311" s="58">
        <v>2300</v>
      </c>
      <c r="AX311" s="59">
        <v>146.04545454545459</v>
      </c>
      <c r="AY311" s="59">
        <v>202.27272727272705</v>
      </c>
      <c r="AZ311" s="59">
        <v>734.09090909090821</v>
      </c>
      <c r="BA311" s="64">
        <v>344.13636363636328</v>
      </c>
      <c r="BB311" s="64">
        <v>950</v>
      </c>
      <c r="BC311" s="64">
        <v>1000</v>
      </c>
      <c r="BD311" s="64">
        <v>1000</v>
      </c>
      <c r="BE311" s="64">
        <v>1000</v>
      </c>
      <c r="BF311" s="64">
        <v>1238.1818181818164</v>
      </c>
      <c r="BG311" s="64">
        <v>1247.9545454545469</v>
      </c>
      <c r="BH311" s="64">
        <v>2100</v>
      </c>
      <c r="BI311" s="61">
        <v>600</v>
      </c>
      <c r="BJ311" s="62">
        <v>222.63636363636377</v>
      </c>
      <c r="BK311" s="62">
        <v>224.54545454545459</v>
      </c>
      <c r="BL311" s="62">
        <v>489.59090909090918</v>
      </c>
      <c r="BM311" s="62">
        <v>559.81818181818164</v>
      </c>
      <c r="BN311" s="62">
        <v>576.09090909090821</v>
      </c>
      <c r="BO311" s="62">
        <v>576.54545454545507</v>
      </c>
      <c r="BP311" s="62">
        <v>647.36363636363672</v>
      </c>
      <c r="BQ311" s="62">
        <v>838.5</v>
      </c>
      <c r="BR311" s="62">
        <v>1547.3</v>
      </c>
      <c r="BS311" s="62">
        <v>1704.8</v>
      </c>
      <c r="BT311" s="62">
        <v>1800.8636363636367</v>
      </c>
      <c r="BU311" s="62">
        <v>1797.6363636363633</v>
      </c>
    </row>
    <row r="312" spans="1:73" s="63" customFormat="1" x14ac:dyDescent="0.3">
      <c r="A312" s="1"/>
      <c r="B312" s="1"/>
      <c r="C312" s="1"/>
      <c r="D312" s="92"/>
      <c r="E312" s="3"/>
      <c r="F312" s="3"/>
      <c r="G312" s="1"/>
      <c r="H312" s="69">
        <v>13.813536000027183</v>
      </c>
      <c r="I312" s="47">
        <v>1.2054545454545438</v>
      </c>
      <c r="J312" s="48">
        <v>8</v>
      </c>
      <c r="K312" s="48">
        <v>9.9090909090909207</v>
      </c>
      <c r="L312" s="49">
        <v>303.17272727272695</v>
      </c>
      <c r="M312" s="49">
        <v>449.3181818181817</v>
      </c>
      <c r="N312" s="49">
        <v>497.04545454545433</v>
      </c>
      <c r="O312" s="49">
        <v>571.99090909090989</v>
      </c>
      <c r="P312" s="49">
        <v>571.99090909090989</v>
      </c>
      <c r="Q312" s="49">
        <v>964.63636363636374</v>
      </c>
      <c r="R312" s="49">
        <v>1272.9090909090905</v>
      </c>
      <c r="S312" s="49">
        <v>1949.0909090909095</v>
      </c>
      <c r="T312" s="49">
        <v>2254.4545454545432</v>
      </c>
      <c r="U312" s="50">
        <v>214.82</v>
      </c>
      <c r="V312" s="50">
        <v>229.9</v>
      </c>
      <c r="W312" s="51">
        <v>846.65454545454611</v>
      </c>
      <c r="X312" s="51">
        <v>848.84545454545469</v>
      </c>
      <c r="Y312" s="51">
        <v>1962.9090909090905</v>
      </c>
      <c r="Z312" s="51">
        <v>1983.3909090909103</v>
      </c>
      <c r="AA312" s="52">
        <v>897.72727272727366</v>
      </c>
      <c r="AB312" s="53">
        <v>1500</v>
      </c>
      <c r="AC312" s="53">
        <v>1491.8181818181815</v>
      </c>
      <c r="AD312" s="55">
        <v>20</v>
      </c>
      <c r="AE312" s="56">
        <v>746.72727272727366</v>
      </c>
      <c r="AF312" s="56">
        <v>748.45454545454527</v>
      </c>
      <c r="AG312" s="56">
        <v>1943.3636363636379</v>
      </c>
      <c r="AH312" s="57">
        <v>704.25</v>
      </c>
      <c r="AI312" s="57">
        <v>723.70909090909049</v>
      </c>
      <c r="AJ312" s="57">
        <v>830.27272727272634</v>
      </c>
      <c r="AK312" s="57">
        <v>894.45454545454527</v>
      </c>
      <c r="AL312" s="57">
        <v>982.25</v>
      </c>
      <c r="AM312" s="57">
        <v>1477.1818181818189</v>
      </c>
      <c r="AN312" s="57">
        <v>1638.6363636363621</v>
      </c>
      <c r="AO312" s="57">
        <v>1500</v>
      </c>
      <c r="AP312" s="57">
        <v>1649.6363636363621</v>
      </c>
      <c r="AQ312" s="58">
        <v>794.45454545454527</v>
      </c>
      <c r="AR312" s="58">
        <v>1224.6363636363621</v>
      </c>
      <c r="AS312" s="58">
        <v>1235.0909090909095</v>
      </c>
      <c r="AT312" s="58">
        <v>1500</v>
      </c>
      <c r="AU312" s="58">
        <v>1500</v>
      </c>
      <c r="AV312" s="58">
        <v>2416.1818181818189</v>
      </c>
      <c r="AW312" s="58">
        <v>2300</v>
      </c>
      <c r="AX312" s="59">
        <v>145.63636363636368</v>
      </c>
      <c r="AY312" s="59">
        <v>202.81818181818159</v>
      </c>
      <c r="AZ312" s="59">
        <v>735.27272727272634</v>
      </c>
      <c r="BA312" s="64">
        <v>344.90909090909054</v>
      </c>
      <c r="BB312" s="64">
        <v>950</v>
      </c>
      <c r="BC312" s="64">
        <v>1000</v>
      </c>
      <c r="BD312" s="64">
        <v>1000</v>
      </c>
      <c r="BE312" s="64">
        <v>1000</v>
      </c>
      <c r="BF312" s="64">
        <v>1240.5454545454527</v>
      </c>
      <c r="BG312" s="64">
        <v>1248.3636363636379</v>
      </c>
      <c r="BH312" s="64">
        <v>2100</v>
      </c>
      <c r="BI312" s="61">
        <v>600</v>
      </c>
      <c r="BJ312" s="62">
        <v>222.90909090909105</v>
      </c>
      <c r="BK312" s="62">
        <v>224.63636363636368</v>
      </c>
      <c r="BL312" s="62">
        <v>490.27272727272737</v>
      </c>
      <c r="BM312" s="62">
        <v>561.45454545454527</v>
      </c>
      <c r="BN312" s="62">
        <v>577.27272727272634</v>
      </c>
      <c r="BO312" s="62">
        <v>577.63636363636419</v>
      </c>
      <c r="BP312" s="62">
        <v>648.09090909090946</v>
      </c>
      <c r="BQ312" s="62">
        <v>839.25</v>
      </c>
      <c r="BR312" s="62">
        <v>1553.65</v>
      </c>
      <c r="BS312" s="62">
        <v>1707.4</v>
      </c>
      <c r="BT312" s="62">
        <v>1801.0909090909095</v>
      </c>
      <c r="BU312" s="62">
        <v>1797.9090909090905</v>
      </c>
    </row>
    <row r="313" spans="1:73" s="63" customFormat="1" x14ac:dyDescent="0.3">
      <c r="A313" s="1"/>
      <c r="B313" s="1"/>
      <c r="C313" s="1"/>
      <c r="D313" s="92"/>
      <c r="E313" s="3"/>
      <c r="F313" s="3"/>
      <c r="G313" s="1"/>
      <c r="H313" s="69">
        <v>13.858240000027271</v>
      </c>
      <c r="I313" s="47">
        <v>1.2040909090909073</v>
      </c>
      <c r="J313" s="48">
        <v>8</v>
      </c>
      <c r="K313" s="48">
        <v>9.9318181818181941</v>
      </c>
      <c r="L313" s="49">
        <v>303.50454545454511</v>
      </c>
      <c r="M313" s="49">
        <v>450.51363636363624</v>
      </c>
      <c r="N313" s="49">
        <v>497.80909090909068</v>
      </c>
      <c r="O313" s="49">
        <v>573.31818181818267</v>
      </c>
      <c r="P313" s="49">
        <v>573.31818181818267</v>
      </c>
      <c r="Q313" s="49">
        <v>966.62727272727284</v>
      </c>
      <c r="R313" s="49">
        <v>1274.6818181818178</v>
      </c>
      <c r="S313" s="49">
        <v>1952.3181818181822</v>
      </c>
      <c r="T313" s="49">
        <v>2257.5909090909067</v>
      </c>
      <c r="U313" s="50">
        <v>215.8</v>
      </c>
      <c r="V313" s="50">
        <v>231</v>
      </c>
      <c r="W313" s="51">
        <v>846.99090909090978</v>
      </c>
      <c r="X313" s="51">
        <v>848.95909090909106</v>
      </c>
      <c r="Y313" s="51">
        <v>1964.1818181818178</v>
      </c>
      <c r="Z313" s="51">
        <v>1984.8181818181831</v>
      </c>
      <c r="AA313" s="52">
        <v>898.04545454545553</v>
      </c>
      <c r="AB313" s="53">
        <v>1500</v>
      </c>
      <c r="AC313" s="53">
        <v>1492.363636363636</v>
      </c>
      <c r="AD313" s="55">
        <v>20</v>
      </c>
      <c r="AE313" s="56">
        <v>747.04545454545553</v>
      </c>
      <c r="AF313" s="56">
        <v>748.59090909090889</v>
      </c>
      <c r="AG313" s="56">
        <v>1947.2727272727288</v>
      </c>
      <c r="AH313" s="57">
        <v>708</v>
      </c>
      <c r="AI313" s="57">
        <v>725.23181818181774</v>
      </c>
      <c r="AJ313" s="57">
        <v>832.45454545454447</v>
      </c>
      <c r="AK313" s="57">
        <v>896.59090909090889</v>
      </c>
      <c r="AL313" s="57">
        <v>985</v>
      </c>
      <c r="AM313" s="57">
        <v>1478.6363636363644</v>
      </c>
      <c r="AN313" s="57">
        <v>1640.2272727272712</v>
      </c>
      <c r="AO313" s="57">
        <v>1500</v>
      </c>
      <c r="AP313" s="57">
        <v>1649.7272727272712</v>
      </c>
      <c r="AQ313" s="58">
        <v>797.09090909090889</v>
      </c>
      <c r="AR313" s="58">
        <v>1230.2272727272712</v>
      </c>
      <c r="AS313" s="58">
        <v>1238.8181818181822</v>
      </c>
      <c r="AT313" s="58">
        <v>1500</v>
      </c>
      <c r="AU313" s="58">
        <v>1500</v>
      </c>
      <c r="AV313" s="58">
        <v>2424.6363636363644</v>
      </c>
      <c r="AW313" s="58">
        <v>2300</v>
      </c>
      <c r="AX313" s="59">
        <v>145.22727272727278</v>
      </c>
      <c r="AY313" s="59">
        <v>203.36363636363612</v>
      </c>
      <c r="AZ313" s="59">
        <v>736.45454545454447</v>
      </c>
      <c r="BA313" s="64">
        <v>345.68181818181779</v>
      </c>
      <c r="BB313" s="64">
        <v>950</v>
      </c>
      <c r="BC313" s="64">
        <v>1000</v>
      </c>
      <c r="BD313" s="64">
        <v>1000</v>
      </c>
      <c r="BE313" s="64">
        <v>1000</v>
      </c>
      <c r="BF313" s="64">
        <v>1242.9090909090889</v>
      </c>
      <c r="BG313" s="64">
        <v>1248.7727272727288</v>
      </c>
      <c r="BH313" s="64">
        <v>2100</v>
      </c>
      <c r="BI313" s="61">
        <v>600</v>
      </c>
      <c r="BJ313" s="62">
        <v>223.18181818181833</v>
      </c>
      <c r="BK313" s="62">
        <v>224.72727272727278</v>
      </c>
      <c r="BL313" s="62">
        <v>490.95454545454555</v>
      </c>
      <c r="BM313" s="62">
        <v>563.09090909090889</v>
      </c>
      <c r="BN313" s="62">
        <v>578.45454545454447</v>
      </c>
      <c r="BO313" s="62">
        <v>578.72727272727332</v>
      </c>
      <c r="BP313" s="62">
        <v>648.81818181818221</v>
      </c>
      <c r="BQ313" s="62">
        <v>840</v>
      </c>
      <c r="BR313" s="62">
        <v>1560</v>
      </c>
      <c r="BS313" s="62">
        <v>1710</v>
      </c>
      <c r="BT313" s="62">
        <v>1801.3181818181822</v>
      </c>
      <c r="BU313" s="62">
        <v>1798.1818181818178</v>
      </c>
    </row>
    <row r="314" spans="1:73" s="63" customFormat="1" x14ac:dyDescent="0.3">
      <c r="A314" s="1"/>
      <c r="B314" s="1"/>
      <c r="C314" s="1"/>
      <c r="D314" s="92"/>
      <c r="E314" s="3"/>
      <c r="F314" s="3"/>
      <c r="G314" s="1"/>
      <c r="H314" s="69">
        <v>13.902944000027361</v>
      </c>
      <c r="I314" s="47">
        <v>1.2027272727272709</v>
      </c>
      <c r="J314" s="48">
        <v>8</v>
      </c>
      <c r="K314" s="48">
        <v>9.9545454545454675</v>
      </c>
      <c r="L314" s="49">
        <v>303.83636363636327</v>
      </c>
      <c r="M314" s="49">
        <v>451.70909090909078</v>
      </c>
      <c r="N314" s="49">
        <v>498.57272727272704</v>
      </c>
      <c r="O314" s="49">
        <v>574.64545454545544</v>
      </c>
      <c r="P314" s="49">
        <v>574.64545454545544</v>
      </c>
      <c r="Q314" s="49">
        <v>968.61818181818194</v>
      </c>
      <c r="R314" s="49">
        <v>1276.454545454545</v>
      </c>
      <c r="S314" s="49">
        <v>1955.545454545455</v>
      </c>
      <c r="T314" s="49">
        <v>2260.7272727272702</v>
      </c>
      <c r="U314" s="50">
        <v>216.78</v>
      </c>
      <c r="V314" s="50">
        <v>232.1</v>
      </c>
      <c r="W314" s="51">
        <v>847.32727272727345</v>
      </c>
      <c r="X314" s="51">
        <v>849.07272727272743</v>
      </c>
      <c r="Y314" s="51">
        <v>1965.454545454545</v>
      </c>
      <c r="Z314" s="51">
        <v>1986.2454545454559</v>
      </c>
      <c r="AA314" s="52">
        <v>898.3636363636374</v>
      </c>
      <c r="AB314" s="53">
        <v>1500</v>
      </c>
      <c r="AC314" s="53">
        <v>1492.9090909090905</v>
      </c>
      <c r="AD314" s="55">
        <v>0</v>
      </c>
      <c r="AE314" s="56">
        <v>747.3636363636374</v>
      </c>
      <c r="AF314" s="56">
        <v>748.72727272727252</v>
      </c>
      <c r="AG314" s="56">
        <v>1951.1818181818198</v>
      </c>
      <c r="AH314" s="57">
        <v>709.23333333333335</v>
      </c>
      <c r="AI314" s="57">
        <v>726.754545454545</v>
      </c>
      <c r="AJ314" s="57">
        <v>834.6363636363626</v>
      </c>
      <c r="AK314" s="57">
        <v>898.72727272727252</v>
      </c>
      <c r="AL314" s="57">
        <v>985.5</v>
      </c>
      <c r="AM314" s="57">
        <v>1480.0909090909099</v>
      </c>
      <c r="AN314" s="57">
        <v>1641.8181818181802</v>
      </c>
      <c r="AO314" s="57">
        <v>1500</v>
      </c>
      <c r="AP314" s="57">
        <v>1649.8181818181802</v>
      </c>
      <c r="AQ314" s="58">
        <v>799.72727272727252</v>
      </c>
      <c r="AR314" s="58">
        <v>1235.8181818181802</v>
      </c>
      <c r="AS314" s="58">
        <v>1242.545454545455</v>
      </c>
      <c r="AT314" s="58">
        <v>1500</v>
      </c>
      <c r="AU314" s="58">
        <v>1500</v>
      </c>
      <c r="AV314" s="58">
        <v>2433.0909090909099</v>
      </c>
      <c r="AW314" s="58">
        <v>2300</v>
      </c>
      <c r="AX314" s="59">
        <v>144.81818181818187</v>
      </c>
      <c r="AY314" s="59">
        <v>203.90909090909065</v>
      </c>
      <c r="AZ314" s="59">
        <v>737.6363636363626</v>
      </c>
      <c r="BA314" s="64">
        <v>346.45454545454504</v>
      </c>
      <c r="BB314" s="64">
        <v>950</v>
      </c>
      <c r="BC314" s="64">
        <v>1000</v>
      </c>
      <c r="BD314" s="64">
        <v>1000</v>
      </c>
      <c r="BE314" s="64">
        <v>1000</v>
      </c>
      <c r="BF314" s="64">
        <v>1245.2727272727252</v>
      </c>
      <c r="BG314" s="64">
        <v>1249.1818181818198</v>
      </c>
      <c r="BH314" s="64">
        <v>2100</v>
      </c>
      <c r="BI314" s="61">
        <v>600</v>
      </c>
      <c r="BJ314" s="62">
        <v>223.45454545454561</v>
      </c>
      <c r="BK314" s="62">
        <v>224.81818181818187</v>
      </c>
      <c r="BL314" s="62">
        <v>491.63636363636374</v>
      </c>
      <c r="BM314" s="62">
        <v>564.72727272727252</v>
      </c>
      <c r="BN314" s="62">
        <v>579.6363636363626</v>
      </c>
      <c r="BO314" s="62">
        <v>579.81818181818244</v>
      </c>
      <c r="BP314" s="62">
        <v>649.54545454545496</v>
      </c>
      <c r="BQ314" s="62">
        <v>840.16666666666663</v>
      </c>
      <c r="BR314" s="62">
        <v>1562.3333333333333</v>
      </c>
      <c r="BS314" s="62">
        <v>1711.3333333333333</v>
      </c>
      <c r="BT314" s="62">
        <v>1801.545454545455</v>
      </c>
      <c r="BU314" s="62">
        <v>1798.454545454545</v>
      </c>
    </row>
    <row r="315" spans="1:73" s="63" customFormat="1" x14ac:dyDescent="0.3">
      <c r="A315" s="1"/>
      <c r="B315" s="1"/>
      <c r="C315" s="1"/>
      <c r="D315" s="92"/>
      <c r="E315" s="3"/>
      <c r="F315" s="3"/>
      <c r="G315" s="1"/>
      <c r="H315" s="69">
        <v>13.947648000027447</v>
      </c>
      <c r="I315" s="47">
        <v>1.2013636363636344</v>
      </c>
      <c r="J315" s="48">
        <v>8</v>
      </c>
      <c r="K315" s="48">
        <v>9.9772727272727408</v>
      </c>
      <c r="L315" s="49">
        <v>304.16818181818144</v>
      </c>
      <c r="M315" s="49">
        <v>452.90454545454531</v>
      </c>
      <c r="N315" s="49">
        <v>499.33636363636339</v>
      </c>
      <c r="O315" s="49">
        <v>575.97272727272821</v>
      </c>
      <c r="P315" s="49">
        <v>575.97272727272821</v>
      </c>
      <c r="Q315" s="49">
        <v>970.60909090909104</v>
      </c>
      <c r="R315" s="49">
        <v>1278.2272727272723</v>
      </c>
      <c r="S315" s="49">
        <v>1958.7727272727277</v>
      </c>
      <c r="T315" s="49">
        <v>2263.8636363636338</v>
      </c>
      <c r="U315" s="50">
        <v>217.76</v>
      </c>
      <c r="V315" s="50">
        <v>233.2</v>
      </c>
      <c r="W315" s="51">
        <v>847.66363636363712</v>
      </c>
      <c r="X315" s="51">
        <v>849.18636363636381</v>
      </c>
      <c r="Y315" s="51">
        <v>1966.7272727272723</v>
      </c>
      <c r="Z315" s="51">
        <v>1987.6727272727287</v>
      </c>
      <c r="AA315" s="52">
        <v>898.68181818181927</v>
      </c>
      <c r="AB315" s="53">
        <v>1500</v>
      </c>
      <c r="AC315" s="53">
        <v>1493.454545454545</v>
      </c>
      <c r="AD315" s="55">
        <v>0</v>
      </c>
      <c r="AE315" s="56">
        <v>747.68181818181927</v>
      </c>
      <c r="AF315" s="56">
        <v>748.86363636363615</v>
      </c>
      <c r="AG315" s="56">
        <v>1955.0909090909108</v>
      </c>
      <c r="AH315" s="57">
        <v>710.4666666666667</v>
      </c>
      <c r="AI315" s="57">
        <v>728.27727272727225</v>
      </c>
      <c r="AJ315" s="57">
        <v>836.81818181818073</v>
      </c>
      <c r="AK315" s="57">
        <v>900.86363636363615</v>
      </c>
      <c r="AL315" s="57">
        <v>986</v>
      </c>
      <c r="AM315" s="57">
        <v>1481.5454545454554</v>
      </c>
      <c r="AN315" s="57">
        <v>1643.4090909090892</v>
      </c>
      <c r="AO315" s="57">
        <v>1500</v>
      </c>
      <c r="AP315" s="57">
        <v>1649.9090909090892</v>
      </c>
      <c r="AQ315" s="58">
        <v>802.36363636363615</v>
      </c>
      <c r="AR315" s="58">
        <v>1241.4090909090892</v>
      </c>
      <c r="AS315" s="58">
        <v>1246.2727272727277</v>
      </c>
      <c r="AT315" s="58">
        <v>1500</v>
      </c>
      <c r="AU315" s="58">
        <v>1500</v>
      </c>
      <c r="AV315" s="58">
        <v>2441.5454545454554</v>
      </c>
      <c r="AW315" s="58">
        <v>2300</v>
      </c>
      <c r="AX315" s="59">
        <v>144.40909090909096</v>
      </c>
      <c r="AY315" s="59">
        <v>204.45454545454518</v>
      </c>
      <c r="AZ315" s="59">
        <v>738.81818181818073</v>
      </c>
      <c r="BA315" s="64">
        <v>347.22727272727229</v>
      </c>
      <c r="BB315" s="64">
        <v>950</v>
      </c>
      <c r="BC315" s="64">
        <v>1000</v>
      </c>
      <c r="BD315" s="64">
        <v>1000</v>
      </c>
      <c r="BE315" s="64">
        <v>1000</v>
      </c>
      <c r="BF315" s="64">
        <v>1247.6363636363615</v>
      </c>
      <c r="BG315" s="64">
        <v>1249.5909090909108</v>
      </c>
      <c r="BH315" s="64">
        <v>2100</v>
      </c>
      <c r="BI315" s="61">
        <v>600</v>
      </c>
      <c r="BJ315" s="62">
        <v>223.72727272727289</v>
      </c>
      <c r="BK315" s="62">
        <v>224.90909090909096</v>
      </c>
      <c r="BL315" s="62">
        <v>492.31818181818193</v>
      </c>
      <c r="BM315" s="62">
        <v>566.36363636363615</v>
      </c>
      <c r="BN315" s="62">
        <v>580.81818181818073</v>
      </c>
      <c r="BO315" s="62">
        <v>580.90909090909156</v>
      </c>
      <c r="BP315" s="62">
        <v>650.27272727272771</v>
      </c>
      <c r="BQ315" s="62">
        <v>840.33333333333326</v>
      </c>
      <c r="BR315" s="62">
        <v>1564.6666666666665</v>
      </c>
      <c r="BS315" s="62">
        <v>1712.6666666666665</v>
      </c>
      <c r="BT315" s="62">
        <v>1801.7727272727277</v>
      </c>
      <c r="BU315" s="62">
        <v>1798.7272727272723</v>
      </c>
    </row>
    <row r="316" spans="1:73" s="63" customFormat="1" x14ac:dyDescent="0.3">
      <c r="A316" s="1"/>
      <c r="B316" s="1"/>
      <c r="C316" s="1"/>
      <c r="D316" s="92"/>
      <c r="E316" s="3"/>
      <c r="F316" s="3"/>
      <c r="G316" s="1"/>
      <c r="H316" s="69">
        <v>14</v>
      </c>
      <c r="I316" s="47">
        <v>1.2</v>
      </c>
      <c r="J316" s="48">
        <v>8</v>
      </c>
      <c r="K316" s="48">
        <v>10</v>
      </c>
      <c r="L316" s="49">
        <v>304.5</v>
      </c>
      <c r="M316" s="49">
        <v>454.1</v>
      </c>
      <c r="N316" s="49">
        <v>500.1</v>
      </c>
      <c r="O316" s="49">
        <v>577.29999999999995</v>
      </c>
      <c r="P316" s="49">
        <v>577.29999999999995</v>
      </c>
      <c r="Q316" s="49">
        <v>972.6</v>
      </c>
      <c r="R316" s="49">
        <v>1280</v>
      </c>
      <c r="S316" s="49">
        <v>1962</v>
      </c>
      <c r="T316" s="49">
        <v>2267</v>
      </c>
      <c r="U316" s="50">
        <v>218.74</v>
      </c>
      <c r="V316" s="50">
        <v>234.3</v>
      </c>
      <c r="W316" s="51">
        <v>848</v>
      </c>
      <c r="X316" s="51">
        <v>849.3</v>
      </c>
      <c r="Y316" s="51">
        <v>1968</v>
      </c>
      <c r="Z316" s="51">
        <v>1989.1</v>
      </c>
      <c r="AA316" s="52">
        <v>899</v>
      </c>
      <c r="AB316" s="53">
        <v>1500</v>
      </c>
      <c r="AC316" s="53">
        <v>1494</v>
      </c>
      <c r="AD316" s="55">
        <v>0</v>
      </c>
      <c r="AE316" s="56">
        <v>748</v>
      </c>
      <c r="AF316" s="56">
        <v>749</v>
      </c>
      <c r="AG316" s="56">
        <v>1959</v>
      </c>
      <c r="AH316" s="57">
        <v>711.7</v>
      </c>
      <c r="AI316" s="57">
        <v>729.8</v>
      </c>
      <c r="AJ316" s="57">
        <v>839</v>
      </c>
      <c r="AK316" s="57">
        <v>903</v>
      </c>
      <c r="AL316" s="57">
        <v>986.5</v>
      </c>
      <c r="AM316" s="57">
        <v>1483</v>
      </c>
      <c r="AN316" s="57">
        <v>1645</v>
      </c>
      <c r="AO316" s="57">
        <v>1500</v>
      </c>
      <c r="AP316" s="57">
        <v>1650</v>
      </c>
      <c r="AQ316" s="58">
        <v>805</v>
      </c>
      <c r="AR316" s="58">
        <v>1247</v>
      </c>
      <c r="AS316" s="58">
        <v>1250</v>
      </c>
      <c r="AT316" s="58">
        <v>1500</v>
      </c>
      <c r="AU316" s="58">
        <v>1500</v>
      </c>
      <c r="AV316" s="58">
        <v>2450</v>
      </c>
      <c r="AW316" s="58">
        <v>2300</v>
      </c>
      <c r="AX316" s="59">
        <v>144</v>
      </c>
      <c r="AY316" s="59">
        <v>205</v>
      </c>
      <c r="AZ316" s="59">
        <v>740</v>
      </c>
      <c r="BA316" s="64">
        <v>348</v>
      </c>
      <c r="BB316" s="64">
        <v>950</v>
      </c>
      <c r="BC316" s="64">
        <v>1000</v>
      </c>
      <c r="BD316" s="64">
        <v>1000</v>
      </c>
      <c r="BE316" s="64">
        <v>1000</v>
      </c>
      <c r="BF316" s="64">
        <v>1250</v>
      </c>
      <c r="BG316" s="64">
        <v>1250</v>
      </c>
      <c r="BH316" s="64">
        <v>2100</v>
      </c>
      <c r="BI316" s="61">
        <v>600</v>
      </c>
      <c r="BJ316" s="62">
        <v>224</v>
      </c>
      <c r="BK316" s="62">
        <v>225</v>
      </c>
      <c r="BL316" s="62">
        <v>493</v>
      </c>
      <c r="BM316" s="62">
        <v>568</v>
      </c>
      <c r="BN316" s="62">
        <v>582</v>
      </c>
      <c r="BO316" s="62">
        <v>582</v>
      </c>
      <c r="BP316" s="62">
        <v>651</v>
      </c>
      <c r="BQ316" s="62">
        <v>840.5</v>
      </c>
      <c r="BR316" s="62">
        <v>1567</v>
      </c>
      <c r="BS316" s="62">
        <v>1714</v>
      </c>
      <c r="BT316" s="62">
        <v>1802</v>
      </c>
      <c r="BU316" s="62">
        <v>1799</v>
      </c>
    </row>
    <row r="317" spans="1:73" s="63" customFormat="1" x14ac:dyDescent="0.3">
      <c r="A317" s="1"/>
      <c r="B317" s="1"/>
      <c r="C317" s="1"/>
      <c r="D317" s="92"/>
      <c r="E317" s="3"/>
      <c r="F317" s="3"/>
      <c r="G317" s="1"/>
      <c r="H317" s="69">
        <v>14.037056000027622</v>
      </c>
      <c r="I317" s="47">
        <v>1.1978260869565216</v>
      </c>
      <c r="J317" s="48">
        <v>7.9565217391304346</v>
      </c>
      <c r="K317" s="48">
        <v>9.9130434782608692</v>
      </c>
      <c r="L317" s="49">
        <v>304.2913043478261</v>
      </c>
      <c r="M317" s="49">
        <v>454.78695652173917</v>
      </c>
      <c r="N317" s="49">
        <v>500.36956521739131</v>
      </c>
      <c r="O317" s="49">
        <v>578.11304347826081</v>
      </c>
      <c r="P317" s="49">
        <v>578.11304347826081</v>
      </c>
      <c r="Q317" s="49">
        <v>973.39130434782612</v>
      </c>
      <c r="R317" s="49">
        <v>1280.608695652174</v>
      </c>
      <c r="S317" s="49">
        <v>1963.1304347826087</v>
      </c>
      <c r="T317" s="49">
        <v>2268.0434782608695</v>
      </c>
      <c r="U317" s="50">
        <v>219.72</v>
      </c>
      <c r="V317" s="50">
        <v>235.4</v>
      </c>
      <c r="W317" s="51">
        <v>848.04347826086962</v>
      </c>
      <c r="X317" s="51">
        <v>849.32608695652175</v>
      </c>
      <c r="Y317" s="51">
        <v>1968.9130434782608</v>
      </c>
      <c r="Z317" s="51">
        <v>1989.4695652173912</v>
      </c>
      <c r="AA317" s="52">
        <v>899.04347826086962</v>
      </c>
      <c r="AB317" s="53">
        <v>1500</v>
      </c>
      <c r="AC317" s="53">
        <v>1494.5454545454545</v>
      </c>
      <c r="AD317" s="55">
        <v>0</v>
      </c>
      <c r="AE317" s="56">
        <v>748.08695652173913</v>
      </c>
      <c r="AF317" s="56">
        <v>749.04347826086962</v>
      </c>
      <c r="AG317" s="56">
        <v>1960.304347826087</v>
      </c>
      <c r="AH317" s="57">
        <v>712.93333333333339</v>
      </c>
      <c r="AI317" s="57">
        <v>730.48260869565217</v>
      </c>
      <c r="AJ317" s="57">
        <v>840.43478260869563</v>
      </c>
      <c r="AK317" s="57">
        <v>904.17391304347825</v>
      </c>
      <c r="AL317" s="57">
        <v>987</v>
      </c>
      <c r="AM317" s="57">
        <v>1483.7391304347825</v>
      </c>
      <c r="AN317" s="57">
        <v>1645.2173913043478</v>
      </c>
      <c r="AO317" s="57">
        <v>1500</v>
      </c>
      <c r="AP317" s="57">
        <v>1650</v>
      </c>
      <c r="AQ317" s="58">
        <v>806.43478260869563</v>
      </c>
      <c r="AR317" s="58">
        <v>1249.3478260869565</v>
      </c>
      <c r="AS317" s="58">
        <v>1251.9130434782608</v>
      </c>
      <c r="AT317" s="58">
        <v>1500</v>
      </c>
      <c r="AU317" s="58">
        <v>1500</v>
      </c>
      <c r="AV317" s="58">
        <v>2452.1739130434785</v>
      </c>
      <c r="AW317" s="58">
        <v>2300</v>
      </c>
      <c r="AX317" s="59">
        <v>143.39130434782609</v>
      </c>
      <c r="AY317" s="59">
        <v>205.43478260869566</v>
      </c>
      <c r="AZ317" s="59">
        <v>740.43478260869563</v>
      </c>
      <c r="BA317" s="64">
        <v>347.6521739130435</v>
      </c>
      <c r="BB317" s="64">
        <v>950</v>
      </c>
      <c r="BC317" s="64">
        <v>1000</v>
      </c>
      <c r="BD317" s="64">
        <v>1000</v>
      </c>
      <c r="BE317" s="64">
        <v>1000</v>
      </c>
      <c r="BF317" s="64">
        <v>1250</v>
      </c>
      <c r="BG317" s="64">
        <v>1250</v>
      </c>
      <c r="BH317" s="64">
        <v>2100</v>
      </c>
      <c r="BI317" s="61">
        <v>600</v>
      </c>
      <c r="BJ317" s="62">
        <v>224.04347826086956</v>
      </c>
      <c r="BK317" s="62">
        <v>225</v>
      </c>
      <c r="BL317" s="62">
        <v>493.23913043478262</v>
      </c>
      <c r="BM317" s="62">
        <v>568.82608695652175</v>
      </c>
      <c r="BN317" s="62">
        <v>582.52173913043475</v>
      </c>
      <c r="BO317" s="62">
        <v>582.52173913043475</v>
      </c>
      <c r="BP317" s="62">
        <v>651.26086956521738</v>
      </c>
      <c r="BQ317" s="62">
        <v>840.66666666666652</v>
      </c>
      <c r="BR317" s="62">
        <v>1569.333333333333</v>
      </c>
      <c r="BS317" s="62">
        <v>1715.333333333333</v>
      </c>
      <c r="BT317" s="62">
        <v>1802</v>
      </c>
      <c r="BU317" s="62">
        <v>1799.0434782608695</v>
      </c>
    </row>
    <row r="318" spans="1:73" s="63" customFormat="1" x14ac:dyDescent="0.3">
      <c r="A318" s="1"/>
      <c r="B318" s="1"/>
      <c r="C318" s="1"/>
      <c r="D318" s="92"/>
      <c r="E318" s="3"/>
      <c r="F318" s="3"/>
      <c r="G318" s="1"/>
      <c r="H318" s="69">
        <v>14.081760000027712</v>
      </c>
      <c r="I318" s="47">
        <v>1.1956521739130432</v>
      </c>
      <c r="J318" s="48">
        <v>7.9130434782608692</v>
      </c>
      <c r="K318" s="48">
        <v>9.8260869565217384</v>
      </c>
      <c r="L318" s="49">
        <v>304.0826086956522</v>
      </c>
      <c r="M318" s="49">
        <v>455.47391304347832</v>
      </c>
      <c r="N318" s="49">
        <v>500.6391304347826</v>
      </c>
      <c r="O318" s="49">
        <v>578.92608695652166</v>
      </c>
      <c r="P318" s="49">
        <v>578.92608695652166</v>
      </c>
      <c r="Q318" s="49">
        <v>974.18260869565222</v>
      </c>
      <c r="R318" s="49">
        <v>1281.217391304348</v>
      </c>
      <c r="S318" s="49">
        <v>1964.2608695652175</v>
      </c>
      <c r="T318" s="49">
        <v>2269.086956521739</v>
      </c>
      <c r="U318" s="50">
        <v>220.7</v>
      </c>
      <c r="V318" s="50">
        <v>236.5</v>
      </c>
      <c r="W318" s="51">
        <v>848.08695652173924</v>
      </c>
      <c r="X318" s="51">
        <v>849.35217391304354</v>
      </c>
      <c r="Y318" s="51">
        <v>1969.8260869565215</v>
      </c>
      <c r="Z318" s="51">
        <v>1989.8391304347824</v>
      </c>
      <c r="AA318" s="52">
        <v>899.08695652173924</v>
      </c>
      <c r="AB318" s="53">
        <v>1500</v>
      </c>
      <c r="AC318" s="53">
        <v>1495.090909090909</v>
      </c>
      <c r="AD318" s="55">
        <v>0</v>
      </c>
      <c r="AE318" s="56">
        <v>748.17391304347825</v>
      </c>
      <c r="AF318" s="56">
        <v>749.08695652173924</v>
      </c>
      <c r="AG318" s="56">
        <v>1961.608695652174</v>
      </c>
      <c r="AH318" s="57">
        <v>714.16666666666674</v>
      </c>
      <c r="AI318" s="57">
        <v>731.1652173913044</v>
      </c>
      <c r="AJ318" s="57">
        <v>841.86956521739125</v>
      </c>
      <c r="AK318" s="57">
        <v>905.3478260869565</v>
      </c>
      <c r="AL318" s="57">
        <v>987.5</v>
      </c>
      <c r="AM318" s="57">
        <v>1484.478260869565</v>
      </c>
      <c r="AN318" s="57">
        <v>1645.4347826086955</v>
      </c>
      <c r="AO318" s="57">
        <v>1500</v>
      </c>
      <c r="AP318" s="57">
        <v>1650</v>
      </c>
      <c r="AQ318" s="58">
        <v>807.86956521739125</v>
      </c>
      <c r="AR318" s="58">
        <v>1251.695652173913</v>
      </c>
      <c r="AS318" s="58">
        <v>1253.8260869565215</v>
      </c>
      <c r="AT318" s="58">
        <v>1500</v>
      </c>
      <c r="AU318" s="58">
        <v>1500</v>
      </c>
      <c r="AV318" s="58">
        <v>2454.347826086957</v>
      </c>
      <c r="AW318" s="58">
        <v>2300</v>
      </c>
      <c r="AX318" s="59">
        <v>142.78260869565219</v>
      </c>
      <c r="AY318" s="59">
        <v>205.86956521739131</v>
      </c>
      <c r="AZ318" s="59">
        <v>740.86956521739125</v>
      </c>
      <c r="BA318" s="64">
        <v>347.304347826087</v>
      </c>
      <c r="BB318" s="64">
        <v>950</v>
      </c>
      <c r="BC318" s="64">
        <v>1000</v>
      </c>
      <c r="BD318" s="64">
        <v>1000</v>
      </c>
      <c r="BE318" s="64">
        <v>1000</v>
      </c>
      <c r="BF318" s="64">
        <v>1250</v>
      </c>
      <c r="BG318" s="64">
        <v>1250</v>
      </c>
      <c r="BH318" s="64">
        <v>2100</v>
      </c>
      <c r="BI318" s="61">
        <v>600</v>
      </c>
      <c r="BJ318" s="62">
        <v>224.08695652173913</v>
      </c>
      <c r="BK318" s="62">
        <v>225</v>
      </c>
      <c r="BL318" s="62">
        <v>493.47826086956525</v>
      </c>
      <c r="BM318" s="62">
        <v>569.6521739130435</v>
      </c>
      <c r="BN318" s="62">
        <v>583.04347826086951</v>
      </c>
      <c r="BO318" s="62">
        <v>583.04347826086951</v>
      </c>
      <c r="BP318" s="62">
        <v>651.52173913043475</v>
      </c>
      <c r="BQ318" s="62">
        <v>840.83333333333314</v>
      </c>
      <c r="BR318" s="62">
        <v>1571.6666666666663</v>
      </c>
      <c r="BS318" s="62">
        <v>1716.6666666666663</v>
      </c>
      <c r="BT318" s="62">
        <v>1802</v>
      </c>
      <c r="BU318" s="62">
        <v>1799.086956521739</v>
      </c>
    </row>
    <row r="319" spans="1:73" s="63" customFormat="1" x14ac:dyDescent="0.3">
      <c r="A319" s="1"/>
      <c r="B319" s="1"/>
      <c r="C319" s="1"/>
      <c r="D319" s="92"/>
      <c r="E319" s="3"/>
      <c r="F319" s="3"/>
      <c r="G319" s="1"/>
      <c r="H319" s="69">
        <v>14.1264640000278</v>
      </c>
      <c r="I319" s="47">
        <v>1.1934782608695649</v>
      </c>
      <c r="J319" s="48">
        <v>7.8695652173913038</v>
      </c>
      <c r="K319" s="48">
        <v>9.7391304347826075</v>
      </c>
      <c r="L319" s="49">
        <v>303.8739130434783</v>
      </c>
      <c r="M319" s="49">
        <v>456.16086956521747</v>
      </c>
      <c r="N319" s="49">
        <v>500.90869565217389</v>
      </c>
      <c r="O319" s="49">
        <v>579.73913043478251</v>
      </c>
      <c r="P319" s="49">
        <v>579.73913043478251</v>
      </c>
      <c r="Q319" s="49">
        <v>974.97391304347832</v>
      </c>
      <c r="R319" s="49">
        <v>1281.826086956522</v>
      </c>
      <c r="S319" s="49">
        <v>1965.3913043478262</v>
      </c>
      <c r="T319" s="49">
        <v>2270.1304347826085</v>
      </c>
      <c r="U319" s="50">
        <v>221.68</v>
      </c>
      <c r="V319" s="50">
        <v>237.6</v>
      </c>
      <c r="W319" s="51">
        <v>848.13043478260886</v>
      </c>
      <c r="X319" s="51">
        <v>849.37826086956534</v>
      </c>
      <c r="Y319" s="51">
        <v>1970.7391304347823</v>
      </c>
      <c r="Z319" s="51">
        <v>1990.2086956521737</v>
      </c>
      <c r="AA319" s="52">
        <v>899.13043478260886</v>
      </c>
      <c r="AB319" s="53">
        <v>1500</v>
      </c>
      <c r="AC319" s="53">
        <v>1495.6363636363635</v>
      </c>
      <c r="AD319" s="55">
        <v>0</v>
      </c>
      <c r="AE319" s="56">
        <v>748.26086956521738</v>
      </c>
      <c r="AF319" s="56">
        <v>749.13043478260886</v>
      </c>
      <c r="AG319" s="56">
        <v>1962.913043478261</v>
      </c>
      <c r="AH319" s="57">
        <v>715.4</v>
      </c>
      <c r="AI319" s="57">
        <v>731.84782608695662</v>
      </c>
      <c r="AJ319" s="57">
        <v>843.30434782608688</v>
      </c>
      <c r="AK319" s="57">
        <v>906.52173913043475</v>
      </c>
      <c r="AL319" s="57">
        <v>988</v>
      </c>
      <c r="AM319" s="57">
        <v>1485.2173913043475</v>
      </c>
      <c r="AN319" s="57">
        <v>1645.6521739130433</v>
      </c>
      <c r="AO319" s="57">
        <v>1500</v>
      </c>
      <c r="AP319" s="57">
        <v>1650</v>
      </c>
      <c r="AQ319" s="58">
        <v>809.30434782608688</v>
      </c>
      <c r="AR319" s="58">
        <v>1254.0434782608695</v>
      </c>
      <c r="AS319" s="58">
        <v>1255.7391304347823</v>
      </c>
      <c r="AT319" s="58">
        <v>1500</v>
      </c>
      <c r="AU319" s="58">
        <v>1500</v>
      </c>
      <c r="AV319" s="58">
        <v>2456.5217391304354</v>
      </c>
      <c r="AW319" s="58">
        <v>2300</v>
      </c>
      <c r="AX319" s="59">
        <v>142.17391304347828</v>
      </c>
      <c r="AY319" s="59">
        <v>206.30434782608697</v>
      </c>
      <c r="AZ319" s="59">
        <v>741.30434782608688</v>
      </c>
      <c r="BA319" s="64">
        <v>346.95652173913049</v>
      </c>
      <c r="BB319" s="64">
        <v>950</v>
      </c>
      <c r="BC319" s="64">
        <v>1000</v>
      </c>
      <c r="BD319" s="64">
        <v>1000</v>
      </c>
      <c r="BE319" s="64">
        <v>1000</v>
      </c>
      <c r="BF319" s="64">
        <v>1250</v>
      </c>
      <c r="BG319" s="64">
        <v>1250</v>
      </c>
      <c r="BH319" s="64">
        <v>2100</v>
      </c>
      <c r="BI319" s="61">
        <v>600</v>
      </c>
      <c r="BJ319" s="62">
        <v>224.13043478260869</v>
      </c>
      <c r="BK319" s="62">
        <v>225</v>
      </c>
      <c r="BL319" s="62">
        <v>493.71739130434787</v>
      </c>
      <c r="BM319" s="62">
        <v>570.47826086956525</v>
      </c>
      <c r="BN319" s="62">
        <v>583.56521739130426</v>
      </c>
      <c r="BO319" s="62">
        <v>583.56521739130426</v>
      </c>
      <c r="BP319" s="62">
        <v>651.78260869565213</v>
      </c>
      <c r="BQ319" s="62">
        <v>841</v>
      </c>
      <c r="BR319" s="62">
        <v>1574</v>
      </c>
      <c r="BS319" s="62">
        <v>1718</v>
      </c>
      <c r="BT319" s="62">
        <v>1802</v>
      </c>
      <c r="BU319" s="62">
        <v>1799.1304347826085</v>
      </c>
    </row>
    <row r="320" spans="1:73" s="63" customFormat="1" x14ac:dyDescent="0.3">
      <c r="A320" s="1"/>
      <c r="B320" s="1"/>
      <c r="C320" s="1"/>
      <c r="D320" s="92"/>
      <c r="E320" s="3"/>
      <c r="F320" s="3"/>
      <c r="G320" s="1"/>
      <c r="H320" s="69">
        <v>14.171168000027887</v>
      </c>
      <c r="I320" s="47">
        <v>1.1913043478260865</v>
      </c>
      <c r="J320" s="48">
        <v>7.8260869565217384</v>
      </c>
      <c r="K320" s="48">
        <v>9.6521739130434767</v>
      </c>
      <c r="L320" s="49">
        <v>303.6652173913044</v>
      </c>
      <c r="M320" s="49">
        <v>456.84782608695662</v>
      </c>
      <c r="N320" s="49">
        <v>501.17826086956518</v>
      </c>
      <c r="O320" s="49">
        <v>580.55217391304336</v>
      </c>
      <c r="P320" s="49">
        <v>580.55217391304336</v>
      </c>
      <c r="Q320" s="49">
        <v>975.76521739130442</v>
      </c>
      <c r="R320" s="49">
        <v>1282.434782608696</v>
      </c>
      <c r="S320" s="49">
        <v>1966.521739130435</v>
      </c>
      <c r="T320" s="49">
        <v>2271.173913043478</v>
      </c>
      <c r="U320" s="50">
        <v>222.66</v>
      </c>
      <c r="V320" s="50">
        <v>238.7</v>
      </c>
      <c r="W320" s="51">
        <v>848.17391304347848</v>
      </c>
      <c r="X320" s="51">
        <v>849.40434782608713</v>
      </c>
      <c r="Y320" s="51">
        <v>1971.652173913043</v>
      </c>
      <c r="Z320" s="51">
        <v>1990.5782608695649</v>
      </c>
      <c r="AA320" s="52">
        <v>899.17391304347848</v>
      </c>
      <c r="AB320" s="53">
        <v>1500</v>
      </c>
      <c r="AC320" s="53">
        <v>1496.181818181818</v>
      </c>
      <c r="AD320" s="55">
        <v>0</v>
      </c>
      <c r="AE320" s="56">
        <v>748.3478260869565</v>
      </c>
      <c r="AF320" s="56">
        <v>749.17391304347848</v>
      </c>
      <c r="AG320" s="56">
        <v>1964.217391304348</v>
      </c>
      <c r="AH320" s="57">
        <v>716.63333333333344</v>
      </c>
      <c r="AI320" s="57">
        <v>732.53043478260884</v>
      </c>
      <c r="AJ320" s="57">
        <v>844.73913043478251</v>
      </c>
      <c r="AK320" s="57">
        <v>907.695652173913</v>
      </c>
      <c r="AL320" s="57">
        <v>988.5</v>
      </c>
      <c r="AM320" s="57">
        <v>1485.95652173913</v>
      </c>
      <c r="AN320" s="57">
        <v>1645.869565217391</v>
      </c>
      <c r="AO320" s="57">
        <v>1500</v>
      </c>
      <c r="AP320" s="57">
        <v>1650</v>
      </c>
      <c r="AQ320" s="58">
        <v>810.73913043478251</v>
      </c>
      <c r="AR320" s="58">
        <v>1256.391304347826</v>
      </c>
      <c r="AS320" s="58">
        <v>1257.652173913043</v>
      </c>
      <c r="AT320" s="58">
        <v>1500</v>
      </c>
      <c r="AU320" s="58">
        <v>1500</v>
      </c>
      <c r="AV320" s="58">
        <v>2458.6956521739139</v>
      </c>
      <c r="AW320" s="58">
        <v>2300</v>
      </c>
      <c r="AX320" s="59">
        <v>141.56521739130437</v>
      </c>
      <c r="AY320" s="59">
        <v>206.73913043478262</v>
      </c>
      <c r="AZ320" s="59">
        <v>741.73913043478251</v>
      </c>
      <c r="BA320" s="64">
        <v>346.60869565217399</v>
      </c>
      <c r="BB320" s="64">
        <v>950</v>
      </c>
      <c r="BC320" s="64">
        <v>1000</v>
      </c>
      <c r="BD320" s="64">
        <v>1000</v>
      </c>
      <c r="BE320" s="64">
        <v>1000</v>
      </c>
      <c r="BF320" s="64">
        <v>1250</v>
      </c>
      <c r="BG320" s="64">
        <v>1250</v>
      </c>
      <c r="BH320" s="64">
        <v>2100</v>
      </c>
      <c r="BI320" s="61">
        <v>600</v>
      </c>
      <c r="BJ320" s="62">
        <v>224.17391304347825</v>
      </c>
      <c r="BK320" s="62">
        <v>225</v>
      </c>
      <c r="BL320" s="62">
        <v>493.95652173913049</v>
      </c>
      <c r="BM320" s="62">
        <v>571.304347826087</v>
      </c>
      <c r="BN320" s="62">
        <v>584.08695652173901</v>
      </c>
      <c r="BO320" s="62">
        <v>584.08695652173901</v>
      </c>
      <c r="BP320" s="62">
        <v>652.04347826086951</v>
      </c>
      <c r="BQ320" s="62">
        <v>841.1666666666664</v>
      </c>
      <c r="BR320" s="62">
        <v>1576.3333333333328</v>
      </c>
      <c r="BS320" s="62">
        <v>1719.3333333333328</v>
      </c>
      <c r="BT320" s="62">
        <v>1802</v>
      </c>
      <c r="BU320" s="62">
        <v>1799.173913043478</v>
      </c>
    </row>
    <row r="321" spans="1:73" s="63" customFormat="1" x14ac:dyDescent="0.3">
      <c r="A321" s="1"/>
      <c r="B321" s="1"/>
      <c r="C321" s="1"/>
      <c r="D321" s="92"/>
      <c r="E321" s="3"/>
      <c r="F321" s="3"/>
      <c r="G321" s="1"/>
      <c r="H321" s="69">
        <v>14.215872000027975</v>
      </c>
      <c r="I321" s="47">
        <v>1.1891304347826082</v>
      </c>
      <c r="J321" s="48">
        <v>7.7826086956521729</v>
      </c>
      <c r="K321" s="48">
        <v>9.5652173913043459</v>
      </c>
      <c r="L321" s="49">
        <v>303.45652173913049</v>
      </c>
      <c r="M321" s="49">
        <v>457.53478260869576</v>
      </c>
      <c r="N321" s="49">
        <v>501.44782608695647</v>
      </c>
      <c r="O321" s="49">
        <v>581.36521739130421</v>
      </c>
      <c r="P321" s="49">
        <v>581.36521739130421</v>
      </c>
      <c r="Q321" s="49">
        <v>976.55652173913052</v>
      </c>
      <c r="R321" s="49">
        <v>1283.04347826087</v>
      </c>
      <c r="S321" s="49">
        <v>1967.6521739130437</v>
      </c>
      <c r="T321" s="49">
        <v>2272.2173913043475</v>
      </c>
      <c r="U321" s="50">
        <v>223.64</v>
      </c>
      <c r="V321" s="50">
        <v>239.8</v>
      </c>
      <c r="W321" s="51">
        <v>848.2173913043481</v>
      </c>
      <c r="X321" s="51">
        <v>849.43043478260893</v>
      </c>
      <c r="Y321" s="51">
        <v>1972.5652173913038</v>
      </c>
      <c r="Z321" s="51">
        <v>1990.9478260869562</v>
      </c>
      <c r="AA321" s="52">
        <v>899.2173913043481</v>
      </c>
      <c r="AB321" s="53">
        <v>1500</v>
      </c>
      <c r="AC321" s="53">
        <v>1496.7272727272725</v>
      </c>
      <c r="AD321" s="55">
        <v>0</v>
      </c>
      <c r="AE321" s="56">
        <v>748.43478260869563</v>
      </c>
      <c r="AF321" s="56">
        <v>749.2173913043481</v>
      </c>
      <c r="AG321" s="56">
        <v>1965.521739130435</v>
      </c>
      <c r="AH321" s="57">
        <v>717.86666666666679</v>
      </c>
      <c r="AI321" s="57">
        <v>733.21304347826106</v>
      </c>
      <c r="AJ321" s="57">
        <v>846.17391304347814</v>
      </c>
      <c r="AK321" s="57">
        <v>908.86956521739125</v>
      </c>
      <c r="AL321" s="57">
        <v>989</v>
      </c>
      <c r="AM321" s="57">
        <v>1486.6956521739125</v>
      </c>
      <c r="AN321" s="57">
        <v>1646.0869565217388</v>
      </c>
      <c r="AO321" s="57">
        <v>1500</v>
      </c>
      <c r="AP321" s="57">
        <v>1650</v>
      </c>
      <c r="AQ321" s="58">
        <v>812.17391304347814</v>
      </c>
      <c r="AR321" s="58">
        <v>1258.7391304347825</v>
      </c>
      <c r="AS321" s="58">
        <v>1259.5652173913038</v>
      </c>
      <c r="AT321" s="58">
        <v>1500</v>
      </c>
      <c r="AU321" s="58">
        <v>1500</v>
      </c>
      <c r="AV321" s="58">
        <v>2460.8695652173924</v>
      </c>
      <c r="AW321" s="58">
        <v>2300</v>
      </c>
      <c r="AX321" s="59">
        <v>140.95652173913047</v>
      </c>
      <c r="AY321" s="59">
        <v>207.17391304347828</v>
      </c>
      <c r="AZ321" s="59">
        <v>742.17391304347814</v>
      </c>
      <c r="BA321" s="64">
        <v>346.26086956521749</v>
      </c>
      <c r="BB321" s="64">
        <v>950</v>
      </c>
      <c r="BC321" s="64">
        <v>1000</v>
      </c>
      <c r="BD321" s="64">
        <v>1000</v>
      </c>
      <c r="BE321" s="64">
        <v>1000</v>
      </c>
      <c r="BF321" s="64">
        <v>1250</v>
      </c>
      <c r="BG321" s="64">
        <v>1250</v>
      </c>
      <c r="BH321" s="64">
        <v>2100</v>
      </c>
      <c r="BI321" s="61">
        <v>600</v>
      </c>
      <c r="BJ321" s="62">
        <v>224.21739130434781</v>
      </c>
      <c r="BK321" s="62">
        <v>225</v>
      </c>
      <c r="BL321" s="62">
        <v>494.19565217391312</v>
      </c>
      <c r="BM321" s="62">
        <v>572.13043478260875</v>
      </c>
      <c r="BN321" s="62">
        <v>584.60869565217376</v>
      </c>
      <c r="BO321" s="62">
        <v>584.60869565217376</v>
      </c>
      <c r="BP321" s="62">
        <v>652.30434782608688</v>
      </c>
      <c r="BQ321" s="62">
        <v>841.33333333333303</v>
      </c>
      <c r="BR321" s="62">
        <v>1578.6666666666661</v>
      </c>
      <c r="BS321" s="62">
        <v>1720.6666666666661</v>
      </c>
      <c r="BT321" s="62">
        <v>1802</v>
      </c>
      <c r="BU321" s="62">
        <v>1799.2173913043475</v>
      </c>
    </row>
    <row r="322" spans="1:73" s="63" customFormat="1" x14ac:dyDescent="0.3">
      <c r="A322" s="1"/>
      <c r="B322" s="1"/>
      <c r="C322" s="1"/>
      <c r="D322" s="92"/>
      <c r="E322" s="3"/>
      <c r="F322" s="3"/>
      <c r="G322" s="1"/>
      <c r="H322" s="69">
        <v>14.260576000028063</v>
      </c>
      <c r="I322" s="47">
        <v>1.1869565217391298</v>
      </c>
      <c r="J322" s="48">
        <v>7.7391304347826075</v>
      </c>
      <c r="K322" s="48">
        <v>9.4782608695652151</v>
      </c>
      <c r="L322" s="49">
        <v>303.24782608695659</v>
      </c>
      <c r="M322" s="49">
        <v>458.22173913043491</v>
      </c>
      <c r="N322" s="49">
        <v>501.71739130434776</v>
      </c>
      <c r="O322" s="49">
        <v>582.17826086956507</v>
      </c>
      <c r="P322" s="49">
        <v>582.17826086956507</v>
      </c>
      <c r="Q322" s="49">
        <v>977.34782608695662</v>
      </c>
      <c r="R322" s="49">
        <v>1283.652173913044</v>
      </c>
      <c r="S322" s="49">
        <v>1968.7826086956525</v>
      </c>
      <c r="T322" s="49">
        <v>2273.260869565217</v>
      </c>
      <c r="U322" s="50">
        <v>224.62</v>
      </c>
      <c r="V322" s="50">
        <v>240.9</v>
      </c>
      <c r="W322" s="51">
        <v>848.26086956521772</v>
      </c>
      <c r="X322" s="51">
        <v>849.45652173913072</v>
      </c>
      <c r="Y322" s="51">
        <v>1973.4782608695646</v>
      </c>
      <c r="Z322" s="51">
        <v>1991.3173913043474</v>
      </c>
      <c r="AA322" s="52">
        <v>899.26086956521772</v>
      </c>
      <c r="AB322" s="53">
        <v>1500</v>
      </c>
      <c r="AC322" s="53">
        <v>1497.272727272727</v>
      </c>
      <c r="AD322" s="55">
        <v>0</v>
      </c>
      <c r="AE322" s="56">
        <v>748.52173913043475</v>
      </c>
      <c r="AF322" s="56">
        <v>749.26086956521772</v>
      </c>
      <c r="AG322" s="56">
        <v>1966.826086956522</v>
      </c>
      <c r="AH322" s="57">
        <v>719.1</v>
      </c>
      <c r="AI322" s="57">
        <v>733.89565217391328</v>
      </c>
      <c r="AJ322" s="57">
        <v>847.60869565217376</v>
      </c>
      <c r="AK322" s="57">
        <v>910.04347826086951</v>
      </c>
      <c r="AL322" s="57">
        <v>989.5</v>
      </c>
      <c r="AM322" s="57">
        <v>1487.4347826086951</v>
      </c>
      <c r="AN322" s="57">
        <v>1646.3043478260865</v>
      </c>
      <c r="AO322" s="57">
        <v>1500</v>
      </c>
      <c r="AP322" s="57">
        <v>1650</v>
      </c>
      <c r="AQ322" s="58">
        <v>813.60869565217376</v>
      </c>
      <c r="AR322" s="58">
        <v>1261.086956521739</v>
      </c>
      <c r="AS322" s="58">
        <v>1261.4782608695646</v>
      </c>
      <c r="AT322" s="58">
        <v>1500</v>
      </c>
      <c r="AU322" s="58">
        <v>1500</v>
      </c>
      <c r="AV322" s="58">
        <v>2463.0434782608709</v>
      </c>
      <c r="AW322" s="58">
        <v>2300</v>
      </c>
      <c r="AX322" s="59">
        <v>140.34782608695656</v>
      </c>
      <c r="AY322" s="59">
        <v>207.60869565217394</v>
      </c>
      <c r="AZ322" s="59">
        <v>742.60869565217376</v>
      </c>
      <c r="BA322" s="64">
        <v>345.91304347826099</v>
      </c>
      <c r="BB322" s="64">
        <v>950</v>
      </c>
      <c r="BC322" s="64">
        <v>1000</v>
      </c>
      <c r="BD322" s="64">
        <v>1000</v>
      </c>
      <c r="BE322" s="64">
        <v>1000</v>
      </c>
      <c r="BF322" s="64">
        <v>1250</v>
      </c>
      <c r="BG322" s="64">
        <v>1250</v>
      </c>
      <c r="BH322" s="64">
        <v>2100</v>
      </c>
      <c r="BI322" s="61">
        <v>600</v>
      </c>
      <c r="BJ322" s="62">
        <v>224.26086956521738</v>
      </c>
      <c r="BK322" s="62">
        <v>225</v>
      </c>
      <c r="BL322" s="62">
        <v>494.43478260869574</v>
      </c>
      <c r="BM322" s="62">
        <v>572.95652173913049</v>
      </c>
      <c r="BN322" s="62">
        <v>585.13043478260852</v>
      </c>
      <c r="BO322" s="62">
        <v>585.13043478260852</v>
      </c>
      <c r="BP322" s="62">
        <v>652.56521739130426</v>
      </c>
      <c r="BQ322" s="62">
        <v>841.5</v>
      </c>
      <c r="BR322" s="62">
        <v>1581</v>
      </c>
      <c r="BS322" s="62">
        <v>1722</v>
      </c>
      <c r="BT322" s="62">
        <v>1802</v>
      </c>
      <c r="BU322" s="62">
        <v>1799.260869565217</v>
      </c>
    </row>
    <row r="323" spans="1:73" s="63" customFormat="1" x14ac:dyDescent="0.3">
      <c r="A323" s="1"/>
      <c r="B323" s="1"/>
      <c r="C323" s="1"/>
      <c r="D323" s="92"/>
      <c r="E323" s="3"/>
      <c r="F323" s="3"/>
      <c r="G323" s="1"/>
      <c r="H323" s="69">
        <v>14.305280000028151</v>
      </c>
      <c r="I323" s="47">
        <v>1.1847826086956514</v>
      </c>
      <c r="J323" s="48">
        <v>7.6956521739130421</v>
      </c>
      <c r="K323" s="48">
        <v>9.3913043478260843</v>
      </c>
      <c r="L323" s="49">
        <v>303.03913043478269</v>
      </c>
      <c r="M323" s="49">
        <v>458.90869565217406</v>
      </c>
      <c r="N323" s="49">
        <v>501.98695652173905</v>
      </c>
      <c r="O323" s="49">
        <v>582.99130434782592</v>
      </c>
      <c r="P323" s="49">
        <v>582.99130434782592</v>
      </c>
      <c r="Q323" s="49">
        <v>978.13913043478271</v>
      </c>
      <c r="R323" s="49">
        <v>1284.2608695652179</v>
      </c>
      <c r="S323" s="49">
        <v>1969.9130434782612</v>
      </c>
      <c r="T323" s="49">
        <v>2274.3043478260865</v>
      </c>
      <c r="U323" s="50">
        <v>225.6</v>
      </c>
      <c r="V323" s="50">
        <v>242</v>
      </c>
      <c r="W323" s="51">
        <v>848.30434782608734</v>
      </c>
      <c r="X323" s="51">
        <v>849.48260869565252</v>
      </c>
      <c r="Y323" s="51">
        <v>1974.3913043478253</v>
      </c>
      <c r="Z323" s="51">
        <v>1991.6869565217387</v>
      </c>
      <c r="AA323" s="52">
        <v>899.30434782608734</v>
      </c>
      <c r="AB323" s="53">
        <v>1500</v>
      </c>
      <c r="AC323" s="53">
        <v>1497.8181818181815</v>
      </c>
      <c r="AD323" s="55">
        <v>0</v>
      </c>
      <c r="AE323" s="56">
        <v>748.60869565217388</v>
      </c>
      <c r="AF323" s="56">
        <v>749.30434782608734</v>
      </c>
      <c r="AG323" s="56">
        <v>1968.130434782609</v>
      </c>
      <c r="AH323" s="57">
        <v>720.33333333333326</v>
      </c>
      <c r="AI323" s="57">
        <v>734.5782608695655</v>
      </c>
      <c r="AJ323" s="57">
        <v>849.04347826086939</v>
      </c>
      <c r="AK323" s="57">
        <v>911.21739130434776</v>
      </c>
      <c r="AL323" s="57">
        <v>990</v>
      </c>
      <c r="AM323" s="57">
        <v>1488.1739130434776</v>
      </c>
      <c r="AN323" s="57">
        <v>1646.5217391304343</v>
      </c>
      <c r="AO323" s="57">
        <v>1500</v>
      </c>
      <c r="AP323" s="57">
        <v>1650</v>
      </c>
      <c r="AQ323" s="58">
        <v>815.04347826086939</v>
      </c>
      <c r="AR323" s="58">
        <v>1263.4347826086955</v>
      </c>
      <c r="AS323" s="58">
        <v>1263.3913043478253</v>
      </c>
      <c r="AT323" s="58">
        <v>1500</v>
      </c>
      <c r="AU323" s="58">
        <v>1500</v>
      </c>
      <c r="AV323" s="58">
        <v>2465.2173913043493</v>
      </c>
      <c r="AW323" s="58">
        <v>2300</v>
      </c>
      <c r="AX323" s="59">
        <v>139.73913043478265</v>
      </c>
      <c r="AY323" s="59">
        <v>208.04347826086959</v>
      </c>
      <c r="AZ323" s="59">
        <v>743.04347826086939</v>
      </c>
      <c r="BA323" s="64">
        <v>345.56521739130449</v>
      </c>
      <c r="BB323" s="64">
        <v>950</v>
      </c>
      <c r="BC323" s="64">
        <v>1000</v>
      </c>
      <c r="BD323" s="64">
        <v>1000</v>
      </c>
      <c r="BE323" s="64">
        <v>1000</v>
      </c>
      <c r="BF323" s="64">
        <v>1250</v>
      </c>
      <c r="BG323" s="64">
        <v>1250</v>
      </c>
      <c r="BH323" s="64">
        <v>2100</v>
      </c>
      <c r="BI323" s="61">
        <v>600</v>
      </c>
      <c r="BJ323" s="62">
        <v>224.30434782608694</v>
      </c>
      <c r="BK323" s="62">
        <v>225</v>
      </c>
      <c r="BL323" s="62">
        <v>494.67391304347836</v>
      </c>
      <c r="BM323" s="62">
        <v>573.78260869565224</v>
      </c>
      <c r="BN323" s="62">
        <v>585.65217391304327</v>
      </c>
      <c r="BO323" s="62">
        <v>585.65217391304327</v>
      </c>
      <c r="BP323" s="62">
        <v>652.82608695652164</v>
      </c>
      <c r="BQ323" s="62">
        <v>841.66666666666663</v>
      </c>
      <c r="BR323" s="62">
        <v>1583.3333333333333</v>
      </c>
      <c r="BS323" s="62">
        <v>1723.3333333333333</v>
      </c>
      <c r="BT323" s="62">
        <v>1802</v>
      </c>
      <c r="BU323" s="62">
        <v>1799.3043478260865</v>
      </c>
    </row>
    <row r="324" spans="1:73" s="63" customFormat="1" x14ac:dyDescent="0.3">
      <c r="A324" s="1"/>
      <c r="B324" s="1"/>
      <c r="C324" s="1"/>
      <c r="D324" s="92"/>
      <c r="E324" s="3"/>
      <c r="F324" s="3"/>
      <c r="G324" s="1"/>
      <c r="H324" s="69">
        <v>14.34998400002824</v>
      </c>
      <c r="I324" s="47">
        <v>1.1826086956521731</v>
      </c>
      <c r="J324" s="48">
        <v>7.6521739130434767</v>
      </c>
      <c r="K324" s="48">
        <v>9.3043478260869534</v>
      </c>
      <c r="L324" s="49">
        <v>302.83043478260879</v>
      </c>
      <c r="M324" s="49">
        <v>459.59565217391321</v>
      </c>
      <c r="N324" s="49">
        <v>502.25652173913033</v>
      </c>
      <c r="O324" s="49">
        <v>583.80434782608677</v>
      </c>
      <c r="P324" s="49">
        <v>583.80434782608677</v>
      </c>
      <c r="Q324" s="49">
        <v>978.93043478260881</v>
      </c>
      <c r="R324" s="49">
        <v>1284.8695652173919</v>
      </c>
      <c r="S324" s="49">
        <v>1971.04347826087</v>
      </c>
      <c r="T324" s="49">
        <v>2275.347826086956</v>
      </c>
      <c r="U324" s="50">
        <v>226.58</v>
      </c>
      <c r="V324" s="50">
        <v>243.1</v>
      </c>
      <c r="W324" s="51">
        <v>848.34782608695696</v>
      </c>
      <c r="X324" s="51">
        <v>849.50869565217431</v>
      </c>
      <c r="Y324" s="51">
        <v>1975.3043478260861</v>
      </c>
      <c r="Z324" s="51">
        <v>1992.0565217391299</v>
      </c>
      <c r="AA324" s="52">
        <v>899.34782608695696</v>
      </c>
      <c r="AB324" s="53">
        <v>1500</v>
      </c>
      <c r="AC324" s="53">
        <v>1498.363636363636</v>
      </c>
      <c r="AD324" s="55">
        <v>0</v>
      </c>
      <c r="AE324" s="56">
        <v>748.695652173913</v>
      </c>
      <c r="AF324" s="56">
        <v>749.34782608695696</v>
      </c>
      <c r="AG324" s="56">
        <v>1969.434782608696</v>
      </c>
      <c r="AH324" s="57">
        <v>721.56666666666661</v>
      </c>
      <c r="AI324" s="57">
        <v>735.26086956521772</v>
      </c>
      <c r="AJ324" s="57">
        <v>850.47826086956502</v>
      </c>
      <c r="AK324" s="57">
        <v>912.39130434782601</v>
      </c>
      <c r="AL324" s="57">
        <v>990.5</v>
      </c>
      <c r="AM324" s="57">
        <v>1488.9130434782601</v>
      </c>
      <c r="AN324" s="57">
        <v>1646.7391304347821</v>
      </c>
      <c r="AO324" s="57">
        <v>1500</v>
      </c>
      <c r="AP324" s="57">
        <v>1650</v>
      </c>
      <c r="AQ324" s="58">
        <v>816.47826086956502</v>
      </c>
      <c r="AR324" s="58">
        <v>1265.782608695652</v>
      </c>
      <c r="AS324" s="58">
        <v>1265.3043478260861</v>
      </c>
      <c r="AT324" s="58">
        <v>1500</v>
      </c>
      <c r="AU324" s="58">
        <v>1500</v>
      </c>
      <c r="AV324" s="58">
        <v>2467.3913043478278</v>
      </c>
      <c r="AW324" s="58">
        <v>2300</v>
      </c>
      <c r="AX324" s="59">
        <v>139.13043478260875</v>
      </c>
      <c r="AY324" s="59">
        <v>208.47826086956525</v>
      </c>
      <c r="AZ324" s="59">
        <v>743.47826086956502</v>
      </c>
      <c r="BA324" s="64">
        <v>345.21739130434798</v>
      </c>
      <c r="BB324" s="64">
        <v>950</v>
      </c>
      <c r="BC324" s="64">
        <v>1000</v>
      </c>
      <c r="BD324" s="64">
        <v>1000</v>
      </c>
      <c r="BE324" s="64">
        <v>1000</v>
      </c>
      <c r="BF324" s="64">
        <v>1250</v>
      </c>
      <c r="BG324" s="64">
        <v>1250</v>
      </c>
      <c r="BH324" s="64">
        <v>2100</v>
      </c>
      <c r="BI324" s="61">
        <v>600</v>
      </c>
      <c r="BJ324" s="62">
        <v>224.3478260869565</v>
      </c>
      <c r="BK324" s="62">
        <v>225</v>
      </c>
      <c r="BL324" s="62">
        <v>494.91304347826099</v>
      </c>
      <c r="BM324" s="62">
        <v>574.60869565217399</v>
      </c>
      <c r="BN324" s="62">
        <v>586.17391304347802</v>
      </c>
      <c r="BO324" s="62">
        <v>586.17391304347802</v>
      </c>
      <c r="BP324" s="62">
        <v>653.08695652173901</v>
      </c>
      <c r="BQ324" s="62">
        <v>841.83333333333326</v>
      </c>
      <c r="BR324" s="62">
        <v>1585.6666666666665</v>
      </c>
      <c r="BS324" s="62">
        <v>1724.6666666666665</v>
      </c>
      <c r="BT324" s="62">
        <v>1802</v>
      </c>
      <c r="BU324" s="62">
        <v>1799.347826086956</v>
      </c>
    </row>
    <row r="325" spans="1:73" s="63" customFormat="1" x14ac:dyDescent="0.3">
      <c r="A325" s="1"/>
      <c r="B325" s="1"/>
      <c r="C325" s="1"/>
      <c r="D325" s="92"/>
      <c r="E325" s="3"/>
      <c r="F325" s="3"/>
      <c r="G325" s="1"/>
      <c r="H325" s="69">
        <v>14.394688000028328</v>
      </c>
      <c r="I325" s="47">
        <v>1.1804347826086947</v>
      </c>
      <c r="J325" s="48">
        <v>7.6086956521739113</v>
      </c>
      <c r="K325" s="48">
        <v>9.2173913043478226</v>
      </c>
      <c r="L325" s="49">
        <v>302.62173913043489</v>
      </c>
      <c r="M325" s="49">
        <v>460.28260869565236</v>
      </c>
      <c r="N325" s="49">
        <v>502.52608695652162</v>
      </c>
      <c r="O325" s="49">
        <v>584.61739130434762</v>
      </c>
      <c r="P325" s="49">
        <v>584.61739130434762</v>
      </c>
      <c r="Q325" s="49">
        <v>979.72173913043491</v>
      </c>
      <c r="R325" s="49">
        <v>1285.4782608695659</v>
      </c>
      <c r="S325" s="49">
        <v>1972.1739130434787</v>
      </c>
      <c r="T325" s="49">
        <v>2276.3913043478256</v>
      </c>
      <c r="U325" s="50">
        <v>227.56</v>
      </c>
      <c r="V325" s="50">
        <v>244.2</v>
      </c>
      <c r="W325" s="51">
        <v>848.39130434782658</v>
      </c>
      <c r="X325" s="51">
        <v>849.5347826086961</v>
      </c>
      <c r="Y325" s="51">
        <v>1976.2173913043468</v>
      </c>
      <c r="Z325" s="51">
        <v>1992.4260869565212</v>
      </c>
      <c r="AA325" s="52">
        <v>899.39130434782658</v>
      </c>
      <c r="AB325" s="53">
        <v>1500</v>
      </c>
      <c r="AC325" s="53">
        <v>1498.9090909090905</v>
      </c>
      <c r="AD325" s="55">
        <v>0</v>
      </c>
      <c r="AE325" s="56">
        <v>748.78260869565213</v>
      </c>
      <c r="AF325" s="56">
        <v>749.39130434782658</v>
      </c>
      <c r="AG325" s="56">
        <v>1970.739130434783</v>
      </c>
      <c r="AH325" s="57">
        <v>722.8</v>
      </c>
      <c r="AI325" s="57">
        <v>735.94347826086994</v>
      </c>
      <c r="AJ325" s="57">
        <v>851.91304347826065</v>
      </c>
      <c r="AK325" s="57">
        <v>913.56521739130426</v>
      </c>
      <c r="AL325" s="57">
        <v>991</v>
      </c>
      <c r="AM325" s="57">
        <v>1489.6521739130426</v>
      </c>
      <c r="AN325" s="57">
        <v>1646.9565217391298</v>
      </c>
      <c r="AO325" s="57">
        <v>1500</v>
      </c>
      <c r="AP325" s="57">
        <v>1650</v>
      </c>
      <c r="AQ325" s="58">
        <v>817.91304347826065</v>
      </c>
      <c r="AR325" s="58">
        <v>1268.1304347826085</v>
      </c>
      <c r="AS325" s="58">
        <v>1267.2173913043468</v>
      </c>
      <c r="AT325" s="58">
        <v>1500</v>
      </c>
      <c r="AU325" s="58">
        <v>1500</v>
      </c>
      <c r="AV325" s="58">
        <v>2469.5652173913063</v>
      </c>
      <c r="AW325" s="58">
        <v>2300</v>
      </c>
      <c r="AX325" s="59">
        <v>138.52173913043484</v>
      </c>
      <c r="AY325" s="59">
        <v>208.9130434782609</v>
      </c>
      <c r="AZ325" s="59">
        <v>743.91304347826065</v>
      </c>
      <c r="BA325" s="64">
        <v>344.86956521739148</v>
      </c>
      <c r="BB325" s="64">
        <v>950</v>
      </c>
      <c r="BC325" s="64">
        <v>1000</v>
      </c>
      <c r="BD325" s="64">
        <v>1000</v>
      </c>
      <c r="BE325" s="64">
        <v>1000</v>
      </c>
      <c r="BF325" s="64">
        <v>1250</v>
      </c>
      <c r="BG325" s="64">
        <v>1250</v>
      </c>
      <c r="BH325" s="64">
        <v>2100</v>
      </c>
      <c r="BI325" s="61">
        <v>600</v>
      </c>
      <c r="BJ325" s="62">
        <v>224.39130434782606</v>
      </c>
      <c r="BK325" s="62">
        <v>225</v>
      </c>
      <c r="BL325" s="62">
        <v>495.15217391304361</v>
      </c>
      <c r="BM325" s="62">
        <v>575.43478260869574</v>
      </c>
      <c r="BN325" s="62">
        <v>586.69565217391278</v>
      </c>
      <c r="BO325" s="62">
        <v>586.69565217391278</v>
      </c>
      <c r="BP325" s="62">
        <v>653.34782608695639</v>
      </c>
      <c r="BQ325" s="62">
        <v>842</v>
      </c>
      <c r="BR325" s="62">
        <v>1588</v>
      </c>
      <c r="BS325" s="62">
        <v>1726</v>
      </c>
      <c r="BT325" s="62">
        <v>1802</v>
      </c>
      <c r="BU325" s="62">
        <v>1799.3913043478256</v>
      </c>
    </row>
    <row r="326" spans="1:73" s="63" customFormat="1" x14ac:dyDescent="0.3">
      <c r="A326" s="1"/>
      <c r="B326" s="1"/>
      <c r="C326" s="1"/>
      <c r="D326" s="92"/>
      <c r="E326" s="3"/>
      <c r="F326" s="3"/>
      <c r="G326" s="1"/>
      <c r="H326" s="69">
        <v>14.439392000028414</v>
      </c>
      <c r="I326" s="47">
        <v>1.1782608695652164</v>
      </c>
      <c r="J326" s="48">
        <v>7.5652173913043459</v>
      </c>
      <c r="K326" s="48">
        <v>9.1304347826086918</v>
      </c>
      <c r="L326" s="49">
        <v>302.41304347826099</v>
      </c>
      <c r="M326" s="49">
        <v>460.96956521739151</v>
      </c>
      <c r="N326" s="49">
        <v>502.79565217391291</v>
      </c>
      <c r="O326" s="49">
        <v>585.43043478260847</v>
      </c>
      <c r="P326" s="49">
        <v>585.43043478260847</v>
      </c>
      <c r="Q326" s="49">
        <v>980.51304347826101</v>
      </c>
      <c r="R326" s="49">
        <v>1286.0869565217399</v>
      </c>
      <c r="S326" s="49">
        <v>1973.3043478260875</v>
      </c>
      <c r="T326" s="49">
        <v>2277.4347826086951</v>
      </c>
      <c r="U326" s="50">
        <v>228.54</v>
      </c>
      <c r="V326" s="50">
        <v>245.3</v>
      </c>
      <c r="W326" s="51">
        <v>848.4347826086962</v>
      </c>
      <c r="X326" s="51">
        <v>849.5608695652179</v>
      </c>
      <c r="Y326" s="51">
        <v>1977.1304347826076</v>
      </c>
      <c r="Z326" s="51">
        <v>1992.7956521739125</v>
      </c>
      <c r="AA326" s="52">
        <v>899.4347826086962</v>
      </c>
      <c r="AB326" s="53">
        <v>1500</v>
      </c>
      <c r="AC326" s="53">
        <v>1499.454545454545</v>
      </c>
      <c r="AD326" s="55">
        <v>0</v>
      </c>
      <c r="AE326" s="56">
        <v>748.86956521739125</v>
      </c>
      <c r="AF326" s="56">
        <v>749.4347826086962</v>
      </c>
      <c r="AG326" s="56">
        <v>1972.04347826087</v>
      </c>
      <c r="AH326" s="57">
        <v>724.0333333333333</v>
      </c>
      <c r="AI326" s="57">
        <v>736.62608695652216</v>
      </c>
      <c r="AJ326" s="57">
        <v>853.34782608695627</v>
      </c>
      <c r="AK326" s="57">
        <v>914.73913043478251</v>
      </c>
      <c r="AL326" s="57">
        <v>991.5</v>
      </c>
      <c r="AM326" s="57">
        <v>1490.3913043478251</v>
      </c>
      <c r="AN326" s="57">
        <v>1647.1739130434776</v>
      </c>
      <c r="AO326" s="57">
        <v>1500</v>
      </c>
      <c r="AP326" s="57">
        <v>1650</v>
      </c>
      <c r="AQ326" s="58">
        <v>819.34782608695627</v>
      </c>
      <c r="AR326" s="58">
        <v>1270.478260869565</v>
      </c>
      <c r="AS326" s="58">
        <v>1269.1304347826076</v>
      </c>
      <c r="AT326" s="58">
        <v>1500</v>
      </c>
      <c r="AU326" s="58">
        <v>1500</v>
      </c>
      <c r="AV326" s="58">
        <v>2471.7391304347848</v>
      </c>
      <c r="AW326" s="58">
        <v>2300</v>
      </c>
      <c r="AX326" s="59">
        <v>137.91304347826093</v>
      </c>
      <c r="AY326" s="59">
        <v>209.34782608695656</v>
      </c>
      <c r="AZ326" s="59">
        <v>744.34782608695627</v>
      </c>
      <c r="BA326" s="64">
        <v>344.52173913043498</v>
      </c>
      <c r="BB326" s="64">
        <v>950</v>
      </c>
      <c r="BC326" s="64">
        <v>1000</v>
      </c>
      <c r="BD326" s="64">
        <v>1000</v>
      </c>
      <c r="BE326" s="64">
        <v>1000</v>
      </c>
      <c r="BF326" s="64">
        <v>1250</v>
      </c>
      <c r="BG326" s="64">
        <v>1250</v>
      </c>
      <c r="BH326" s="64">
        <v>2100</v>
      </c>
      <c r="BI326" s="61">
        <v>600</v>
      </c>
      <c r="BJ326" s="62">
        <v>224.43478260869563</v>
      </c>
      <c r="BK326" s="62">
        <v>225</v>
      </c>
      <c r="BL326" s="62">
        <v>495.39130434782624</v>
      </c>
      <c r="BM326" s="62">
        <v>576.26086956521749</v>
      </c>
      <c r="BN326" s="62">
        <v>587.21739130434753</v>
      </c>
      <c r="BO326" s="62">
        <v>587.21739130434753</v>
      </c>
      <c r="BP326" s="62">
        <v>653.60869565217376</v>
      </c>
      <c r="BQ326" s="62">
        <v>842.16666666666652</v>
      </c>
      <c r="BR326" s="62">
        <v>1590.333333333333</v>
      </c>
      <c r="BS326" s="62">
        <v>1727.333333333333</v>
      </c>
      <c r="BT326" s="62">
        <v>1802</v>
      </c>
      <c r="BU326" s="62">
        <v>1799.4347826086951</v>
      </c>
    </row>
    <row r="327" spans="1:73" s="63" customFormat="1" x14ac:dyDescent="0.3">
      <c r="A327" s="1"/>
      <c r="B327" s="1"/>
      <c r="C327" s="1"/>
      <c r="D327" s="92"/>
      <c r="E327" s="3"/>
      <c r="F327" s="3"/>
      <c r="G327" s="1"/>
      <c r="H327" s="69">
        <v>14.5</v>
      </c>
      <c r="I327" s="47">
        <v>1.176086956521738</v>
      </c>
      <c r="J327" s="48">
        <v>7.5217391304347805</v>
      </c>
      <c r="K327" s="48">
        <v>9.043478260869561</v>
      </c>
      <c r="L327" s="49">
        <v>302.20434782608709</v>
      </c>
      <c r="M327" s="49">
        <v>461.65652173913065</v>
      </c>
      <c r="N327" s="49">
        <v>503.0652173913042</v>
      </c>
      <c r="O327" s="49">
        <v>586.24347826086932</v>
      </c>
      <c r="P327" s="49">
        <v>586.24347826086932</v>
      </c>
      <c r="Q327" s="49">
        <v>981.30434782608711</v>
      </c>
      <c r="R327" s="49">
        <v>1286.6956521739139</v>
      </c>
      <c r="S327" s="49">
        <v>1974.4347826086962</v>
      </c>
      <c r="T327" s="49">
        <v>2278.4782608695646</v>
      </c>
      <c r="U327" s="50">
        <v>229.52</v>
      </c>
      <c r="V327" s="50">
        <v>246.4</v>
      </c>
      <c r="W327" s="51">
        <v>848.47826086956582</v>
      </c>
      <c r="X327" s="51">
        <v>849.58695652173969</v>
      </c>
      <c r="Y327" s="51">
        <v>1978.0434782608684</v>
      </c>
      <c r="Z327" s="51">
        <v>1993.1652173913037</v>
      </c>
      <c r="AA327" s="52">
        <v>899.47826086956582</v>
      </c>
      <c r="AB327" s="53">
        <v>1500</v>
      </c>
      <c r="AC327" s="53">
        <v>1500</v>
      </c>
      <c r="AD327" s="55">
        <v>0</v>
      </c>
      <c r="AE327" s="56">
        <v>748.95652173913038</v>
      </c>
      <c r="AF327" s="56">
        <v>749.47826086956582</v>
      </c>
      <c r="AG327" s="56">
        <v>1973.347826086957</v>
      </c>
      <c r="AH327" s="57">
        <v>725.26666666666665</v>
      </c>
      <c r="AI327" s="57">
        <v>737.30869565217438</v>
      </c>
      <c r="AJ327" s="57">
        <v>854.7826086956519</v>
      </c>
      <c r="AK327" s="57">
        <v>915.91304347826076</v>
      </c>
      <c r="AL327" s="57">
        <v>992</v>
      </c>
      <c r="AM327" s="57">
        <v>1491.1304347826076</v>
      </c>
      <c r="AN327" s="57">
        <v>1647.3913043478253</v>
      </c>
      <c r="AO327" s="57">
        <v>1500</v>
      </c>
      <c r="AP327" s="57">
        <v>1650</v>
      </c>
      <c r="AQ327" s="58">
        <v>820.7826086956519</v>
      </c>
      <c r="AR327" s="58">
        <v>1272.8260869565215</v>
      </c>
      <c r="AS327" s="58">
        <v>1271.0434782608684</v>
      </c>
      <c r="AT327" s="58">
        <v>1500</v>
      </c>
      <c r="AU327" s="58">
        <v>1500</v>
      </c>
      <c r="AV327" s="58">
        <v>2473.9130434782633</v>
      </c>
      <c r="AW327" s="58">
        <v>2300</v>
      </c>
      <c r="AX327" s="59">
        <v>137.30434782608702</v>
      </c>
      <c r="AY327" s="59">
        <v>209.78260869565221</v>
      </c>
      <c r="AZ327" s="59">
        <v>744.7826086956519</v>
      </c>
      <c r="BA327" s="64">
        <v>344.17391304347848</v>
      </c>
      <c r="BB327" s="64">
        <v>950</v>
      </c>
      <c r="BC327" s="64">
        <v>1000</v>
      </c>
      <c r="BD327" s="64">
        <v>1000</v>
      </c>
      <c r="BE327" s="64">
        <v>1000</v>
      </c>
      <c r="BF327" s="64">
        <v>1250</v>
      </c>
      <c r="BG327" s="64">
        <v>1250</v>
      </c>
      <c r="BH327" s="64">
        <v>2100</v>
      </c>
      <c r="BI327" s="61">
        <v>600</v>
      </c>
      <c r="BJ327" s="62">
        <v>224.47826086956519</v>
      </c>
      <c r="BK327" s="62">
        <v>225</v>
      </c>
      <c r="BL327" s="62">
        <v>495.63043478260886</v>
      </c>
      <c r="BM327" s="62">
        <v>577.08695652173924</v>
      </c>
      <c r="BN327" s="62">
        <v>587.73913043478228</v>
      </c>
      <c r="BO327" s="62">
        <v>587.73913043478228</v>
      </c>
      <c r="BP327" s="62">
        <v>653.86956521739114</v>
      </c>
      <c r="BQ327" s="62">
        <v>842.33333333333314</v>
      </c>
      <c r="BR327" s="62">
        <v>1592.6666666666663</v>
      </c>
      <c r="BS327" s="62">
        <v>1728.6666666666663</v>
      </c>
      <c r="BT327" s="62">
        <v>1802</v>
      </c>
      <c r="BU327" s="62">
        <v>1799.4782608695646</v>
      </c>
    </row>
    <row r="328" spans="1:73" s="63" customFormat="1" x14ac:dyDescent="0.3">
      <c r="A328" s="1"/>
      <c r="B328" s="1"/>
      <c r="C328" s="1"/>
      <c r="D328" s="92"/>
      <c r="E328" s="3"/>
      <c r="F328" s="3"/>
      <c r="G328" s="1"/>
      <c r="H328" s="69">
        <v>14.528800000028591</v>
      </c>
      <c r="I328" s="47">
        <v>1.1739130434782596</v>
      </c>
      <c r="J328" s="48">
        <v>7.4782608695652151</v>
      </c>
      <c r="K328" s="48">
        <v>8.9565217391304301</v>
      </c>
      <c r="L328" s="49">
        <v>301.99565217391319</v>
      </c>
      <c r="M328" s="49">
        <v>462.3434782608698</v>
      </c>
      <c r="N328" s="49">
        <v>503.33478260869549</v>
      </c>
      <c r="O328" s="49">
        <v>587.05652173913018</v>
      </c>
      <c r="P328" s="49">
        <v>587.05652173913018</v>
      </c>
      <c r="Q328" s="49">
        <v>982.09565217391321</v>
      </c>
      <c r="R328" s="49">
        <v>1287.3043478260879</v>
      </c>
      <c r="S328" s="49">
        <v>1975.5652173913049</v>
      </c>
      <c r="T328" s="49">
        <v>2279.5217391304341</v>
      </c>
      <c r="U328" s="50">
        <v>230.5</v>
      </c>
      <c r="V328" s="50">
        <v>247.5</v>
      </c>
      <c r="W328" s="51">
        <v>848.52173913043544</v>
      </c>
      <c r="X328" s="51">
        <v>849.61304347826149</v>
      </c>
      <c r="Y328" s="51">
        <v>1978.9565217391291</v>
      </c>
      <c r="Z328" s="51">
        <v>1993.534782608695</v>
      </c>
      <c r="AA328" s="52">
        <v>899.52173913043544</v>
      </c>
      <c r="AB328" s="53">
        <v>1500</v>
      </c>
      <c r="AC328" s="53">
        <v>1500</v>
      </c>
      <c r="AD328" s="55">
        <v>0</v>
      </c>
      <c r="AE328" s="56">
        <v>749.04347826086951</v>
      </c>
      <c r="AF328" s="56">
        <v>749.52173913043544</v>
      </c>
      <c r="AG328" s="56">
        <v>1974.652173913044</v>
      </c>
      <c r="AH328" s="57">
        <v>726.5</v>
      </c>
      <c r="AI328" s="57">
        <v>737.9913043478266</v>
      </c>
      <c r="AJ328" s="57">
        <v>856.21739130434753</v>
      </c>
      <c r="AK328" s="57">
        <v>917.08695652173901</v>
      </c>
      <c r="AL328" s="57">
        <v>992.5</v>
      </c>
      <c r="AM328" s="57">
        <v>1491.8695652173901</v>
      </c>
      <c r="AN328" s="57">
        <v>1647.6086956521731</v>
      </c>
      <c r="AO328" s="57">
        <v>1500</v>
      </c>
      <c r="AP328" s="57">
        <v>1650</v>
      </c>
      <c r="AQ328" s="58">
        <v>822.21739130434753</v>
      </c>
      <c r="AR328" s="58">
        <v>1275.173913043478</v>
      </c>
      <c r="AS328" s="58">
        <v>1272.9565217391291</v>
      </c>
      <c r="AT328" s="58">
        <v>1500</v>
      </c>
      <c r="AU328" s="58">
        <v>1500</v>
      </c>
      <c r="AV328" s="58">
        <v>2476.0869565217417</v>
      </c>
      <c r="AW328" s="58">
        <v>2300</v>
      </c>
      <c r="AX328" s="59">
        <v>136.69565217391312</v>
      </c>
      <c r="AY328" s="59">
        <v>210.21739130434787</v>
      </c>
      <c r="AZ328" s="59">
        <v>745.21739130434753</v>
      </c>
      <c r="BA328" s="64">
        <v>343.82608695652198</v>
      </c>
      <c r="BB328" s="64">
        <v>950</v>
      </c>
      <c r="BC328" s="64">
        <v>1000</v>
      </c>
      <c r="BD328" s="64">
        <v>1000</v>
      </c>
      <c r="BE328" s="64">
        <v>1000</v>
      </c>
      <c r="BF328" s="64">
        <v>1250</v>
      </c>
      <c r="BG328" s="64">
        <v>1250</v>
      </c>
      <c r="BH328" s="64">
        <v>2100</v>
      </c>
      <c r="BI328" s="61">
        <v>600</v>
      </c>
      <c r="BJ328" s="62">
        <v>224.52173913043475</v>
      </c>
      <c r="BK328" s="62">
        <v>225</v>
      </c>
      <c r="BL328" s="62">
        <v>495.86956521739148</v>
      </c>
      <c r="BM328" s="62">
        <v>577.91304347826099</v>
      </c>
      <c r="BN328" s="62">
        <v>588.26086956521704</v>
      </c>
      <c r="BO328" s="62">
        <v>588.26086956521704</v>
      </c>
      <c r="BP328" s="62">
        <v>654.13043478260852</v>
      </c>
      <c r="BQ328" s="62">
        <v>842.5</v>
      </c>
      <c r="BR328" s="62">
        <v>1595</v>
      </c>
      <c r="BS328" s="62">
        <v>1730</v>
      </c>
      <c r="BT328" s="62">
        <v>1802</v>
      </c>
      <c r="BU328" s="62">
        <v>1799.5217391304341</v>
      </c>
    </row>
    <row r="329" spans="1:73" s="63" customFormat="1" x14ac:dyDescent="0.3">
      <c r="A329" s="1"/>
      <c r="B329" s="1"/>
      <c r="C329" s="1"/>
      <c r="D329" s="92"/>
      <c r="E329" s="3"/>
      <c r="F329" s="3"/>
      <c r="G329" s="1"/>
      <c r="H329" s="69">
        <v>14.573504000028679</v>
      </c>
      <c r="I329" s="47">
        <v>1.1717391304347813</v>
      </c>
      <c r="J329" s="48">
        <v>7.4347826086956497</v>
      </c>
      <c r="K329" s="48">
        <v>8.8695652173912993</v>
      </c>
      <c r="L329" s="49">
        <v>301.78695652173928</v>
      </c>
      <c r="M329" s="49">
        <v>463.03043478260895</v>
      </c>
      <c r="N329" s="49">
        <v>503.60434782608678</v>
      </c>
      <c r="O329" s="49">
        <v>587.86956521739103</v>
      </c>
      <c r="P329" s="49">
        <v>587.86956521739103</v>
      </c>
      <c r="Q329" s="49">
        <v>982.88695652173931</v>
      </c>
      <c r="R329" s="49">
        <v>1287.9130434782619</v>
      </c>
      <c r="S329" s="49">
        <v>1976.6956521739137</v>
      </c>
      <c r="T329" s="49">
        <v>2280.5652173913036</v>
      </c>
      <c r="U329" s="50">
        <v>231.48</v>
      </c>
      <c r="V329" s="50">
        <v>248.6</v>
      </c>
      <c r="W329" s="51">
        <v>848.56521739130505</v>
      </c>
      <c r="X329" s="51">
        <v>849.63913043478328</v>
      </c>
      <c r="Y329" s="51">
        <v>1979.8695652173899</v>
      </c>
      <c r="Z329" s="51">
        <v>1993.9043478260862</v>
      </c>
      <c r="AA329" s="52">
        <v>899.56521739130505</v>
      </c>
      <c r="AB329" s="53">
        <v>1500</v>
      </c>
      <c r="AC329" s="53">
        <v>1500</v>
      </c>
      <c r="AD329" s="55">
        <v>0</v>
      </c>
      <c r="AE329" s="56">
        <v>749.13043478260863</v>
      </c>
      <c r="AF329" s="56">
        <v>749.56521739130505</v>
      </c>
      <c r="AG329" s="56">
        <v>1975.9565217391309</v>
      </c>
      <c r="AH329" s="57">
        <v>727.73333333333335</v>
      </c>
      <c r="AI329" s="57">
        <v>738.67391304347882</v>
      </c>
      <c r="AJ329" s="57">
        <v>857.65217391304316</v>
      </c>
      <c r="AK329" s="57">
        <v>918.26086956521726</v>
      </c>
      <c r="AL329" s="57">
        <v>993</v>
      </c>
      <c r="AM329" s="57">
        <v>1492.6086956521726</v>
      </c>
      <c r="AN329" s="57">
        <v>1647.8260869565208</v>
      </c>
      <c r="AO329" s="57">
        <v>1500</v>
      </c>
      <c r="AP329" s="57">
        <v>1650</v>
      </c>
      <c r="AQ329" s="58">
        <v>823.65217391304316</v>
      </c>
      <c r="AR329" s="58">
        <v>1277.5217391304345</v>
      </c>
      <c r="AS329" s="58">
        <v>1274.8695652173899</v>
      </c>
      <c r="AT329" s="58">
        <v>1500</v>
      </c>
      <c r="AU329" s="58">
        <v>1500</v>
      </c>
      <c r="AV329" s="58">
        <v>2478.2608695652202</v>
      </c>
      <c r="AW329" s="58">
        <v>2300</v>
      </c>
      <c r="AX329" s="59">
        <v>136.08695652173921</v>
      </c>
      <c r="AY329" s="59">
        <v>210.65217391304353</v>
      </c>
      <c r="AZ329" s="59">
        <v>745.65217391304316</v>
      </c>
      <c r="BA329" s="64">
        <v>343.47826086956547</v>
      </c>
      <c r="BB329" s="64">
        <v>950</v>
      </c>
      <c r="BC329" s="64">
        <v>1000</v>
      </c>
      <c r="BD329" s="64">
        <v>1000</v>
      </c>
      <c r="BE329" s="64">
        <v>1000</v>
      </c>
      <c r="BF329" s="64">
        <v>1250</v>
      </c>
      <c r="BG329" s="64">
        <v>1250</v>
      </c>
      <c r="BH329" s="64">
        <v>2100</v>
      </c>
      <c r="BI329" s="61">
        <v>600</v>
      </c>
      <c r="BJ329" s="62">
        <v>224.56521739130432</v>
      </c>
      <c r="BK329" s="62">
        <v>225</v>
      </c>
      <c r="BL329" s="62">
        <v>496.10869565217411</v>
      </c>
      <c r="BM329" s="62">
        <v>578.73913043478274</v>
      </c>
      <c r="BN329" s="62">
        <v>588.78260869565179</v>
      </c>
      <c r="BO329" s="62">
        <v>588.78260869565179</v>
      </c>
      <c r="BP329" s="62">
        <v>654.39130434782589</v>
      </c>
      <c r="BQ329" s="62">
        <v>842.6666666666664</v>
      </c>
      <c r="BR329" s="62">
        <v>1597.3333333333328</v>
      </c>
      <c r="BS329" s="62">
        <v>1731.3333333333328</v>
      </c>
      <c r="BT329" s="62">
        <v>1802</v>
      </c>
      <c r="BU329" s="62">
        <v>1799.5652173913036</v>
      </c>
    </row>
    <row r="330" spans="1:73" s="63" customFormat="1" x14ac:dyDescent="0.3">
      <c r="A330" s="1"/>
      <c r="B330" s="1"/>
      <c r="C330" s="1"/>
      <c r="D330" s="92"/>
      <c r="E330" s="3"/>
      <c r="F330" s="3"/>
      <c r="G330" s="1"/>
      <c r="H330" s="69">
        <v>14.618208000028769</v>
      </c>
      <c r="I330" s="47">
        <v>1.1695652173913029</v>
      </c>
      <c r="J330" s="48">
        <v>7.3913043478260843</v>
      </c>
      <c r="K330" s="48">
        <v>8.7826086956521685</v>
      </c>
      <c r="L330" s="49">
        <v>301.57826086956538</v>
      </c>
      <c r="M330" s="49">
        <v>463.7173913043481</v>
      </c>
      <c r="N330" s="49">
        <v>503.87391304347807</v>
      </c>
      <c r="O330" s="49">
        <v>588.68260869565188</v>
      </c>
      <c r="P330" s="49">
        <v>588.68260869565188</v>
      </c>
      <c r="Q330" s="49">
        <v>983.67826086956541</v>
      </c>
      <c r="R330" s="49">
        <v>1288.5217391304359</v>
      </c>
      <c r="S330" s="49">
        <v>1977.8260869565224</v>
      </c>
      <c r="T330" s="49">
        <v>2281.6086956521731</v>
      </c>
      <c r="U330" s="50">
        <v>232.46</v>
      </c>
      <c r="V330" s="50">
        <v>249.7</v>
      </c>
      <c r="W330" s="51">
        <v>848.60869565217467</v>
      </c>
      <c r="X330" s="51">
        <v>849.66521739130508</v>
      </c>
      <c r="Y330" s="51">
        <v>1980.7826086956507</v>
      </c>
      <c r="Z330" s="51">
        <v>1994.2739130434775</v>
      </c>
      <c r="AA330" s="52">
        <v>899.60869565217467</v>
      </c>
      <c r="AB330" s="53">
        <v>1500</v>
      </c>
      <c r="AC330" s="53">
        <v>1500</v>
      </c>
      <c r="AD330" s="55">
        <v>0</v>
      </c>
      <c r="AE330" s="56">
        <v>749.21739130434776</v>
      </c>
      <c r="AF330" s="56">
        <v>749.60869565217467</v>
      </c>
      <c r="AG330" s="56">
        <v>1977.2608695652179</v>
      </c>
      <c r="AH330" s="57">
        <v>728.9666666666667</v>
      </c>
      <c r="AI330" s="57">
        <v>739.35652173913104</v>
      </c>
      <c r="AJ330" s="57">
        <v>859.08695652173878</v>
      </c>
      <c r="AK330" s="57">
        <v>919.43478260869551</v>
      </c>
      <c r="AL330" s="57">
        <v>993.5</v>
      </c>
      <c r="AM330" s="57">
        <v>1493.3478260869551</v>
      </c>
      <c r="AN330" s="57">
        <v>1648.0434782608686</v>
      </c>
      <c r="AO330" s="57">
        <v>1500</v>
      </c>
      <c r="AP330" s="57">
        <v>1650</v>
      </c>
      <c r="AQ330" s="58">
        <v>825.08695652173878</v>
      </c>
      <c r="AR330" s="58">
        <v>1279.869565217391</v>
      </c>
      <c r="AS330" s="58">
        <v>1276.7826086956507</v>
      </c>
      <c r="AT330" s="58">
        <v>1500</v>
      </c>
      <c r="AU330" s="58">
        <v>1500</v>
      </c>
      <c r="AV330" s="58">
        <v>2480.4347826086987</v>
      </c>
      <c r="AW330" s="58">
        <v>2300</v>
      </c>
      <c r="AX330" s="59">
        <v>135.4782608695653</v>
      </c>
      <c r="AY330" s="59">
        <v>211.08695652173918</v>
      </c>
      <c r="AZ330" s="59">
        <v>746.08695652173878</v>
      </c>
      <c r="BA330" s="64">
        <v>343.13043478260897</v>
      </c>
      <c r="BB330" s="64">
        <v>950</v>
      </c>
      <c r="BC330" s="64">
        <v>1000</v>
      </c>
      <c r="BD330" s="64">
        <v>1000</v>
      </c>
      <c r="BE330" s="64">
        <v>1000</v>
      </c>
      <c r="BF330" s="64">
        <v>1250</v>
      </c>
      <c r="BG330" s="64">
        <v>1250</v>
      </c>
      <c r="BH330" s="64">
        <v>2100</v>
      </c>
      <c r="BI330" s="61">
        <v>600</v>
      </c>
      <c r="BJ330" s="62">
        <v>224.60869565217388</v>
      </c>
      <c r="BK330" s="62">
        <v>225</v>
      </c>
      <c r="BL330" s="62">
        <v>496.34782608695673</v>
      </c>
      <c r="BM330" s="62">
        <v>579.56521739130449</v>
      </c>
      <c r="BN330" s="62">
        <v>589.30434782608654</v>
      </c>
      <c r="BO330" s="62">
        <v>589.30434782608654</v>
      </c>
      <c r="BP330" s="62">
        <v>654.65217391304327</v>
      </c>
      <c r="BQ330" s="62">
        <v>842.83333333333303</v>
      </c>
      <c r="BR330" s="62">
        <v>1599.6666666666661</v>
      </c>
      <c r="BS330" s="62">
        <v>1732.6666666666661</v>
      </c>
      <c r="BT330" s="62">
        <v>1802</v>
      </c>
      <c r="BU330" s="62">
        <v>1799.6086956521731</v>
      </c>
    </row>
    <row r="331" spans="1:73" s="63" customFormat="1" x14ac:dyDescent="0.3">
      <c r="A331" s="1"/>
      <c r="B331" s="1"/>
      <c r="C331" s="1"/>
      <c r="D331" s="92"/>
      <c r="E331" s="3"/>
      <c r="F331" s="3"/>
      <c r="G331" s="1"/>
      <c r="H331" s="69">
        <v>14.662912000028854</v>
      </c>
      <c r="I331" s="47">
        <v>1.1673913043478246</v>
      </c>
      <c r="J331" s="48">
        <v>7.3478260869565188</v>
      </c>
      <c r="K331" s="48">
        <v>8.6956521739130377</v>
      </c>
      <c r="L331" s="49">
        <v>301.36956521739148</v>
      </c>
      <c r="M331" s="49">
        <v>464.40434782608725</v>
      </c>
      <c r="N331" s="49">
        <v>504.14347826086936</v>
      </c>
      <c r="O331" s="49">
        <v>589.49565217391273</v>
      </c>
      <c r="P331" s="49">
        <v>589.49565217391273</v>
      </c>
      <c r="Q331" s="49">
        <v>984.46956521739151</v>
      </c>
      <c r="R331" s="49">
        <v>1289.1304347826099</v>
      </c>
      <c r="S331" s="49">
        <v>1978.9565217391312</v>
      </c>
      <c r="T331" s="49">
        <v>2282.6521739130426</v>
      </c>
      <c r="U331" s="50">
        <v>233.44</v>
      </c>
      <c r="V331" s="50">
        <v>250.8</v>
      </c>
      <c r="W331" s="51">
        <v>848.65217391304429</v>
      </c>
      <c r="X331" s="51">
        <v>849.69130434782687</v>
      </c>
      <c r="Y331" s="51">
        <v>1981.6956521739114</v>
      </c>
      <c r="Z331" s="51">
        <v>1994.6434782608687</v>
      </c>
      <c r="AA331" s="52">
        <v>899.65217391304429</v>
      </c>
      <c r="AB331" s="53">
        <v>1500</v>
      </c>
      <c r="AC331" s="53">
        <v>1500</v>
      </c>
      <c r="AD331" s="55">
        <v>0</v>
      </c>
      <c r="AE331" s="56">
        <v>749.30434782608688</v>
      </c>
      <c r="AF331" s="56">
        <v>749.65217391304429</v>
      </c>
      <c r="AG331" s="56">
        <v>1978.5652173913049</v>
      </c>
      <c r="AH331" s="57">
        <v>730.2</v>
      </c>
      <c r="AI331" s="57">
        <v>740.03913043478326</v>
      </c>
      <c r="AJ331" s="57">
        <v>860.52173913043441</v>
      </c>
      <c r="AK331" s="57">
        <v>920.60869565217376</v>
      </c>
      <c r="AL331" s="57">
        <v>994</v>
      </c>
      <c r="AM331" s="57">
        <v>1494.0869565217376</v>
      </c>
      <c r="AN331" s="57">
        <v>1648.2608695652164</v>
      </c>
      <c r="AO331" s="57">
        <v>1500</v>
      </c>
      <c r="AP331" s="57">
        <v>1650</v>
      </c>
      <c r="AQ331" s="58">
        <v>826.52173913043441</v>
      </c>
      <c r="AR331" s="58">
        <v>1282.2173913043475</v>
      </c>
      <c r="AS331" s="58">
        <v>1278.6956521739114</v>
      </c>
      <c r="AT331" s="58">
        <v>1500</v>
      </c>
      <c r="AU331" s="58">
        <v>1500</v>
      </c>
      <c r="AV331" s="58">
        <v>2482.6086956521772</v>
      </c>
      <c r="AW331" s="58">
        <v>2300</v>
      </c>
      <c r="AX331" s="59">
        <v>134.8695652173914</v>
      </c>
      <c r="AY331" s="59">
        <v>211.52173913043484</v>
      </c>
      <c r="AZ331" s="59">
        <v>746.52173913043441</v>
      </c>
      <c r="BA331" s="64">
        <v>342.78260869565247</v>
      </c>
      <c r="BB331" s="64">
        <v>950</v>
      </c>
      <c r="BC331" s="64">
        <v>1000</v>
      </c>
      <c r="BD331" s="64">
        <v>1000</v>
      </c>
      <c r="BE331" s="64">
        <v>1000</v>
      </c>
      <c r="BF331" s="64">
        <v>1250</v>
      </c>
      <c r="BG331" s="64">
        <v>1250</v>
      </c>
      <c r="BH331" s="64">
        <v>2100</v>
      </c>
      <c r="BI331" s="61">
        <v>600</v>
      </c>
      <c r="BJ331" s="62">
        <v>224.65217391304344</v>
      </c>
      <c r="BK331" s="62">
        <v>225</v>
      </c>
      <c r="BL331" s="62">
        <v>496.58695652173935</v>
      </c>
      <c r="BM331" s="62">
        <v>580.39130434782624</v>
      </c>
      <c r="BN331" s="62">
        <v>589.82608695652129</v>
      </c>
      <c r="BO331" s="62">
        <v>589.82608695652129</v>
      </c>
      <c r="BP331" s="62">
        <v>654.91304347826065</v>
      </c>
      <c r="BQ331" s="62">
        <v>843</v>
      </c>
      <c r="BR331" s="62">
        <v>1602</v>
      </c>
      <c r="BS331" s="62">
        <v>1734</v>
      </c>
      <c r="BT331" s="62">
        <v>1802</v>
      </c>
      <c r="BU331" s="62">
        <v>1799.6521739130426</v>
      </c>
    </row>
    <row r="332" spans="1:73" s="63" customFormat="1" x14ac:dyDescent="0.3">
      <c r="A332" s="1"/>
      <c r="B332" s="1"/>
      <c r="C332" s="1"/>
      <c r="D332" s="92"/>
      <c r="E332" s="3"/>
      <c r="F332" s="3"/>
      <c r="G332" s="1"/>
      <c r="H332" s="69">
        <v>14.707616000028942</v>
      </c>
      <c r="I332" s="47">
        <v>1.1652173913043462</v>
      </c>
      <c r="J332" s="48">
        <v>7.3043478260869534</v>
      </c>
      <c r="K332" s="48">
        <v>8.6086956521739069</v>
      </c>
      <c r="L332" s="49">
        <v>301.16086956521758</v>
      </c>
      <c r="M332" s="49">
        <v>465.09130434782639</v>
      </c>
      <c r="N332" s="49">
        <v>504.41304347826065</v>
      </c>
      <c r="O332" s="49">
        <v>590.30869565217358</v>
      </c>
      <c r="P332" s="49">
        <v>590.30869565217358</v>
      </c>
      <c r="Q332" s="49">
        <v>985.2608695652176</v>
      </c>
      <c r="R332" s="49">
        <v>1289.7391304347839</v>
      </c>
      <c r="S332" s="49">
        <v>1980.0869565217399</v>
      </c>
      <c r="T332" s="49">
        <v>2283.6956521739121</v>
      </c>
      <c r="U332" s="50">
        <v>234.42</v>
      </c>
      <c r="V332" s="50">
        <v>251.9</v>
      </c>
      <c r="W332" s="51">
        <v>848.69565217391391</v>
      </c>
      <c r="X332" s="51">
        <v>849.71739130434867</v>
      </c>
      <c r="Y332" s="51">
        <v>1982.6086956521722</v>
      </c>
      <c r="Z332" s="51">
        <v>1995.01304347826</v>
      </c>
      <c r="AA332" s="52">
        <v>899.69565217391391</v>
      </c>
      <c r="AB332" s="53">
        <v>1500</v>
      </c>
      <c r="AC332" s="53">
        <v>1500</v>
      </c>
      <c r="AD332" s="55">
        <v>0</v>
      </c>
      <c r="AE332" s="56">
        <v>749.39130434782601</v>
      </c>
      <c r="AF332" s="56">
        <v>749.69565217391391</v>
      </c>
      <c r="AG332" s="56">
        <v>1979.8695652173919</v>
      </c>
      <c r="AH332" s="57">
        <v>731.43333333333339</v>
      </c>
      <c r="AI332" s="57">
        <v>740.72173913043548</v>
      </c>
      <c r="AJ332" s="57">
        <v>861.95652173913004</v>
      </c>
      <c r="AK332" s="57">
        <v>921.78260869565202</v>
      </c>
      <c r="AL332" s="57">
        <v>994.5</v>
      </c>
      <c r="AM332" s="57">
        <v>1494.8260869565202</v>
      </c>
      <c r="AN332" s="57">
        <v>1648.4782608695641</v>
      </c>
      <c r="AO332" s="57">
        <v>1500</v>
      </c>
      <c r="AP332" s="57">
        <v>1650</v>
      </c>
      <c r="AQ332" s="58">
        <v>827.95652173913004</v>
      </c>
      <c r="AR332" s="58">
        <v>1284.565217391304</v>
      </c>
      <c r="AS332" s="58">
        <v>1280.6086956521722</v>
      </c>
      <c r="AT332" s="58">
        <v>1500</v>
      </c>
      <c r="AU332" s="58">
        <v>1500</v>
      </c>
      <c r="AV332" s="58">
        <v>2484.7826086956557</v>
      </c>
      <c r="AW332" s="58">
        <v>2300</v>
      </c>
      <c r="AX332" s="59">
        <v>134.26086956521749</v>
      </c>
      <c r="AY332" s="59">
        <v>211.95652173913049</v>
      </c>
      <c r="AZ332" s="59">
        <v>746.95652173913004</v>
      </c>
      <c r="BA332" s="64">
        <v>342.43478260869597</v>
      </c>
      <c r="BB332" s="64">
        <v>950</v>
      </c>
      <c r="BC332" s="64">
        <v>1000</v>
      </c>
      <c r="BD332" s="64">
        <v>1000</v>
      </c>
      <c r="BE332" s="64">
        <v>1000</v>
      </c>
      <c r="BF332" s="64">
        <v>1250</v>
      </c>
      <c r="BG332" s="64">
        <v>1250</v>
      </c>
      <c r="BH332" s="64">
        <v>2100</v>
      </c>
      <c r="BI332" s="61">
        <v>600</v>
      </c>
      <c r="BJ332" s="62">
        <v>224.695652173913</v>
      </c>
      <c r="BK332" s="62">
        <v>225</v>
      </c>
      <c r="BL332" s="62">
        <v>496.82608695652198</v>
      </c>
      <c r="BM332" s="62">
        <v>581.21739130434798</v>
      </c>
      <c r="BN332" s="62">
        <v>590.34782608695605</v>
      </c>
      <c r="BO332" s="62">
        <v>590.34782608695605</v>
      </c>
      <c r="BP332" s="62">
        <v>655.17391304347802</v>
      </c>
      <c r="BQ332" s="62">
        <v>843.16666666666629</v>
      </c>
      <c r="BR332" s="62">
        <v>1604.3333333333326</v>
      </c>
      <c r="BS332" s="62">
        <v>1735.3333333333326</v>
      </c>
      <c r="BT332" s="62">
        <v>1802</v>
      </c>
      <c r="BU332" s="62">
        <v>1799.6956521739121</v>
      </c>
    </row>
    <row r="333" spans="1:73" s="63" customFormat="1" x14ac:dyDescent="0.3">
      <c r="A333" s="1"/>
      <c r="B333" s="1"/>
      <c r="C333" s="1"/>
      <c r="D333" s="92"/>
      <c r="E333" s="3"/>
      <c r="F333" s="3"/>
      <c r="G333" s="1"/>
      <c r="H333" s="69">
        <v>14.752320000029032</v>
      </c>
      <c r="I333" s="47">
        <v>1.1630434782608678</v>
      </c>
      <c r="J333" s="48">
        <v>7.260869565217388</v>
      </c>
      <c r="K333" s="48">
        <v>8.521739130434776</v>
      </c>
      <c r="L333" s="49">
        <v>300.95217391304368</v>
      </c>
      <c r="M333" s="49">
        <v>465.77826086956554</v>
      </c>
      <c r="N333" s="49">
        <v>504.68260869565194</v>
      </c>
      <c r="O333" s="49">
        <v>591.12173913043443</v>
      </c>
      <c r="P333" s="49">
        <v>591.12173913043443</v>
      </c>
      <c r="Q333" s="49">
        <v>986.0521739130437</v>
      </c>
      <c r="R333" s="49">
        <v>1290.3478260869579</v>
      </c>
      <c r="S333" s="49">
        <v>1981.2173913043487</v>
      </c>
      <c r="T333" s="49">
        <v>2284.7391304347816</v>
      </c>
      <c r="U333" s="50">
        <v>235.4</v>
      </c>
      <c r="V333" s="50">
        <v>253</v>
      </c>
      <c r="W333" s="51">
        <v>848.73913043478353</v>
      </c>
      <c r="X333" s="51">
        <v>849.74347826087046</v>
      </c>
      <c r="Y333" s="51">
        <v>1983.5217391304329</v>
      </c>
      <c r="Z333" s="51">
        <v>1995.3826086956512</v>
      </c>
      <c r="AA333" s="52">
        <v>899.73913043478353</v>
      </c>
      <c r="AB333" s="53">
        <v>1500</v>
      </c>
      <c r="AC333" s="53">
        <v>1500</v>
      </c>
      <c r="AD333" s="55">
        <v>0</v>
      </c>
      <c r="AE333" s="56">
        <v>749.47826086956513</v>
      </c>
      <c r="AF333" s="56">
        <v>749.73913043478353</v>
      </c>
      <c r="AG333" s="56">
        <v>1981.1739130434789</v>
      </c>
      <c r="AH333" s="57">
        <v>732.66666666666663</v>
      </c>
      <c r="AI333" s="57">
        <v>741.4043478260877</v>
      </c>
      <c r="AJ333" s="57">
        <v>863.39130434782567</v>
      </c>
      <c r="AK333" s="57">
        <v>922.95652173913027</v>
      </c>
      <c r="AL333" s="57">
        <v>995</v>
      </c>
      <c r="AM333" s="57">
        <v>1495.5652173913027</v>
      </c>
      <c r="AN333" s="57">
        <v>1648.6956521739119</v>
      </c>
      <c r="AO333" s="57">
        <v>1500</v>
      </c>
      <c r="AP333" s="57">
        <v>1650</v>
      </c>
      <c r="AQ333" s="58">
        <v>829.39130434782567</v>
      </c>
      <c r="AR333" s="58">
        <v>1286.9130434782605</v>
      </c>
      <c r="AS333" s="58">
        <v>1282.5217391304329</v>
      </c>
      <c r="AT333" s="58">
        <v>1500</v>
      </c>
      <c r="AU333" s="58">
        <v>1500</v>
      </c>
      <c r="AV333" s="58">
        <v>2486.9565217391341</v>
      </c>
      <c r="AW333" s="58">
        <v>2300</v>
      </c>
      <c r="AX333" s="59">
        <v>133.65217391304358</v>
      </c>
      <c r="AY333" s="59">
        <v>212.39130434782615</v>
      </c>
      <c r="AZ333" s="59">
        <v>747.39130434782567</v>
      </c>
      <c r="BA333" s="64">
        <v>342.08695652173947</v>
      </c>
      <c r="BB333" s="64">
        <v>950</v>
      </c>
      <c r="BC333" s="64">
        <v>1000</v>
      </c>
      <c r="BD333" s="64">
        <v>1000</v>
      </c>
      <c r="BE333" s="64">
        <v>1000</v>
      </c>
      <c r="BF333" s="64">
        <v>1250</v>
      </c>
      <c r="BG333" s="64">
        <v>1250</v>
      </c>
      <c r="BH333" s="64">
        <v>2100</v>
      </c>
      <c r="BI333" s="61">
        <v>600</v>
      </c>
      <c r="BJ333" s="62">
        <v>224.73913043478257</v>
      </c>
      <c r="BK333" s="62">
        <v>225</v>
      </c>
      <c r="BL333" s="62">
        <v>497.0652173913046</v>
      </c>
      <c r="BM333" s="62">
        <v>582.04347826086973</v>
      </c>
      <c r="BN333" s="62">
        <v>590.8695652173908</v>
      </c>
      <c r="BO333" s="62">
        <v>590.8695652173908</v>
      </c>
      <c r="BP333" s="62">
        <v>655.4347826086954</v>
      </c>
      <c r="BQ333" s="62">
        <v>843.33333333333337</v>
      </c>
      <c r="BR333" s="62">
        <v>1606.6666666666665</v>
      </c>
      <c r="BS333" s="62">
        <v>1736.6666666666665</v>
      </c>
      <c r="BT333" s="62">
        <v>1802</v>
      </c>
      <c r="BU333" s="62">
        <v>1799.7391304347816</v>
      </c>
    </row>
    <row r="334" spans="1:73" s="63" customFormat="1" x14ac:dyDescent="0.3">
      <c r="A334" s="1"/>
      <c r="B334" s="1"/>
      <c r="C334" s="1"/>
      <c r="D334" s="92"/>
      <c r="E334" s="3"/>
      <c r="F334" s="3"/>
      <c r="G334" s="1"/>
      <c r="H334" s="69">
        <v>14.79702400002912</v>
      </c>
      <c r="I334" s="47">
        <v>1.1608695652173895</v>
      </c>
      <c r="J334" s="48">
        <v>7.2173913043478226</v>
      </c>
      <c r="K334" s="48">
        <v>8.4347826086956452</v>
      </c>
      <c r="L334" s="49">
        <v>300.74347826086978</v>
      </c>
      <c r="M334" s="49">
        <v>466.46521739130469</v>
      </c>
      <c r="N334" s="49">
        <v>504.95217391304323</v>
      </c>
      <c r="O334" s="49">
        <v>591.93478260869529</v>
      </c>
      <c r="P334" s="49">
        <v>591.93478260869529</v>
      </c>
      <c r="Q334" s="49">
        <v>986.8434782608698</v>
      </c>
      <c r="R334" s="49">
        <v>1290.9565217391319</v>
      </c>
      <c r="S334" s="49">
        <v>1982.3478260869574</v>
      </c>
      <c r="T334" s="49">
        <v>2285.7826086956511</v>
      </c>
      <c r="U334" s="50">
        <v>236.38</v>
      </c>
      <c r="V334" s="50">
        <v>254.1</v>
      </c>
      <c r="W334" s="51">
        <v>848.78260869565315</v>
      </c>
      <c r="X334" s="51">
        <v>849.76956521739226</v>
      </c>
      <c r="Y334" s="51">
        <v>1984.4347826086937</v>
      </c>
      <c r="Z334" s="51">
        <v>1995.7521739130425</v>
      </c>
      <c r="AA334" s="52">
        <v>899.78260869565315</v>
      </c>
      <c r="AB334" s="53">
        <v>1500</v>
      </c>
      <c r="AC334" s="53">
        <v>1500</v>
      </c>
      <c r="AD334" s="55">
        <v>0</v>
      </c>
      <c r="AE334" s="56">
        <v>749.56521739130426</v>
      </c>
      <c r="AF334" s="56">
        <v>749.78260869565315</v>
      </c>
      <c r="AG334" s="56">
        <v>1982.4782608695659</v>
      </c>
      <c r="AH334" s="57">
        <v>733.9</v>
      </c>
      <c r="AI334" s="57">
        <v>742.08695652173992</v>
      </c>
      <c r="AJ334" s="57">
        <v>864.82608695652129</v>
      </c>
      <c r="AK334" s="57">
        <v>924.13043478260852</v>
      </c>
      <c r="AL334" s="57">
        <v>995.5</v>
      </c>
      <c r="AM334" s="57">
        <v>1496.3043478260852</v>
      </c>
      <c r="AN334" s="57">
        <v>1648.9130434782596</v>
      </c>
      <c r="AO334" s="57">
        <v>1500</v>
      </c>
      <c r="AP334" s="57">
        <v>1650</v>
      </c>
      <c r="AQ334" s="58">
        <v>830.82608695652129</v>
      </c>
      <c r="AR334" s="58">
        <v>1289.260869565217</v>
      </c>
      <c r="AS334" s="58">
        <v>1284.4347826086937</v>
      </c>
      <c r="AT334" s="58">
        <v>1500</v>
      </c>
      <c r="AU334" s="58">
        <v>1500</v>
      </c>
      <c r="AV334" s="58">
        <v>2489.1304347826126</v>
      </c>
      <c r="AW334" s="58">
        <v>2300</v>
      </c>
      <c r="AX334" s="59">
        <v>133.04347826086968</v>
      </c>
      <c r="AY334" s="59">
        <v>212.82608695652181</v>
      </c>
      <c r="AZ334" s="59">
        <v>747.82608695652129</v>
      </c>
      <c r="BA334" s="64">
        <v>341.73913043478296</v>
      </c>
      <c r="BB334" s="64">
        <v>950</v>
      </c>
      <c r="BC334" s="64">
        <v>1000</v>
      </c>
      <c r="BD334" s="64">
        <v>1000</v>
      </c>
      <c r="BE334" s="64">
        <v>1000</v>
      </c>
      <c r="BF334" s="64">
        <v>1250</v>
      </c>
      <c r="BG334" s="64">
        <v>1250</v>
      </c>
      <c r="BH334" s="64">
        <v>2100</v>
      </c>
      <c r="BI334" s="61">
        <v>600</v>
      </c>
      <c r="BJ334" s="62">
        <v>224.78260869565213</v>
      </c>
      <c r="BK334" s="62">
        <v>225</v>
      </c>
      <c r="BL334" s="62">
        <v>497.30434782608722</v>
      </c>
      <c r="BM334" s="62">
        <v>582.86956521739148</v>
      </c>
      <c r="BN334" s="62">
        <v>591.39130434782555</v>
      </c>
      <c r="BO334" s="62">
        <v>591.39130434782555</v>
      </c>
      <c r="BP334" s="62">
        <v>655.69565217391278</v>
      </c>
      <c r="BQ334" s="62">
        <v>843.5</v>
      </c>
      <c r="BR334" s="62">
        <v>1609</v>
      </c>
      <c r="BS334" s="62">
        <v>1738</v>
      </c>
      <c r="BT334" s="62">
        <v>1802</v>
      </c>
      <c r="BU334" s="62">
        <v>1799.7826086956511</v>
      </c>
    </row>
    <row r="335" spans="1:73" s="63" customFormat="1" x14ac:dyDescent="0.3">
      <c r="A335" s="1"/>
      <c r="B335" s="1"/>
      <c r="C335" s="1"/>
      <c r="D335" s="92"/>
      <c r="E335" s="3"/>
      <c r="F335" s="3"/>
      <c r="G335" s="1"/>
      <c r="H335" s="69">
        <v>14.841728000029208</v>
      </c>
      <c r="I335" s="47">
        <v>1.1586956521739111</v>
      </c>
      <c r="J335" s="48">
        <v>7.1739130434782572</v>
      </c>
      <c r="K335" s="48">
        <v>8.3478260869565144</v>
      </c>
      <c r="L335" s="49">
        <v>300.53478260869588</v>
      </c>
      <c r="M335" s="49">
        <v>467.15217391304384</v>
      </c>
      <c r="N335" s="49">
        <v>505.22173913043451</v>
      </c>
      <c r="O335" s="49">
        <v>592.74782608695614</v>
      </c>
      <c r="P335" s="49">
        <v>592.74782608695614</v>
      </c>
      <c r="Q335" s="49">
        <v>987.6347826086959</v>
      </c>
      <c r="R335" s="49">
        <v>1291.5652173913059</v>
      </c>
      <c r="S335" s="49">
        <v>1983.4782608695662</v>
      </c>
      <c r="T335" s="49">
        <v>2286.8260869565206</v>
      </c>
      <c r="U335" s="50">
        <v>237.36</v>
      </c>
      <c r="V335" s="50">
        <v>255.2</v>
      </c>
      <c r="W335" s="51">
        <v>848.82608695652277</v>
      </c>
      <c r="X335" s="51">
        <v>849.79565217391405</v>
      </c>
      <c r="Y335" s="51">
        <v>1985.3478260869545</v>
      </c>
      <c r="Z335" s="51">
        <v>1996.1217391304338</v>
      </c>
      <c r="AA335" s="52">
        <v>899.82608695652277</v>
      </c>
      <c r="AB335" s="53">
        <v>1500</v>
      </c>
      <c r="AC335" s="53">
        <v>1500</v>
      </c>
      <c r="AD335" s="55">
        <v>0</v>
      </c>
      <c r="AE335" s="56">
        <v>749.65217391304338</v>
      </c>
      <c r="AF335" s="56">
        <v>749.82608695652277</v>
      </c>
      <c r="AG335" s="56">
        <v>1983.7826086956529</v>
      </c>
      <c r="AH335" s="57">
        <v>735.13333333333333</v>
      </c>
      <c r="AI335" s="57">
        <v>742.76956521739214</v>
      </c>
      <c r="AJ335" s="57">
        <v>866.26086956521692</v>
      </c>
      <c r="AK335" s="57">
        <v>925.30434782608677</v>
      </c>
      <c r="AL335" s="57">
        <v>996</v>
      </c>
      <c r="AM335" s="57">
        <v>1497.0434782608677</v>
      </c>
      <c r="AN335" s="57">
        <v>1649.1304347826074</v>
      </c>
      <c r="AO335" s="57">
        <v>1500</v>
      </c>
      <c r="AP335" s="57">
        <v>1650</v>
      </c>
      <c r="AQ335" s="58">
        <v>832.26086956521692</v>
      </c>
      <c r="AR335" s="58">
        <v>1291.6086956521735</v>
      </c>
      <c r="AS335" s="58">
        <v>1286.3478260869545</v>
      </c>
      <c r="AT335" s="58">
        <v>1500</v>
      </c>
      <c r="AU335" s="58">
        <v>1500</v>
      </c>
      <c r="AV335" s="58">
        <v>2491.3043478260911</v>
      </c>
      <c r="AW335" s="58">
        <v>2300</v>
      </c>
      <c r="AX335" s="59">
        <v>132.43478260869577</v>
      </c>
      <c r="AY335" s="59">
        <v>213.26086956521746</v>
      </c>
      <c r="AZ335" s="59">
        <v>748.26086956521692</v>
      </c>
      <c r="BA335" s="64">
        <v>341.39130434782646</v>
      </c>
      <c r="BB335" s="64">
        <v>950</v>
      </c>
      <c r="BC335" s="64">
        <v>1000</v>
      </c>
      <c r="BD335" s="64">
        <v>1000</v>
      </c>
      <c r="BE335" s="64">
        <v>1000</v>
      </c>
      <c r="BF335" s="64">
        <v>1250</v>
      </c>
      <c r="BG335" s="64">
        <v>1250</v>
      </c>
      <c r="BH335" s="64">
        <v>2100</v>
      </c>
      <c r="BI335" s="61">
        <v>600</v>
      </c>
      <c r="BJ335" s="62">
        <v>224.82608695652169</v>
      </c>
      <c r="BK335" s="62">
        <v>225</v>
      </c>
      <c r="BL335" s="62">
        <v>497.54347826086985</v>
      </c>
      <c r="BM335" s="62">
        <v>583.69565217391323</v>
      </c>
      <c r="BN335" s="62">
        <v>591.91304347826031</v>
      </c>
      <c r="BO335" s="62">
        <v>591.91304347826031</v>
      </c>
      <c r="BP335" s="62">
        <v>655.95652173913015</v>
      </c>
      <c r="BQ335" s="62">
        <v>843.66666666666663</v>
      </c>
      <c r="BR335" s="62">
        <v>1611.333333333333</v>
      </c>
      <c r="BS335" s="62">
        <v>1739.333333333333</v>
      </c>
      <c r="BT335" s="62">
        <v>1802</v>
      </c>
      <c r="BU335" s="62">
        <v>1799.8260869565206</v>
      </c>
    </row>
    <row r="336" spans="1:73" s="63" customFormat="1" x14ac:dyDescent="0.3">
      <c r="A336" s="1"/>
      <c r="B336" s="1"/>
      <c r="C336" s="1"/>
      <c r="D336" s="92"/>
      <c r="E336" s="3"/>
      <c r="F336" s="3"/>
      <c r="G336" s="1"/>
      <c r="H336" s="69">
        <v>14.886432000029293</v>
      </c>
      <c r="I336" s="47">
        <v>1.1565217391304328</v>
      </c>
      <c r="J336" s="48">
        <v>7.1304347826086918</v>
      </c>
      <c r="K336" s="48">
        <v>8.2608695652173836</v>
      </c>
      <c r="L336" s="49">
        <v>300.32608695652198</v>
      </c>
      <c r="M336" s="49">
        <v>467.83913043478299</v>
      </c>
      <c r="N336" s="49">
        <v>505.4913043478258</v>
      </c>
      <c r="O336" s="49">
        <v>593.56086956521699</v>
      </c>
      <c r="P336" s="49">
        <v>593.56086956521699</v>
      </c>
      <c r="Q336" s="49">
        <v>988.426086956522</v>
      </c>
      <c r="R336" s="49">
        <v>1292.1739130434798</v>
      </c>
      <c r="S336" s="49">
        <v>1984.6086956521749</v>
      </c>
      <c r="T336" s="49">
        <v>2287.8695652173901</v>
      </c>
      <c r="U336" s="50">
        <v>238.34</v>
      </c>
      <c r="V336" s="50">
        <v>256.3</v>
      </c>
      <c r="W336" s="51">
        <v>848.86956521739239</v>
      </c>
      <c r="X336" s="51">
        <v>849.82173913043584</v>
      </c>
      <c r="Y336" s="51">
        <v>1986.2608695652152</v>
      </c>
      <c r="Z336" s="51">
        <v>1996.491304347825</v>
      </c>
      <c r="AA336" s="52">
        <v>899.86956521739239</v>
      </c>
      <c r="AB336" s="53">
        <v>1500</v>
      </c>
      <c r="AC336" s="53">
        <v>1500</v>
      </c>
      <c r="AD336" s="55">
        <v>0</v>
      </c>
      <c r="AE336" s="56">
        <v>749.73913043478251</v>
      </c>
      <c r="AF336" s="56">
        <v>749.86956521739239</v>
      </c>
      <c r="AG336" s="56">
        <v>1985.0869565217399</v>
      </c>
      <c r="AH336" s="57">
        <v>736.36666666666667</v>
      </c>
      <c r="AI336" s="57">
        <v>743.45217391304436</v>
      </c>
      <c r="AJ336" s="57">
        <v>867.69565217391255</v>
      </c>
      <c r="AK336" s="57">
        <v>926.47826086956502</v>
      </c>
      <c r="AL336" s="57">
        <v>996.5</v>
      </c>
      <c r="AM336" s="57">
        <v>1497.7826086956502</v>
      </c>
      <c r="AN336" s="57">
        <v>1649.3478260869551</v>
      </c>
      <c r="AO336" s="57">
        <v>1500</v>
      </c>
      <c r="AP336" s="57">
        <v>1650</v>
      </c>
      <c r="AQ336" s="58">
        <v>833.69565217391255</v>
      </c>
      <c r="AR336" s="58">
        <v>1293.95652173913</v>
      </c>
      <c r="AS336" s="58">
        <v>1288.2608695652152</v>
      </c>
      <c r="AT336" s="58">
        <v>1500</v>
      </c>
      <c r="AU336" s="58">
        <v>1500</v>
      </c>
      <c r="AV336" s="58">
        <v>2493.4782608695696</v>
      </c>
      <c r="AW336" s="58">
        <v>2300</v>
      </c>
      <c r="AX336" s="59">
        <v>131.82608695652186</v>
      </c>
      <c r="AY336" s="59">
        <v>213.69565217391312</v>
      </c>
      <c r="AZ336" s="59">
        <v>748.69565217391255</v>
      </c>
      <c r="BA336" s="64">
        <v>341.04347826086996</v>
      </c>
      <c r="BB336" s="64">
        <v>950</v>
      </c>
      <c r="BC336" s="64">
        <v>1000</v>
      </c>
      <c r="BD336" s="64">
        <v>1000</v>
      </c>
      <c r="BE336" s="64">
        <v>1000</v>
      </c>
      <c r="BF336" s="64">
        <v>1250</v>
      </c>
      <c r="BG336" s="64">
        <v>1250</v>
      </c>
      <c r="BH336" s="64">
        <v>2100</v>
      </c>
      <c r="BI336" s="61">
        <v>600</v>
      </c>
      <c r="BJ336" s="62">
        <v>224.86956521739125</v>
      </c>
      <c r="BK336" s="62">
        <v>225</v>
      </c>
      <c r="BL336" s="62">
        <v>497.78260869565247</v>
      </c>
      <c r="BM336" s="62">
        <v>584.52173913043498</v>
      </c>
      <c r="BN336" s="62">
        <v>592.43478260869506</v>
      </c>
      <c r="BO336" s="62">
        <v>592.43478260869506</v>
      </c>
      <c r="BP336" s="62">
        <v>656.21739130434753</v>
      </c>
      <c r="BQ336" s="62">
        <v>843.83333333333326</v>
      </c>
      <c r="BR336" s="62">
        <v>1613.6666666666663</v>
      </c>
      <c r="BS336" s="62">
        <v>1740.6666666666663</v>
      </c>
      <c r="BT336" s="62">
        <v>1802</v>
      </c>
      <c r="BU336" s="62">
        <v>1799.8695652173901</v>
      </c>
    </row>
    <row r="337" spans="1:73" s="63" customFormat="1" x14ac:dyDescent="0.3">
      <c r="A337" s="1"/>
      <c r="B337" s="1"/>
      <c r="C337" s="1"/>
      <c r="D337" s="92"/>
      <c r="E337" s="3"/>
      <c r="F337" s="3"/>
      <c r="G337" s="1"/>
      <c r="H337" s="69">
        <v>14.931136000029383</v>
      </c>
      <c r="I337" s="47">
        <v>1.1543478260869544</v>
      </c>
      <c r="J337" s="48">
        <v>7.0869565217391264</v>
      </c>
      <c r="K337" s="48">
        <v>8.1739130434782528</v>
      </c>
      <c r="L337" s="49">
        <v>300.11739130434808</v>
      </c>
      <c r="M337" s="49">
        <v>468.52608695652214</v>
      </c>
      <c r="N337" s="49">
        <v>505.76086956521709</v>
      </c>
      <c r="O337" s="49">
        <v>594.37391304347784</v>
      </c>
      <c r="P337" s="49">
        <v>594.37391304347784</v>
      </c>
      <c r="Q337" s="49">
        <v>989.2173913043481</v>
      </c>
      <c r="R337" s="49">
        <v>1292.7826086956538</v>
      </c>
      <c r="S337" s="49">
        <v>1985.7391304347836</v>
      </c>
      <c r="T337" s="49">
        <v>2288.9130434782596</v>
      </c>
      <c r="U337" s="50">
        <v>239.32</v>
      </c>
      <c r="V337" s="50">
        <v>257.39999999999998</v>
      </c>
      <c r="W337" s="51">
        <v>848.91304347826201</v>
      </c>
      <c r="X337" s="51">
        <v>849.84782608695764</v>
      </c>
      <c r="Y337" s="51">
        <v>1987.173913043476</v>
      </c>
      <c r="Z337" s="51">
        <v>1996.8608695652163</v>
      </c>
      <c r="AA337" s="52">
        <v>899.91304347826201</v>
      </c>
      <c r="AB337" s="53">
        <v>1500</v>
      </c>
      <c r="AC337" s="53">
        <v>1500</v>
      </c>
      <c r="AD337" s="55">
        <v>0</v>
      </c>
      <c r="AE337" s="56">
        <v>749.82608695652164</v>
      </c>
      <c r="AF337" s="56">
        <v>749.91304347826201</v>
      </c>
      <c r="AG337" s="56">
        <v>1986.3913043478269</v>
      </c>
      <c r="AH337" s="57">
        <v>737.6</v>
      </c>
      <c r="AI337" s="57">
        <v>744.13478260869658</v>
      </c>
      <c r="AJ337" s="57">
        <v>869.13043478260818</v>
      </c>
      <c r="AK337" s="57">
        <v>927.65217391304327</v>
      </c>
      <c r="AL337" s="57">
        <v>997</v>
      </c>
      <c r="AM337" s="57">
        <v>1498.5217391304327</v>
      </c>
      <c r="AN337" s="57">
        <v>1649.5652173913029</v>
      </c>
      <c r="AO337" s="57">
        <v>1500</v>
      </c>
      <c r="AP337" s="57">
        <v>1650</v>
      </c>
      <c r="AQ337" s="58">
        <v>835.13043478260818</v>
      </c>
      <c r="AR337" s="58">
        <v>1296.3043478260865</v>
      </c>
      <c r="AS337" s="58">
        <v>1290.173913043476</v>
      </c>
      <c r="AT337" s="58">
        <v>1500</v>
      </c>
      <c r="AU337" s="58">
        <v>1500</v>
      </c>
      <c r="AV337" s="58">
        <v>2495.652173913048</v>
      </c>
      <c r="AW337" s="58">
        <v>2300</v>
      </c>
      <c r="AX337" s="59">
        <v>131.21739130434796</v>
      </c>
      <c r="AY337" s="59">
        <v>214.13043478260877</v>
      </c>
      <c r="AZ337" s="59">
        <v>749.13043478260818</v>
      </c>
      <c r="BA337" s="64">
        <v>340.69565217391346</v>
      </c>
      <c r="BB337" s="64">
        <v>950</v>
      </c>
      <c r="BC337" s="64">
        <v>1000</v>
      </c>
      <c r="BD337" s="64">
        <v>1000</v>
      </c>
      <c r="BE337" s="64">
        <v>1000</v>
      </c>
      <c r="BF337" s="64">
        <v>1250</v>
      </c>
      <c r="BG337" s="64">
        <v>1250</v>
      </c>
      <c r="BH337" s="64">
        <v>2100</v>
      </c>
      <c r="BI337" s="61">
        <v>600</v>
      </c>
      <c r="BJ337" s="62">
        <v>224.91304347826082</v>
      </c>
      <c r="BK337" s="62">
        <v>225</v>
      </c>
      <c r="BL337" s="62">
        <v>498.02173913043509</v>
      </c>
      <c r="BM337" s="62">
        <v>585.34782608695673</v>
      </c>
      <c r="BN337" s="62">
        <v>592.95652173912981</v>
      </c>
      <c r="BO337" s="62">
        <v>592.95652173912981</v>
      </c>
      <c r="BP337" s="62">
        <v>656.47826086956491</v>
      </c>
      <c r="BQ337" s="62">
        <v>844</v>
      </c>
      <c r="BR337" s="62">
        <v>1616</v>
      </c>
      <c r="BS337" s="62">
        <v>1742</v>
      </c>
      <c r="BT337" s="62">
        <v>1802</v>
      </c>
      <c r="BU337" s="62">
        <v>1799.9130434782596</v>
      </c>
    </row>
    <row r="338" spans="1:73" s="63" customFormat="1" x14ac:dyDescent="0.3">
      <c r="A338" s="1"/>
      <c r="B338" s="1"/>
      <c r="C338" s="1"/>
      <c r="D338" s="92"/>
      <c r="E338" s="3"/>
      <c r="F338" s="3"/>
      <c r="G338" s="1"/>
      <c r="H338" s="69">
        <v>14.975840000029471</v>
      </c>
      <c r="I338" s="47">
        <v>1.1521739130434761</v>
      </c>
      <c r="J338" s="48">
        <v>7.043478260869561</v>
      </c>
      <c r="K338" s="48">
        <v>8.0869565217391219</v>
      </c>
      <c r="L338" s="49">
        <v>299.90869565217417</v>
      </c>
      <c r="M338" s="49">
        <v>469.21304347826128</v>
      </c>
      <c r="N338" s="49">
        <v>506.03043478260838</v>
      </c>
      <c r="O338" s="49">
        <v>595.18695652173869</v>
      </c>
      <c r="P338" s="49">
        <v>595.18695652173869</v>
      </c>
      <c r="Q338" s="49">
        <v>990.0086956521742</v>
      </c>
      <c r="R338" s="49">
        <v>1293.3913043478278</v>
      </c>
      <c r="S338" s="49">
        <v>1986.8695652173924</v>
      </c>
      <c r="T338" s="49">
        <v>2289.9565217391291</v>
      </c>
      <c r="U338" s="50">
        <v>240.3</v>
      </c>
      <c r="V338" s="50">
        <v>258.5</v>
      </c>
      <c r="W338" s="51">
        <v>848.95652173913163</v>
      </c>
      <c r="X338" s="51">
        <v>849.87391304347943</v>
      </c>
      <c r="Y338" s="51">
        <v>1988.0869565217367</v>
      </c>
      <c r="Z338" s="51">
        <v>1997.2304347826075</v>
      </c>
      <c r="AA338" s="52">
        <v>899.95652173913163</v>
      </c>
      <c r="AB338" s="53">
        <v>1500</v>
      </c>
      <c r="AC338" s="53">
        <v>1500</v>
      </c>
      <c r="AD338" s="55">
        <v>0</v>
      </c>
      <c r="AE338" s="56">
        <v>749.91304347826076</v>
      </c>
      <c r="AF338" s="56">
        <v>749.95652173913163</v>
      </c>
      <c r="AG338" s="56">
        <v>1987.6956521739139</v>
      </c>
      <c r="AH338" s="57">
        <v>738.83333333333337</v>
      </c>
      <c r="AI338" s="57">
        <v>744.8173913043488</v>
      </c>
      <c r="AJ338" s="57">
        <v>870.5652173913038</v>
      </c>
      <c r="AK338" s="57">
        <v>928.82608695652152</v>
      </c>
      <c r="AL338" s="57">
        <v>997.5</v>
      </c>
      <c r="AM338" s="57">
        <v>1499.2608695652152</v>
      </c>
      <c r="AN338" s="57">
        <v>1649.7826086956507</v>
      </c>
      <c r="AO338" s="57">
        <v>1500</v>
      </c>
      <c r="AP338" s="57">
        <v>1650</v>
      </c>
      <c r="AQ338" s="58">
        <v>836.5652173913038</v>
      </c>
      <c r="AR338" s="58">
        <v>1298.652173913043</v>
      </c>
      <c r="AS338" s="58">
        <v>1292.0869565217367</v>
      </c>
      <c r="AT338" s="58">
        <v>1500</v>
      </c>
      <c r="AU338" s="58">
        <v>1500</v>
      </c>
      <c r="AV338" s="58">
        <v>2497.8260869565265</v>
      </c>
      <c r="AW338" s="58">
        <v>2300</v>
      </c>
      <c r="AX338" s="59">
        <v>130.60869565217405</v>
      </c>
      <c r="AY338" s="59">
        <v>214.56521739130443</v>
      </c>
      <c r="AZ338" s="59">
        <v>749.5652173913038</v>
      </c>
      <c r="BA338" s="64">
        <v>340.34782608695696</v>
      </c>
      <c r="BB338" s="64">
        <v>950</v>
      </c>
      <c r="BC338" s="64">
        <v>1000</v>
      </c>
      <c r="BD338" s="64">
        <v>1000</v>
      </c>
      <c r="BE338" s="64">
        <v>1000</v>
      </c>
      <c r="BF338" s="64">
        <v>1250</v>
      </c>
      <c r="BG338" s="64">
        <v>1250</v>
      </c>
      <c r="BH338" s="64">
        <v>2100</v>
      </c>
      <c r="BI338" s="61">
        <v>600</v>
      </c>
      <c r="BJ338" s="62">
        <v>224.95652173913038</v>
      </c>
      <c r="BK338" s="62">
        <v>225</v>
      </c>
      <c r="BL338" s="62">
        <v>498.26086956521772</v>
      </c>
      <c r="BM338" s="62">
        <v>586.17391304347848</v>
      </c>
      <c r="BN338" s="62">
        <v>593.47826086956456</v>
      </c>
      <c r="BO338" s="62">
        <v>593.47826086956456</v>
      </c>
      <c r="BP338" s="62">
        <v>656.73913043478228</v>
      </c>
      <c r="BQ338" s="62">
        <v>844.16666666666652</v>
      </c>
      <c r="BR338" s="62">
        <v>1618.3333333333328</v>
      </c>
      <c r="BS338" s="62">
        <v>1743.3333333333328</v>
      </c>
      <c r="BT338" s="62">
        <v>1802</v>
      </c>
      <c r="BU338" s="62">
        <v>1799.9565217391291</v>
      </c>
    </row>
    <row r="339" spans="1:73" s="63" customFormat="1" x14ac:dyDescent="0.3">
      <c r="A339" s="1"/>
      <c r="B339" s="1"/>
      <c r="C339" s="1"/>
      <c r="D339" s="92"/>
      <c r="E339" s="3"/>
      <c r="F339" s="3"/>
      <c r="G339" s="1"/>
      <c r="H339" s="69">
        <v>15</v>
      </c>
      <c r="I339" s="47">
        <v>1.1499999999999999</v>
      </c>
      <c r="J339" s="48">
        <v>7</v>
      </c>
      <c r="K339" s="48">
        <v>8</v>
      </c>
      <c r="L339" s="49">
        <v>299.7</v>
      </c>
      <c r="M339" s="49">
        <v>469.9</v>
      </c>
      <c r="N339" s="49">
        <v>506.3</v>
      </c>
      <c r="O339" s="49">
        <v>596</v>
      </c>
      <c r="P339" s="49">
        <v>596</v>
      </c>
      <c r="Q339" s="49">
        <v>990.8</v>
      </c>
      <c r="R339" s="49">
        <v>1294</v>
      </c>
      <c r="S339" s="49">
        <v>1988</v>
      </c>
      <c r="T339" s="49">
        <v>2291</v>
      </c>
      <c r="U339" s="50">
        <v>241.28</v>
      </c>
      <c r="V339" s="50">
        <v>259.60000000000002</v>
      </c>
      <c r="W339" s="51">
        <v>849</v>
      </c>
      <c r="X339" s="51">
        <v>849.9</v>
      </c>
      <c r="Y339" s="51">
        <v>1989</v>
      </c>
      <c r="Z339" s="51">
        <v>1997.6</v>
      </c>
      <c r="AA339" s="52">
        <v>900</v>
      </c>
      <c r="AB339" s="53">
        <v>1500</v>
      </c>
      <c r="AC339" s="53">
        <v>1500</v>
      </c>
      <c r="AD339" s="55">
        <v>0</v>
      </c>
      <c r="AE339" s="56">
        <v>750</v>
      </c>
      <c r="AF339" s="56">
        <v>750</v>
      </c>
      <c r="AG339" s="56">
        <v>1989</v>
      </c>
      <c r="AH339" s="57">
        <v>740.06666666666672</v>
      </c>
      <c r="AI339" s="57">
        <v>745.5</v>
      </c>
      <c r="AJ339" s="57">
        <v>872</v>
      </c>
      <c r="AK339" s="57">
        <v>930</v>
      </c>
      <c r="AL339" s="57">
        <v>998</v>
      </c>
      <c r="AM339" s="57">
        <v>1500</v>
      </c>
      <c r="AN339" s="57">
        <v>1650</v>
      </c>
      <c r="AO339" s="57">
        <v>1500</v>
      </c>
      <c r="AP339" s="57">
        <v>1650</v>
      </c>
      <c r="AQ339" s="58">
        <v>838</v>
      </c>
      <c r="AR339" s="58">
        <v>1301</v>
      </c>
      <c r="AS339" s="58">
        <v>1294</v>
      </c>
      <c r="AT339" s="58">
        <v>1500</v>
      </c>
      <c r="AU339" s="58">
        <v>1500</v>
      </c>
      <c r="AV339" s="58">
        <v>2500</v>
      </c>
      <c r="AW339" s="58">
        <v>2300</v>
      </c>
      <c r="AX339" s="59">
        <v>130</v>
      </c>
      <c r="AY339" s="59">
        <v>215</v>
      </c>
      <c r="AZ339" s="59">
        <v>750</v>
      </c>
      <c r="BA339" s="64">
        <v>340</v>
      </c>
      <c r="BB339" s="64">
        <v>950</v>
      </c>
      <c r="BC339" s="64">
        <v>1000</v>
      </c>
      <c r="BD339" s="64">
        <v>1000</v>
      </c>
      <c r="BE339" s="64">
        <v>1000</v>
      </c>
      <c r="BF339" s="64">
        <v>1250</v>
      </c>
      <c r="BG339" s="64">
        <v>1250</v>
      </c>
      <c r="BH339" s="64">
        <v>2100</v>
      </c>
      <c r="BI339" s="61">
        <v>600</v>
      </c>
      <c r="BJ339" s="62">
        <v>225</v>
      </c>
      <c r="BK339" s="62">
        <v>225</v>
      </c>
      <c r="BL339" s="62">
        <v>498.5</v>
      </c>
      <c r="BM339" s="62">
        <v>587</v>
      </c>
      <c r="BN339" s="62">
        <v>594</v>
      </c>
      <c r="BO339" s="62">
        <v>594</v>
      </c>
      <c r="BP339" s="62">
        <v>657</v>
      </c>
      <c r="BQ339" s="62">
        <v>844.33333333333314</v>
      </c>
      <c r="BR339" s="62">
        <v>1620.6666666666661</v>
      </c>
      <c r="BS339" s="62">
        <v>1744.6666666666661</v>
      </c>
      <c r="BT339" s="62">
        <v>1802</v>
      </c>
      <c r="BU339" s="62">
        <v>1800</v>
      </c>
    </row>
    <row r="340" spans="1:73" s="63" customFormat="1" x14ac:dyDescent="0.3">
      <c r="A340" s="1"/>
      <c r="B340" s="1"/>
      <c r="C340" s="1"/>
      <c r="D340" s="92"/>
      <c r="E340" s="3"/>
      <c r="F340" s="3"/>
      <c r="G340" s="1"/>
      <c r="H340" s="69">
        <v>15.065248000029648</v>
      </c>
      <c r="I340" s="47">
        <v>1.1475</v>
      </c>
      <c r="J340" s="48">
        <v>6.9090909090909092</v>
      </c>
      <c r="K340" s="48">
        <v>7.9090909090909092</v>
      </c>
      <c r="L340" s="49">
        <v>298.86363636363637</v>
      </c>
      <c r="M340" s="49">
        <v>470.48636363636359</v>
      </c>
      <c r="N340" s="49">
        <v>506.10454545454547</v>
      </c>
      <c r="O340" s="49">
        <v>596.63636363636363</v>
      </c>
      <c r="P340" s="49">
        <v>596.63181818181818</v>
      </c>
      <c r="Q340" s="49">
        <v>991.09090909090901</v>
      </c>
      <c r="R340" s="49">
        <v>1294.1818181818182</v>
      </c>
      <c r="S340" s="49">
        <v>1988.3636363636363</v>
      </c>
      <c r="T340" s="49">
        <v>2291.318181818182</v>
      </c>
      <c r="U340" s="50">
        <v>242.26</v>
      </c>
      <c r="V340" s="50">
        <v>260.7</v>
      </c>
      <c r="W340" s="51">
        <v>849.0454545454545</v>
      </c>
      <c r="X340" s="51">
        <v>849.90454545454543</v>
      </c>
      <c r="Y340" s="51">
        <v>1989.2272727272727</v>
      </c>
      <c r="Z340" s="51">
        <v>1997.6909090909089</v>
      </c>
      <c r="AA340" s="52">
        <v>900</v>
      </c>
      <c r="AB340" s="53">
        <v>1500</v>
      </c>
      <c r="AC340" s="53">
        <v>1500</v>
      </c>
      <c r="AD340" s="55">
        <v>0</v>
      </c>
      <c r="AE340" s="56">
        <v>750</v>
      </c>
      <c r="AF340" s="56">
        <v>750</v>
      </c>
      <c r="AG340" s="56">
        <v>1989.3636363636363</v>
      </c>
      <c r="AH340" s="57">
        <v>741.3</v>
      </c>
      <c r="AI340" s="57">
        <v>745.7045454545455</v>
      </c>
      <c r="AJ340" s="57">
        <v>872.86363636363637</v>
      </c>
      <c r="AK340" s="57">
        <v>930.68181818181813</v>
      </c>
      <c r="AL340" s="57">
        <v>998.5</v>
      </c>
      <c r="AM340" s="57">
        <v>1500</v>
      </c>
      <c r="AN340" s="57">
        <v>1650</v>
      </c>
      <c r="AO340" s="57">
        <v>1500</v>
      </c>
      <c r="AP340" s="57">
        <v>1650</v>
      </c>
      <c r="AQ340" s="58">
        <v>838.18181818181813</v>
      </c>
      <c r="AR340" s="58">
        <v>1302.9545454545455</v>
      </c>
      <c r="AS340" s="58">
        <v>1294.2727272727273</v>
      </c>
      <c r="AT340" s="58">
        <v>1500</v>
      </c>
      <c r="AU340" s="58">
        <v>1500</v>
      </c>
      <c r="AV340" s="58">
        <v>2500</v>
      </c>
      <c r="AW340" s="58">
        <v>2300</v>
      </c>
      <c r="AX340" s="59">
        <v>129.54545454545453</v>
      </c>
      <c r="AY340" s="59">
        <v>215.27272727272728</v>
      </c>
      <c r="AZ340" s="59">
        <v>750</v>
      </c>
      <c r="BA340" s="64">
        <v>339.18181818181819</v>
      </c>
      <c r="BB340" s="64">
        <v>950</v>
      </c>
      <c r="BC340" s="64">
        <v>1000</v>
      </c>
      <c r="BD340" s="64">
        <v>1000</v>
      </c>
      <c r="BE340" s="64">
        <v>1000</v>
      </c>
      <c r="BF340" s="64">
        <v>1250</v>
      </c>
      <c r="BG340" s="64">
        <v>1250</v>
      </c>
      <c r="BH340" s="64">
        <v>2100</v>
      </c>
      <c r="BI340" s="61">
        <v>600</v>
      </c>
      <c r="BJ340" s="62">
        <v>225</v>
      </c>
      <c r="BK340" s="62">
        <v>225</v>
      </c>
      <c r="BL340" s="62">
        <v>498.55454545454546</v>
      </c>
      <c r="BM340" s="62">
        <v>587.36363636363637</v>
      </c>
      <c r="BN340" s="62">
        <v>594.18181818181813</v>
      </c>
      <c r="BO340" s="62">
        <v>594.18181818181813</v>
      </c>
      <c r="BP340" s="62">
        <v>657.09090909090912</v>
      </c>
      <c r="BQ340" s="62">
        <v>844.5</v>
      </c>
      <c r="BR340" s="62">
        <v>1623</v>
      </c>
      <c r="BS340" s="62">
        <v>1746</v>
      </c>
      <c r="BT340" s="62">
        <v>1802</v>
      </c>
      <c r="BU340" s="62">
        <v>1800</v>
      </c>
    </row>
    <row r="341" spans="1:73" s="63" customFormat="1" x14ac:dyDescent="0.3">
      <c r="A341" s="1"/>
      <c r="B341" s="1"/>
      <c r="C341" s="1"/>
      <c r="D341" s="92"/>
      <c r="E341" s="3"/>
      <c r="F341" s="3"/>
      <c r="G341" s="1"/>
      <c r="H341" s="69">
        <v>15.109952000029734</v>
      </c>
      <c r="I341" s="47">
        <v>1.145</v>
      </c>
      <c r="J341" s="48">
        <v>6.8181818181818183</v>
      </c>
      <c r="K341" s="48">
        <v>7.8181818181818183</v>
      </c>
      <c r="L341" s="49">
        <v>298.02727272727276</v>
      </c>
      <c r="M341" s="49">
        <v>471.07272727272721</v>
      </c>
      <c r="N341" s="49">
        <v>505.90909090909093</v>
      </c>
      <c r="O341" s="49">
        <v>597.27272727272725</v>
      </c>
      <c r="P341" s="49">
        <v>597.26363636363635</v>
      </c>
      <c r="Q341" s="49">
        <v>991.38181818181806</v>
      </c>
      <c r="R341" s="49">
        <v>1294.3636363636365</v>
      </c>
      <c r="S341" s="49">
        <v>1988.7272727272725</v>
      </c>
      <c r="T341" s="49">
        <v>2291.636363636364</v>
      </c>
      <c r="U341" s="50">
        <v>243.24</v>
      </c>
      <c r="V341" s="50">
        <v>261.8</v>
      </c>
      <c r="W341" s="51">
        <v>849.09090909090901</v>
      </c>
      <c r="X341" s="51">
        <v>849.90909090909088</v>
      </c>
      <c r="Y341" s="51">
        <v>1989.4545454545455</v>
      </c>
      <c r="Z341" s="51">
        <v>1997.7818181818179</v>
      </c>
      <c r="AA341" s="52">
        <v>900</v>
      </c>
      <c r="AB341" s="53">
        <v>1500</v>
      </c>
      <c r="AC341" s="53">
        <v>1500</v>
      </c>
      <c r="AD341" s="55">
        <v>0</v>
      </c>
      <c r="AE341" s="56">
        <v>750</v>
      </c>
      <c r="AF341" s="56">
        <v>750</v>
      </c>
      <c r="AG341" s="56">
        <v>1989.7272727272725</v>
      </c>
      <c r="AH341" s="57">
        <v>742.53333333333342</v>
      </c>
      <c r="AI341" s="57">
        <v>745.90909090909099</v>
      </c>
      <c r="AJ341" s="57">
        <v>873.72727272727275</v>
      </c>
      <c r="AK341" s="57">
        <v>931.36363636363626</v>
      </c>
      <c r="AL341" s="57">
        <v>999</v>
      </c>
      <c r="AM341" s="57">
        <v>1500</v>
      </c>
      <c r="AN341" s="57">
        <v>1650</v>
      </c>
      <c r="AO341" s="57">
        <v>1500</v>
      </c>
      <c r="AP341" s="57">
        <v>1650</v>
      </c>
      <c r="AQ341" s="58">
        <v>838.36363636363626</v>
      </c>
      <c r="AR341" s="58">
        <v>1304.909090909091</v>
      </c>
      <c r="AS341" s="58">
        <v>1294.5454545454545</v>
      </c>
      <c r="AT341" s="58">
        <v>1500</v>
      </c>
      <c r="AU341" s="58">
        <v>1500</v>
      </c>
      <c r="AV341" s="58">
        <v>2500</v>
      </c>
      <c r="AW341" s="58">
        <v>2300</v>
      </c>
      <c r="AX341" s="59">
        <v>129.09090909090907</v>
      </c>
      <c r="AY341" s="59">
        <v>215.54545454545456</v>
      </c>
      <c r="AZ341" s="59">
        <v>750</v>
      </c>
      <c r="BA341" s="64">
        <v>338.36363636363637</v>
      </c>
      <c r="BB341" s="64">
        <v>950</v>
      </c>
      <c r="BC341" s="64">
        <v>1000</v>
      </c>
      <c r="BD341" s="64">
        <v>1000</v>
      </c>
      <c r="BE341" s="64">
        <v>1000</v>
      </c>
      <c r="BF341" s="64">
        <v>1250</v>
      </c>
      <c r="BG341" s="64">
        <v>1250</v>
      </c>
      <c r="BH341" s="64">
        <v>2100</v>
      </c>
      <c r="BI341" s="61">
        <v>600</v>
      </c>
      <c r="BJ341" s="62">
        <v>225</v>
      </c>
      <c r="BK341" s="62">
        <v>225</v>
      </c>
      <c r="BL341" s="62">
        <v>498.60909090909092</v>
      </c>
      <c r="BM341" s="62">
        <v>587.72727272727275</v>
      </c>
      <c r="BN341" s="62">
        <v>594.36363636363626</v>
      </c>
      <c r="BO341" s="62">
        <v>594.36363636363626</v>
      </c>
      <c r="BP341" s="62">
        <v>657.18181818181824</v>
      </c>
      <c r="BQ341" s="62">
        <v>844.6666666666664</v>
      </c>
      <c r="BR341" s="62">
        <v>1625.3333333333326</v>
      </c>
      <c r="BS341" s="62">
        <v>1747.3333333333326</v>
      </c>
      <c r="BT341" s="62">
        <v>1802</v>
      </c>
      <c r="BU341" s="62">
        <v>1800</v>
      </c>
    </row>
    <row r="342" spans="1:73" s="63" customFormat="1" x14ac:dyDescent="0.3">
      <c r="A342" s="1"/>
      <c r="B342" s="1"/>
      <c r="C342" s="1"/>
      <c r="D342" s="92"/>
      <c r="E342" s="3"/>
      <c r="F342" s="3"/>
      <c r="G342" s="1"/>
      <c r="H342" s="69">
        <v>15.154656000029822</v>
      </c>
      <c r="I342" s="47">
        <v>1.1425000000000001</v>
      </c>
      <c r="J342" s="48">
        <v>6.7272727272727275</v>
      </c>
      <c r="K342" s="48">
        <v>7.7272727272727275</v>
      </c>
      <c r="L342" s="49">
        <v>297.19090909090914</v>
      </c>
      <c r="M342" s="49">
        <v>471.65909090909082</v>
      </c>
      <c r="N342" s="49">
        <v>505.7136363636364</v>
      </c>
      <c r="O342" s="49">
        <v>597.90909090909088</v>
      </c>
      <c r="P342" s="49">
        <v>597.89545454545453</v>
      </c>
      <c r="Q342" s="49">
        <v>991.67272727272712</v>
      </c>
      <c r="R342" s="49">
        <v>1294.5454545454547</v>
      </c>
      <c r="S342" s="49">
        <v>1989.0909090909088</v>
      </c>
      <c r="T342" s="49">
        <v>2291.954545454546</v>
      </c>
      <c r="U342" s="50">
        <v>244.22</v>
      </c>
      <c r="V342" s="50">
        <v>262.89999999999998</v>
      </c>
      <c r="W342" s="51">
        <v>849.13636363636351</v>
      </c>
      <c r="X342" s="51">
        <v>849.91363636363633</v>
      </c>
      <c r="Y342" s="51">
        <v>1989.6818181818182</v>
      </c>
      <c r="Z342" s="51">
        <v>1997.8727272727269</v>
      </c>
      <c r="AA342" s="52">
        <v>900</v>
      </c>
      <c r="AB342" s="53">
        <v>1500</v>
      </c>
      <c r="AC342" s="53">
        <v>1500</v>
      </c>
      <c r="AD342" s="55">
        <v>0</v>
      </c>
      <c r="AE342" s="56">
        <v>750</v>
      </c>
      <c r="AF342" s="56">
        <v>750</v>
      </c>
      <c r="AG342" s="56">
        <v>1990.0909090909088</v>
      </c>
      <c r="AH342" s="57">
        <v>743.76666666666677</v>
      </c>
      <c r="AI342" s="57">
        <v>746.11363636363649</v>
      </c>
      <c r="AJ342" s="57">
        <v>874.59090909090912</v>
      </c>
      <c r="AK342" s="57">
        <v>932.04545454545439</v>
      </c>
      <c r="AL342" s="57">
        <v>999.5</v>
      </c>
      <c r="AM342" s="57">
        <v>1500</v>
      </c>
      <c r="AN342" s="57">
        <v>1650</v>
      </c>
      <c r="AO342" s="57">
        <v>1500</v>
      </c>
      <c r="AP342" s="57">
        <v>1650</v>
      </c>
      <c r="AQ342" s="58">
        <v>838.54545454545439</v>
      </c>
      <c r="AR342" s="58">
        <v>1306.8636363636365</v>
      </c>
      <c r="AS342" s="58">
        <v>1294.8181818181818</v>
      </c>
      <c r="AT342" s="58">
        <v>1500</v>
      </c>
      <c r="AU342" s="58">
        <v>1500</v>
      </c>
      <c r="AV342" s="58">
        <v>2500</v>
      </c>
      <c r="AW342" s="58">
        <v>2300</v>
      </c>
      <c r="AX342" s="59">
        <v>128.6363636363636</v>
      </c>
      <c r="AY342" s="59">
        <v>215.81818181818184</v>
      </c>
      <c r="AZ342" s="59">
        <v>750</v>
      </c>
      <c r="BA342" s="64">
        <v>337.54545454545456</v>
      </c>
      <c r="BB342" s="64">
        <v>950</v>
      </c>
      <c r="BC342" s="64">
        <v>1000</v>
      </c>
      <c r="BD342" s="64">
        <v>1000</v>
      </c>
      <c r="BE342" s="64">
        <v>1000</v>
      </c>
      <c r="BF342" s="64">
        <v>1250</v>
      </c>
      <c r="BG342" s="64">
        <v>1250</v>
      </c>
      <c r="BH342" s="64">
        <v>2100</v>
      </c>
      <c r="BI342" s="61">
        <v>600</v>
      </c>
      <c r="BJ342" s="62">
        <v>225</v>
      </c>
      <c r="BK342" s="62">
        <v>225</v>
      </c>
      <c r="BL342" s="62">
        <v>498.66363636363639</v>
      </c>
      <c r="BM342" s="62">
        <v>588.09090909090912</v>
      </c>
      <c r="BN342" s="62">
        <v>594.54545454545439</v>
      </c>
      <c r="BO342" s="62">
        <v>594.54545454545439</v>
      </c>
      <c r="BP342" s="62">
        <v>657.27272727272737</v>
      </c>
      <c r="BQ342" s="62">
        <v>844.83333333333303</v>
      </c>
      <c r="BR342" s="62">
        <v>1627.6666666666658</v>
      </c>
      <c r="BS342" s="62">
        <v>1748.6666666666658</v>
      </c>
      <c r="BT342" s="62">
        <v>1802</v>
      </c>
      <c r="BU342" s="62">
        <v>1800</v>
      </c>
    </row>
    <row r="343" spans="1:73" s="63" customFormat="1" x14ac:dyDescent="0.3">
      <c r="A343" s="1"/>
      <c r="B343" s="1"/>
      <c r="C343" s="1"/>
      <c r="D343" s="92"/>
      <c r="E343" s="3"/>
      <c r="F343" s="3"/>
      <c r="G343" s="1"/>
      <c r="H343" s="69">
        <v>15.199360000029911</v>
      </c>
      <c r="I343" s="47">
        <v>1.1399999999999999</v>
      </c>
      <c r="J343" s="48">
        <v>6.6363636363636367</v>
      </c>
      <c r="K343" s="48">
        <v>7.6363636363636367</v>
      </c>
      <c r="L343" s="49">
        <v>296.35454545454553</v>
      </c>
      <c r="M343" s="49">
        <v>472.24545454545444</v>
      </c>
      <c r="N343" s="49">
        <v>505.51818181818186</v>
      </c>
      <c r="O343" s="49">
        <v>598.5454545454545</v>
      </c>
      <c r="P343" s="49">
        <v>598.5272727272727</v>
      </c>
      <c r="Q343" s="49">
        <v>991.96363636363617</v>
      </c>
      <c r="R343" s="49">
        <v>1294.727272727273</v>
      </c>
      <c r="S343" s="49">
        <v>1989.454545454545</v>
      </c>
      <c r="T343" s="49">
        <v>2292.2727272727279</v>
      </c>
      <c r="U343" s="50">
        <v>245.2</v>
      </c>
      <c r="V343" s="50">
        <v>264</v>
      </c>
      <c r="W343" s="51">
        <v>849.18181818181802</v>
      </c>
      <c r="X343" s="51">
        <v>849.91818181818178</v>
      </c>
      <c r="Y343" s="51">
        <v>1989.909090909091</v>
      </c>
      <c r="Z343" s="51">
        <v>1997.9636363636359</v>
      </c>
      <c r="AA343" s="52">
        <v>900</v>
      </c>
      <c r="AB343" s="53">
        <v>1500</v>
      </c>
      <c r="AC343" s="53">
        <v>1500</v>
      </c>
      <c r="AD343" s="55">
        <v>0</v>
      </c>
      <c r="AE343" s="56">
        <v>750</v>
      </c>
      <c r="AF343" s="56">
        <v>750</v>
      </c>
      <c r="AG343" s="56">
        <v>1990.454545454545</v>
      </c>
      <c r="AH343" s="57">
        <v>745</v>
      </c>
      <c r="AI343" s="57">
        <v>746.31818181818198</v>
      </c>
      <c r="AJ343" s="57">
        <v>875.4545454545455</v>
      </c>
      <c r="AK343" s="57">
        <v>932.72727272727252</v>
      </c>
      <c r="AL343" s="57">
        <v>1000</v>
      </c>
      <c r="AM343" s="57">
        <v>1500</v>
      </c>
      <c r="AN343" s="57">
        <v>1650</v>
      </c>
      <c r="AO343" s="57">
        <v>1500</v>
      </c>
      <c r="AP343" s="57">
        <v>1650</v>
      </c>
      <c r="AQ343" s="58">
        <v>838.72727272727252</v>
      </c>
      <c r="AR343" s="58">
        <v>1308.818181818182</v>
      </c>
      <c r="AS343" s="58">
        <v>1295.090909090909</v>
      </c>
      <c r="AT343" s="58">
        <v>1500</v>
      </c>
      <c r="AU343" s="58">
        <v>1500</v>
      </c>
      <c r="AV343" s="58">
        <v>2500</v>
      </c>
      <c r="AW343" s="58">
        <v>2300</v>
      </c>
      <c r="AX343" s="59">
        <v>128.18181818181813</v>
      </c>
      <c r="AY343" s="59">
        <v>216.09090909090912</v>
      </c>
      <c r="AZ343" s="59">
        <v>750</v>
      </c>
      <c r="BA343" s="64">
        <v>336.72727272727275</v>
      </c>
      <c r="BB343" s="64">
        <v>950</v>
      </c>
      <c r="BC343" s="64">
        <v>1000</v>
      </c>
      <c r="BD343" s="64">
        <v>1000</v>
      </c>
      <c r="BE343" s="64">
        <v>1000</v>
      </c>
      <c r="BF343" s="64">
        <v>1250</v>
      </c>
      <c r="BG343" s="64">
        <v>1250</v>
      </c>
      <c r="BH343" s="64">
        <v>2100</v>
      </c>
      <c r="BI343" s="61">
        <v>600</v>
      </c>
      <c r="BJ343" s="62">
        <v>225</v>
      </c>
      <c r="BK343" s="62">
        <v>225</v>
      </c>
      <c r="BL343" s="62">
        <v>498.71818181818185</v>
      </c>
      <c r="BM343" s="62">
        <v>588.4545454545455</v>
      </c>
      <c r="BN343" s="62">
        <v>594.72727272727252</v>
      </c>
      <c r="BO343" s="62">
        <v>594.72727272727252</v>
      </c>
      <c r="BP343" s="62">
        <v>657.36363636363649</v>
      </c>
      <c r="BQ343" s="62">
        <v>845</v>
      </c>
      <c r="BR343" s="62">
        <v>1630</v>
      </c>
      <c r="BS343" s="62">
        <v>1750</v>
      </c>
      <c r="BT343" s="62">
        <v>1802</v>
      </c>
      <c r="BU343" s="62">
        <v>1800</v>
      </c>
    </row>
    <row r="344" spans="1:73" s="63" customFormat="1" x14ac:dyDescent="0.3">
      <c r="A344" s="1"/>
      <c r="B344" s="1"/>
      <c r="C344" s="1"/>
      <c r="D344" s="92"/>
      <c r="E344" s="3"/>
      <c r="F344" s="3"/>
      <c r="G344" s="1"/>
      <c r="H344" s="69">
        <v>15.244064000029999</v>
      </c>
      <c r="I344" s="47">
        <v>1.1375</v>
      </c>
      <c r="J344" s="48">
        <v>6.5454545454545459</v>
      </c>
      <c r="K344" s="48">
        <v>7.5454545454545459</v>
      </c>
      <c r="L344" s="49">
        <v>295.51818181818192</v>
      </c>
      <c r="M344" s="49">
        <v>472.83181818181805</v>
      </c>
      <c r="N344" s="49">
        <v>505.32272727272732</v>
      </c>
      <c r="O344" s="49">
        <v>599.18181818181813</v>
      </c>
      <c r="P344" s="49">
        <v>599.15909090909088</v>
      </c>
      <c r="Q344" s="49">
        <v>992.25454545454522</v>
      </c>
      <c r="R344" s="49">
        <v>1294.9090909090912</v>
      </c>
      <c r="S344" s="49">
        <v>1989.8181818181813</v>
      </c>
      <c r="T344" s="49">
        <v>2292.5909090909099</v>
      </c>
      <c r="U344" s="50">
        <v>246.18</v>
      </c>
      <c r="V344" s="50">
        <v>265.10000000000002</v>
      </c>
      <c r="W344" s="51">
        <v>849.22727272727252</v>
      </c>
      <c r="X344" s="51">
        <v>849.92272727272723</v>
      </c>
      <c r="Y344" s="51">
        <v>1990.1363636363637</v>
      </c>
      <c r="Z344" s="51">
        <v>1998.054545454545</v>
      </c>
      <c r="AA344" s="52">
        <v>900</v>
      </c>
      <c r="AB344" s="53">
        <v>1500</v>
      </c>
      <c r="AC344" s="53">
        <v>1500</v>
      </c>
      <c r="AD344" s="55">
        <v>0</v>
      </c>
      <c r="AE344" s="56">
        <v>750</v>
      </c>
      <c r="AF344" s="56">
        <v>750</v>
      </c>
      <c r="AG344" s="56">
        <v>1990.8181818181813</v>
      </c>
      <c r="AH344" s="57">
        <v>745.25</v>
      </c>
      <c r="AI344" s="57">
        <v>746.52272727272748</v>
      </c>
      <c r="AJ344" s="57">
        <v>876.31818181818187</v>
      </c>
      <c r="AK344" s="57">
        <v>933.40909090909065</v>
      </c>
      <c r="AL344" s="57">
        <v>1000.5</v>
      </c>
      <c r="AM344" s="57">
        <v>1500</v>
      </c>
      <c r="AN344" s="57">
        <v>1650</v>
      </c>
      <c r="AO344" s="57">
        <v>1500</v>
      </c>
      <c r="AP344" s="57">
        <v>1650</v>
      </c>
      <c r="AQ344" s="58">
        <v>838.90909090909065</v>
      </c>
      <c r="AR344" s="58">
        <v>1310.7727272727275</v>
      </c>
      <c r="AS344" s="58">
        <v>1295.3636363636363</v>
      </c>
      <c r="AT344" s="58">
        <v>1500</v>
      </c>
      <c r="AU344" s="58">
        <v>1500</v>
      </c>
      <c r="AV344" s="58">
        <v>2500</v>
      </c>
      <c r="AW344" s="58">
        <v>2300</v>
      </c>
      <c r="AX344" s="59">
        <v>127.72727272727268</v>
      </c>
      <c r="AY344" s="59">
        <v>216.3636363636364</v>
      </c>
      <c r="AZ344" s="59">
        <v>750</v>
      </c>
      <c r="BA344" s="64">
        <v>335.90909090909093</v>
      </c>
      <c r="BB344" s="64">
        <v>950</v>
      </c>
      <c r="BC344" s="64">
        <v>1000</v>
      </c>
      <c r="BD344" s="64">
        <v>1000</v>
      </c>
      <c r="BE344" s="64">
        <v>1000</v>
      </c>
      <c r="BF344" s="64">
        <v>1250</v>
      </c>
      <c r="BG344" s="64">
        <v>1250</v>
      </c>
      <c r="BH344" s="64">
        <v>2100</v>
      </c>
      <c r="BI344" s="61">
        <v>600</v>
      </c>
      <c r="BJ344" s="62">
        <v>225</v>
      </c>
      <c r="BK344" s="62">
        <v>225</v>
      </c>
      <c r="BL344" s="62">
        <v>498.77272727272731</v>
      </c>
      <c r="BM344" s="62">
        <v>588.81818181818187</v>
      </c>
      <c r="BN344" s="62">
        <v>594.90909090909065</v>
      </c>
      <c r="BO344" s="62">
        <v>594.90909090909065</v>
      </c>
      <c r="BP344" s="62">
        <v>657.45454545454561</v>
      </c>
      <c r="BQ344" s="62">
        <v>845.25</v>
      </c>
      <c r="BR344" s="62">
        <v>1630.5</v>
      </c>
      <c r="BS344" s="62">
        <v>1750</v>
      </c>
      <c r="BT344" s="62">
        <v>1802</v>
      </c>
      <c r="BU344" s="62">
        <v>1800</v>
      </c>
    </row>
    <row r="345" spans="1:73" s="63" customFormat="1" x14ac:dyDescent="0.3">
      <c r="A345" s="1"/>
      <c r="B345" s="1"/>
      <c r="C345" s="1"/>
      <c r="D345" s="92"/>
      <c r="E345" s="3"/>
      <c r="F345" s="3"/>
      <c r="G345" s="1"/>
      <c r="H345" s="69">
        <v>15.288768000030089</v>
      </c>
      <c r="I345" s="47">
        <v>1.135</v>
      </c>
      <c r="J345" s="48">
        <v>6.454545454545455</v>
      </c>
      <c r="K345" s="48">
        <v>7.454545454545455</v>
      </c>
      <c r="L345" s="49">
        <v>294.6818181818183</v>
      </c>
      <c r="M345" s="49">
        <v>473.41818181818167</v>
      </c>
      <c r="N345" s="49">
        <v>505.12727272727278</v>
      </c>
      <c r="O345" s="49">
        <v>599.81818181818176</v>
      </c>
      <c r="P345" s="49">
        <v>599.79090909090905</v>
      </c>
      <c r="Q345" s="49">
        <v>992.54545454545428</v>
      </c>
      <c r="R345" s="49">
        <v>1295.0909090909095</v>
      </c>
      <c r="S345" s="49">
        <v>1990.1818181818176</v>
      </c>
      <c r="T345" s="49">
        <v>2292.9090909090919</v>
      </c>
      <c r="U345" s="50">
        <v>247.16</v>
      </c>
      <c r="V345" s="50">
        <v>266.2</v>
      </c>
      <c r="W345" s="51">
        <v>849.27272727272702</v>
      </c>
      <c r="X345" s="51">
        <v>849.92727272727268</v>
      </c>
      <c r="Y345" s="51">
        <v>1990.3636363636365</v>
      </c>
      <c r="Z345" s="51">
        <v>1998.145454545454</v>
      </c>
      <c r="AA345" s="52">
        <v>900</v>
      </c>
      <c r="AB345" s="53">
        <v>1500</v>
      </c>
      <c r="AC345" s="53">
        <v>1500</v>
      </c>
      <c r="AD345" s="55">
        <v>0</v>
      </c>
      <c r="AE345" s="56">
        <v>750</v>
      </c>
      <c r="AF345" s="56">
        <v>750</v>
      </c>
      <c r="AG345" s="56">
        <v>1991.1818181818176</v>
      </c>
      <c r="AH345" s="57">
        <v>745.5</v>
      </c>
      <c r="AI345" s="57">
        <v>746.72727272727298</v>
      </c>
      <c r="AJ345" s="57">
        <v>877.18181818181824</v>
      </c>
      <c r="AK345" s="57">
        <v>934.09090909090878</v>
      </c>
      <c r="AL345" s="57">
        <v>1001</v>
      </c>
      <c r="AM345" s="57">
        <v>1500</v>
      </c>
      <c r="AN345" s="57">
        <v>1650</v>
      </c>
      <c r="AO345" s="57">
        <v>1500</v>
      </c>
      <c r="AP345" s="57">
        <v>1650</v>
      </c>
      <c r="AQ345" s="58">
        <v>839.09090909090878</v>
      </c>
      <c r="AR345" s="58">
        <v>1312.727272727273</v>
      </c>
      <c r="AS345" s="58">
        <v>1295.6363636363635</v>
      </c>
      <c r="AT345" s="58">
        <v>1500</v>
      </c>
      <c r="AU345" s="58">
        <v>1500</v>
      </c>
      <c r="AV345" s="58">
        <v>2500</v>
      </c>
      <c r="AW345" s="58">
        <v>2300</v>
      </c>
      <c r="AX345" s="59">
        <v>127.27272727272722</v>
      </c>
      <c r="AY345" s="59">
        <v>216.63636363636368</v>
      </c>
      <c r="AZ345" s="59">
        <v>750</v>
      </c>
      <c r="BA345" s="64">
        <v>335.09090909090912</v>
      </c>
      <c r="BB345" s="64">
        <v>950</v>
      </c>
      <c r="BC345" s="64">
        <v>1000</v>
      </c>
      <c r="BD345" s="64">
        <v>1000</v>
      </c>
      <c r="BE345" s="64">
        <v>1000</v>
      </c>
      <c r="BF345" s="64">
        <v>1250</v>
      </c>
      <c r="BG345" s="64">
        <v>1250</v>
      </c>
      <c r="BH345" s="64">
        <v>2100</v>
      </c>
      <c r="BI345" s="61">
        <v>600</v>
      </c>
      <c r="BJ345" s="62">
        <v>225</v>
      </c>
      <c r="BK345" s="62">
        <v>225</v>
      </c>
      <c r="BL345" s="62">
        <v>498.82727272727277</v>
      </c>
      <c r="BM345" s="62">
        <v>589.18181818181824</v>
      </c>
      <c r="BN345" s="62">
        <v>595.09090909090878</v>
      </c>
      <c r="BO345" s="62">
        <v>595.09090909090878</v>
      </c>
      <c r="BP345" s="62">
        <v>657.54545454545473</v>
      </c>
      <c r="BQ345" s="62">
        <v>845.5</v>
      </c>
      <c r="BR345" s="62">
        <v>1631</v>
      </c>
      <c r="BS345" s="62">
        <v>1750</v>
      </c>
      <c r="BT345" s="62">
        <v>1802</v>
      </c>
      <c r="BU345" s="62">
        <v>1800</v>
      </c>
    </row>
    <row r="346" spans="1:73" s="63" customFormat="1" x14ac:dyDescent="0.3">
      <c r="A346" s="1"/>
      <c r="B346" s="1"/>
      <c r="C346" s="1"/>
      <c r="D346" s="92"/>
      <c r="E346" s="3"/>
      <c r="F346" s="3"/>
      <c r="G346" s="1"/>
      <c r="H346" s="69">
        <v>15.333472000030174</v>
      </c>
      <c r="I346" s="47">
        <v>1.1325000000000001</v>
      </c>
      <c r="J346" s="48">
        <v>6.3636363636363642</v>
      </c>
      <c r="K346" s="48">
        <v>7.3636363636363642</v>
      </c>
      <c r="L346" s="49">
        <v>293.84545454545469</v>
      </c>
      <c r="M346" s="49">
        <v>474.00454545454528</v>
      </c>
      <c r="N346" s="49">
        <v>504.93181818181824</v>
      </c>
      <c r="O346" s="49">
        <v>600.45454545454538</v>
      </c>
      <c r="P346" s="49">
        <v>600.42272727272723</v>
      </c>
      <c r="Q346" s="49">
        <v>992.83636363636333</v>
      </c>
      <c r="R346" s="49">
        <v>1295.2727272727277</v>
      </c>
      <c r="S346" s="49">
        <v>1990.5454545454538</v>
      </c>
      <c r="T346" s="49">
        <v>2293.2272727272739</v>
      </c>
      <c r="U346" s="50">
        <v>248.14</v>
      </c>
      <c r="V346" s="50">
        <v>267.3</v>
      </c>
      <c r="W346" s="51">
        <v>849.31818181818153</v>
      </c>
      <c r="X346" s="51">
        <v>849.93181818181813</v>
      </c>
      <c r="Y346" s="51">
        <v>1990.5909090909092</v>
      </c>
      <c r="Z346" s="51">
        <v>1998.236363636363</v>
      </c>
      <c r="AA346" s="52">
        <v>900</v>
      </c>
      <c r="AB346" s="53">
        <v>1500</v>
      </c>
      <c r="AC346" s="53">
        <v>1500</v>
      </c>
      <c r="AD346" s="55">
        <v>0</v>
      </c>
      <c r="AE346" s="56">
        <v>750</v>
      </c>
      <c r="AF346" s="56">
        <v>750</v>
      </c>
      <c r="AG346" s="56">
        <v>1991.5454545454538</v>
      </c>
      <c r="AH346" s="57">
        <v>745.75</v>
      </c>
      <c r="AI346" s="57">
        <v>746.93181818181847</v>
      </c>
      <c r="AJ346" s="57">
        <v>878.04545454545462</v>
      </c>
      <c r="AK346" s="57">
        <v>934.77272727272691</v>
      </c>
      <c r="AL346" s="57">
        <v>1001.5</v>
      </c>
      <c r="AM346" s="57">
        <v>1500</v>
      </c>
      <c r="AN346" s="57">
        <v>1650</v>
      </c>
      <c r="AO346" s="57">
        <v>1500</v>
      </c>
      <c r="AP346" s="57">
        <v>1650</v>
      </c>
      <c r="AQ346" s="58">
        <v>839.27272727272691</v>
      </c>
      <c r="AR346" s="58">
        <v>1314.6818181818185</v>
      </c>
      <c r="AS346" s="58">
        <v>1295.9090909090908</v>
      </c>
      <c r="AT346" s="58">
        <v>1500</v>
      </c>
      <c r="AU346" s="58">
        <v>1500</v>
      </c>
      <c r="AV346" s="58">
        <v>2500</v>
      </c>
      <c r="AW346" s="58">
        <v>2300</v>
      </c>
      <c r="AX346" s="59">
        <v>126.81818181818177</v>
      </c>
      <c r="AY346" s="59">
        <v>216.90909090909096</v>
      </c>
      <c r="AZ346" s="59">
        <v>750</v>
      </c>
      <c r="BA346" s="64">
        <v>334.27272727272731</v>
      </c>
      <c r="BB346" s="64">
        <v>950</v>
      </c>
      <c r="BC346" s="64">
        <v>1000</v>
      </c>
      <c r="BD346" s="64">
        <v>1000</v>
      </c>
      <c r="BE346" s="64">
        <v>1000</v>
      </c>
      <c r="BF346" s="64">
        <v>1250</v>
      </c>
      <c r="BG346" s="64">
        <v>1250</v>
      </c>
      <c r="BH346" s="64">
        <v>2100</v>
      </c>
      <c r="BI346" s="61">
        <v>600</v>
      </c>
      <c r="BJ346" s="62">
        <v>225</v>
      </c>
      <c r="BK346" s="62">
        <v>225</v>
      </c>
      <c r="BL346" s="62">
        <v>498.88181818181823</v>
      </c>
      <c r="BM346" s="62">
        <v>589.54545454545462</v>
      </c>
      <c r="BN346" s="62">
        <v>595.27272727272691</v>
      </c>
      <c r="BO346" s="62">
        <v>595.27272727272691</v>
      </c>
      <c r="BP346" s="62">
        <v>657.63636363636385</v>
      </c>
      <c r="BQ346" s="62">
        <v>845.75</v>
      </c>
      <c r="BR346" s="62">
        <v>1631.5</v>
      </c>
      <c r="BS346" s="62">
        <v>1750</v>
      </c>
      <c r="BT346" s="62">
        <v>1802</v>
      </c>
      <c r="BU346" s="62">
        <v>1800</v>
      </c>
    </row>
    <row r="347" spans="1:73" s="63" customFormat="1" x14ac:dyDescent="0.3">
      <c r="A347" s="1"/>
      <c r="B347" s="1"/>
      <c r="C347" s="1"/>
      <c r="D347" s="92"/>
      <c r="E347" s="3"/>
      <c r="F347" s="3"/>
      <c r="G347" s="1"/>
      <c r="H347" s="69">
        <v>15.378176000030262</v>
      </c>
      <c r="I347" s="47">
        <v>1.1299999999999999</v>
      </c>
      <c r="J347" s="48">
        <v>6.2727272727272734</v>
      </c>
      <c r="K347" s="48">
        <v>7.2727272727272734</v>
      </c>
      <c r="L347" s="49">
        <v>293.00909090909107</v>
      </c>
      <c r="M347" s="49">
        <v>474.59090909090889</v>
      </c>
      <c r="N347" s="49">
        <v>504.73636363636371</v>
      </c>
      <c r="O347" s="49">
        <v>601.09090909090901</v>
      </c>
      <c r="P347" s="49">
        <v>601.0545454545454</v>
      </c>
      <c r="Q347" s="49">
        <v>993.12727272727238</v>
      </c>
      <c r="R347" s="49">
        <v>1295.454545454546</v>
      </c>
      <c r="S347" s="49">
        <v>1990.9090909090901</v>
      </c>
      <c r="T347" s="49">
        <v>2293.5454545454559</v>
      </c>
      <c r="U347" s="50">
        <v>249.12</v>
      </c>
      <c r="V347" s="50">
        <v>268.39999999999998</v>
      </c>
      <c r="W347" s="51">
        <v>849.36363636363603</v>
      </c>
      <c r="X347" s="51">
        <v>849.93636363636358</v>
      </c>
      <c r="Y347" s="51">
        <v>1990.818181818182</v>
      </c>
      <c r="Z347" s="51">
        <v>1998.327272727272</v>
      </c>
      <c r="AA347" s="52">
        <v>900</v>
      </c>
      <c r="AB347" s="53">
        <v>1500</v>
      </c>
      <c r="AC347" s="53">
        <v>1500</v>
      </c>
      <c r="AD347" s="55">
        <v>0</v>
      </c>
      <c r="AE347" s="56">
        <v>750</v>
      </c>
      <c r="AF347" s="56">
        <v>750</v>
      </c>
      <c r="AG347" s="56">
        <v>1991.9090909090901</v>
      </c>
      <c r="AH347" s="57">
        <v>746</v>
      </c>
      <c r="AI347" s="57">
        <v>747.13636363636397</v>
      </c>
      <c r="AJ347" s="57">
        <v>878.90909090909099</v>
      </c>
      <c r="AK347" s="57">
        <v>935.45454545454504</v>
      </c>
      <c r="AL347" s="57">
        <v>1002</v>
      </c>
      <c r="AM347" s="57">
        <v>1500</v>
      </c>
      <c r="AN347" s="57">
        <v>1650</v>
      </c>
      <c r="AO347" s="57">
        <v>1500</v>
      </c>
      <c r="AP347" s="57">
        <v>1650</v>
      </c>
      <c r="AQ347" s="58">
        <v>839.45454545454504</v>
      </c>
      <c r="AR347" s="58">
        <v>1316.636363636364</v>
      </c>
      <c r="AS347" s="58">
        <v>1296.181818181818</v>
      </c>
      <c r="AT347" s="58">
        <v>1500</v>
      </c>
      <c r="AU347" s="58">
        <v>1500</v>
      </c>
      <c r="AV347" s="58">
        <v>2500</v>
      </c>
      <c r="AW347" s="58">
        <v>2300</v>
      </c>
      <c r="AX347" s="59">
        <v>126.36363636363632</v>
      </c>
      <c r="AY347" s="59">
        <v>217.18181818181824</v>
      </c>
      <c r="AZ347" s="59">
        <v>750</v>
      </c>
      <c r="BA347" s="64">
        <v>333.4545454545455</v>
      </c>
      <c r="BB347" s="64">
        <v>950</v>
      </c>
      <c r="BC347" s="64">
        <v>1000</v>
      </c>
      <c r="BD347" s="64">
        <v>1000</v>
      </c>
      <c r="BE347" s="64">
        <v>1000</v>
      </c>
      <c r="BF347" s="64">
        <v>1250</v>
      </c>
      <c r="BG347" s="64">
        <v>1250</v>
      </c>
      <c r="BH347" s="64">
        <v>2100</v>
      </c>
      <c r="BI347" s="61">
        <v>600</v>
      </c>
      <c r="BJ347" s="62">
        <v>225</v>
      </c>
      <c r="BK347" s="62">
        <v>225</v>
      </c>
      <c r="BL347" s="62">
        <v>498.93636363636369</v>
      </c>
      <c r="BM347" s="62">
        <v>589.90909090909099</v>
      </c>
      <c r="BN347" s="62">
        <v>595.45454545454504</v>
      </c>
      <c r="BO347" s="62">
        <v>595.45454545454504</v>
      </c>
      <c r="BP347" s="62">
        <v>657.72727272727298</v>
      </c>
      <c r="BQ347" s="62">
        <v>846</v>
      </c>
      <c r="BR347" s="62">
        <v>1632</v>
      </c>
      <c r="BS347" s="62">
        <v>1750</v>
      </c>
      <c r="BT347" s="62">
        <v>1802</v>
      </c>
      <c r="BU347" s="62">
        <v>1800</v>
      </c>
    </row>
    <row r="348" spans="1:73" s="63" customFormat="1" x14ac:dyDescent="0.3">
      <c r="A348" s="1"/>
      <c r="B348" s="1"/>
      <c r="C348" s="1"/>
      <c r="D348" s="92"/>
      <c r="E348" s="3"/>
      <c r="F348" s="3"/>
      <c r="G348" s="1"/>
      <c r="H348" s="69">
        <v>15.42288000003035</v>
      </c>
      <c r="I348" s="47">
        <v>1.1274999999999999</v>
      </c>
      <c r="J348" s="48">
        <v>6.1818181818181825</v>
      </c>
      <c r="K348" s="48">
        <v>7.1818181818181825</v>
      </c>
      <c r="L348" s="49">
        <v>292.17272727272746</v>
      </c>
      <c r="M348" s="49">
        <v>475.17727272727251</v>
      </c>
      <c r="N348" s="49">
        <v>504.54090909090917</v>
      </c>
      <c r="O348" s="49">
        <v>601.72727272727263</v>
      </c>
      <c r="P348" s="49">
        <v>601.68636363636358</v>
      </c>
      <c r="Q348" s="49">
        <v>993.41818181818144</v>
      </c>
      <c r="R348" s="49">
        <v>1295.6363636363642</v>
      </c>
      <c r="S348" s="49">
        <v>1991.2727272727263</v>
      </c>
      <c r="T348" s="49">
        <v>2293.8636363636379</v>
      </c>
      <c r="U348" s="50">
        <v>250.1</v>
      </c>
      <c r="V348" s="50">
        <v>269.5</v>
      </c>
      <c r="W348" s="51">
        <v>849.40909090909054</v>
      </c>
      <c r="X348" s="51">
        <v>849.94090909090903</v>
      </c>
      <c r="Y348" s="51">
        <v>1991.0454545454547</v>
      </c>
      <c r="Z348" s="51">
        <v>1998.418181818181</v>
      </c>
      <c r="AA348" s="52">
        <v>900</v>
      </c>
      <c r="AB348" s="53">
        <v>1500</v>
      </c>
      <c r="AC348" s="53">
        <v>1500</v>
      </c>
      <c r="AD348" s="55">
        <v>0</v>
      </c>
      <c r="AE348" s="56">
        <v>750</v>
      </c>
      <c r="AF348" s="56">
        <v>750</v>
      </c>
      <c r="AG348" s="56">
        <v>1992.2727272727263</v>
      </c>
      <c r="AH348" s="57">
        <v>746.25</v>
      </c>
      <c r="AI348" s="57">
        <v>747.34090909090946</v>
      </c>
      <c r="AJ348" s="57">
        <v>879.77272727272737</v>
      </c>
      <c r="AK348" s="57">
        <v>936.13636363636317</v>
      </c>
      <c r="AL348" s="57">
        <v>1002.5</v>
      </c>
      <c r="AM348" s="57">
        <v>1500</v>
      </c>
      <c r="AN348" s="57">
        <v>1650</v>
      </c>
      <c r="AO348" s="57">
        <v>1500</v>
      </c>
      <c r="AP348" s="57">
        <v>1650</v>
      </c>
      <c r="AQ348" s="58">
        <v>839.63636363636317</v>
      </c>
      <c r="AR348" s="58">
        <v>1318.5909090909095</v>
      </c>
      <c r="AS348" s="58">
        <v>1296.4545454545453</v>
      </c>
      <c r="AT348" s="58">
        <v>1500</v>
      </c>
      <c r="AU348" s="58">
        <v>1500</v>
      </c>
      <c r="AV348" s="58">
        <v>2500</v>
      </c>
      <c r="AW348" s="58">
        <v>2300</v>
      </c>
      <c r="AX348" s="59">
        <v>125.90909090909086</v>
      </c>
      <c r="AY348" s="59">
        <v>217.45454545454552</v>
      </c>
      <c r="AZ348" s="59">
        <v>750</v>
      </c>
      <c r="BA348" s="64">
        <v>332.63636363636368</v>
      </c>
      <c r="BB348" s="64">
        <v>950</v>
      </c>
      <c r="BC348" s="64">
        <v>1000</v>
      </c>
      <c r="BD348" s="64">
        <v>1000</v>
      </c>
      <c r="BE348" s="64">
        <v>1000</v>
      </c>
      <c r="BF348" s="64">
        <v>1250</v>
      </c>
      <c r="BG348" s="64">
        <v>1250</v>
      </c>
      <c r="BH348" s="64">
        <v>2100</v>
      </c>
      <c r="BI348" s="61">
        <v>600</v>
      </c>
      <c r="BJ348" s="62">
        <v>225</v>
      </c>
      <c r="BK348" s="62">
        <v>225</v>
      </c>
      <c r="BL348" s="62">
        <v>498.99090909090916</v>
      </c>
      <c r="BM348" s="62">
        <v>590.27272727272737</v>
      </c>
      <c r="BN348" s="62">
        <v>595.63636363636317</v>
      </c>
      <c r="BO348" s="62">
        <v>595.63636363636317</v>
      </c>
      <c r="BP348" s="62">
        <v>657.8181818181821</v>
      </c>
      <c r="BQ348" s="62">
        <v>846.25</v>
      </c>
      <c r="BR348" s="62">
        <v>1632.5</v>
      </c>
      <c r="BS348" s="62">
        <v>1750</v>
      </c>
      <c r="BT348" s="62">
        <v>1802</v>
      </c>
      <c r="BU348" s="62">
        <v>1800</v>
      </c>
    </row>
    <row r="349" spans="1:73" s="63" customFormat="1" x14ac:dyDescent="0.3">
      <c r="A349" s="1"/>
      <c r="B349" s="1"/>
      <c r="C349" s="1"/>
      <c r="D349" s="92"/>
      <c r="E349" s="3"/>
      <c r="F349" s="3"/>
      <c r="G349" s="1"/>
      <c r="H349" s="69">
        <v>15.46758400003044</v>
      </c>
      <c r="I349" s="47">
        <v>1.125</v>
      </c>
      <c r="J349" s="48">
        <v>6.0909090909090917</v>
      </c>
      <c r="K349" s="48">
        <v>7.0909090909090917</v>
      </c>
      <c r="L349" s="49">
        <v>291.33636363636384</v>
      </c>
      <c r="M349" s="49">
        <v>475.76363636363612</v>
      </c>
      <c r="N349" s="49">
        <v>504.34545454545463</v>
      </c>
      <c r="O349" s="49">
        <v>602.36363636363626</v>
      </c>
      <c r="P349" s="49">
        <v>602.31818181818176</v>
      </c>
      <c r="Q349" s="49">
        <v>993.70909090909049</v>
      </c>
      <c r="R349" s="49">
        <v>1295.8181818181824</v>
      </c>
      <c r="S349" s="49">
        <v>1991.6363636363626</v>
      </c>
      <c r="T349" s="49">
        <v>2294.1818181818198</v>
      </c>
      <c r="U349" s="50">
        <v>251.08</v>
      </c>
      <c r="V349" s="50">
        <v>270.60000000000002</v>
      </c>
      <c r="W349" s="51">
        <v>849.45454545454504</v>
      </c>
      <c r="X349" s="51">
        <v>849.94545454545448</v>
      </c>
      <c r="Y349" s="51">
        <v>1991.2727272727275</v>
      </c>
      <c r="Z349" s="51">
        <v>1998.50909090909</v>
      </c>
      <c r="AA349" s="52">
        <v>900</v>
      </c>
      <c r="AB349" s="53">
        <v>1500</v>
      </c>
      <c r="AC349" s="53">
        <v>1500</v>
      </c>
      <c r="AD349" s="55">
        <v>0</v>
      </c>
      <c r="AE349" s="56">
        <v>750</v>
      </c>
      <c r="AF349" s="56">
        <v>750</v>
      </c>
      <c r="AG349" s="56">
        <v>1992.6363636363626</v>
      </c>
      <c r="AH349" s="57">
        <v>746.5</v>
      </c>
      <c r="AI349" s="57">
        <v>747.54545454545496</v>
      </c>
      <c r="AJ349" s="57">
        <v>880.63636363636374</v>
      </c>
      <c r="AK349" s="57">
        <v>936.8181818181813</v>
      </c>
      <c r="AL349" s="57">
        <v>1003</v>
      </c>
      <c r="AM349" s="57">
        <v>1500</v>
      </c>
      <c r="AN349" s="57">
        <v>1650</v>
      </c>
      <c r="AO349" s="57">
        <v>1500</v>
      </c>
      <c r="AP349" s="57">
        <v>1650</v>
      </c>
      <c r="AQ349" s="58">
        <v>839.8181818181813</v>
      </c>
      <c r="AR349" s="58">
        <v>1320.545454545455</v>
      </c>
      <c r="AS349" s="58">
        <v>1296.7272727272725</v>
      </c>
      <c r="AT349" s="58">
        <v>1500</v>
      </c>
      <c r="AU349" s="58">
        <v>1500</v>
      </c>
      <c r="AV349" s="58">
        <v>2500</v>
      </c>
      <c r="AW349" s="58">
        <v>2300</v>
      </c>
      <c r="AX349" s="59">
        <v>125.45454545454541</v>
      </c>
      <c r="AY349" s="59">
        <v>217.7272727272728</v>
      </c>
      <c r="AZ349" s="59">
        <v>750</v>
      </c>
      <c r="BA349" s="64">
        <v>331.81818181818187</v>
      </c>
      <c r="BB349" s="64">
        <v>950</v>
      </c>
      <c r="BC349" s="64">
        <v>1000</v>
      </c>
      <c r="BD349" s="64">
        <v>1000</v>
      </c>
      <c r="BE349" s="64">
        <v>1000</v>
      </c>
      <c r="BF349" s="64">
        <v>1250</v>
      </c>
      <c r="BG349" s="64">
        <v>1250</v>
      </c>
      <c r="BH349" s="64">
        <v>2100</v>
      </c>
      <c r="BI349" s="61">
        <v>600</v>
      </c>
      <c r="BJ349" s="62">
        <v>225</v>
      </c>
      <c r="BK349" s="62">
        <v>225</v>
      </c>
      <c r="BL349" s="62">
        <v>499.04545454545462</v>
      </c>
      <c r="BM349" s="62">
        <v>590.63636363636374</v>
      </c>
      <c r="BN349" s="62">
        <v>595.8181818181813</v>
      </c>
      <c r="BO349" s="62">
        <v>595.8181818181813</v>
      </c>
      <c r="BP349" s="62">
        <v>657.90909090909122</v>
      </c>
      <c r="BQ349" s="62">
        <v>846.5</v>
      </c>
      <c r="BR349" s="62">
        <v>1633</v>
      </c>
      <c r="BS349" s="62">
        <v>1750</v>
      </c>
      <c r="BT349" s="62">
        <v>1802</v>
      </c>
      <c r="BU349" s="62">
        <v>1800</v>
      </c>
    </row>
    <row r="350" spans="1:73" s="63" customFormat="1" x14ac:dyDescent="0.3">
      <c r="A350" s="1"/>
      <c r="B350" s="1"/>
      <c r="C350" s="1"/>
      <c r="D350" s="92"/>
      <c r="E350" s="3"/>
      <c r="F350" s="3"/>
      <c r="G350" s="1"/>
      <c r="H350" s="69">
        <v>15.5</v>
      </c>
      <c r="I350" s="47">
        <v>1.1225000000000001</v>
      </c>
      <c r="J350" s="48">
        <v>6</v>
      </c>
      <c r="K350" s="48">
        <v>7</v>
      </c>
      <c r="L350" s="49">
        <v>290.5</v>
      </c>
      <c r="M350" s="49">
        <v>476.35</v>
      </c>
      <c r="N350" s="49">
        <v>504.15</v>
      </c>
      <c r="O350" s="49">
        <v>603</v>
      </c>
      <c r="P350" s="49">
        <v>602.95000000000005</v>
      </c>
      <c r="Q350" s="49">
        <v>994</v>
      </c>
      <c r="R350" s="49">
        <v>1296</v>
      </c>
      <c r="S350" s="49">
        <v>1992</v>
      </c>
      <c r="T350" s="49">
        <v>2294.5</v>
      </c>
      <c r="U350" s="50">
        <v>252.06</v>
      </c>
      <c r="V350" s="50">
        <v>271.7</v>
      </c>
      <c r="W350" s="51">
        <v>849.5</v>
      </c>
      <c r="X350" s="51">
        <v>849.95</v>
      </c>
      <c r="Y350" s="51">
        <v>1991.5</v>
      </c>
      <c r="Z350" s="51">
        <v>1998.6</v>
      </c>
      <c r="AA350" s="52">
        <v>900</v>
      </c>
      <c r="AB350" s="53">
        <v>1500</v>
      </c>
      <c r="AC350" s="53">
        <v>1500</v>
      </c>
      <c r="AD350" s="55">
        <v>0</v>
      </c>
      <c r="AE350" s="56">
        <v>750</v>
      </c>
      <c r="AF350" s="56">
        <v>750</v>
      </c>
      <c r="AG350" s="56">
        <v>1993</v>
      </c>
      <c r="AH350" s="57">
        <v>746.75</v>
      </c>
      <c r="AI350" s="57">
        <v>747.75</v>
      </c>
      <c r="AJ350" s="57">
        <v>881.5</v>
      </c>
      <c r="AK350" s="57">
        <v>937.49999999999943</v>
      </c>
      <c r="AL350" s="57">
        <v>1003.5</v>
      </c>
      <c r="AM350" s="57">
        <v>1500</v>
      </c>
      <c r="AN350" s="57">
        <v>1650</v>
      </c>
      <c r="AO350" s="57">
        <v>1500</v>
      </c>
      <c r="AP350" s="57">
        <v>1650</v>
      </c>
      <c r="AQ350" s="58">
        <v>839.99999999999943</v>
      </c>
      <c r="AR350" s="58">
        <v>1322.5</v>
      </c>
      <c r="AS350" s="58">
        <v>1297</v>
      </c>
      <c r="AT350" s="58">
        <v>1500</v>
      </c>
      <c r="AU350" s="58">
        <v>1500</v>
      </c>
      <c r="AV350" s="58">
        <v>2500</v>
      </c>
      <c r="AW350" s="58">
        <v>2300</v>
      </c>
      <c r="AX350" s="59">
        <v>125</v>
      </c>
      <c r="AY350" s="59">
        <v>218</v>
      </c>
      <c r="AZ350" s="59">
        <v>750</v>
      </c>
      <c r="BA350" s="64">
        <v>331</v>
      </c>
      <c r="BB350" s="64">
        <v>950</v>
      </c>
      <c r="BC350" s="64">
        <v>1000</v>
      </c>
      <c r="BD350" s="64">
        <v>1000</v>
      </c>
      <c r="BE350" s="64">
        <v>1000</v>
      </c>
      <c r="BF350" s="64">
        <v>1250</v>
      </c>
      <c r="BG350" s="64">
        <v>1250</v>
      </c>
      <c r="BH350" s="64">
        <v>2100</v>
      </c>
      <c r="BI350" s="61">
        <v>600</v>
      </c>
      <c r="BJ350" s="62">
        <v>225</v>
      </c>
      <c r="BK350" s="62">
        <v>225</v>
      </c>
      <c r="BL350" s="62">
        <v>499.1</v>
      </c>
      <c r="BM350" s="62">
        <v>591</v>
      </c>
      <c r="BN350" s="62">
        <v>595.99999999999943</v>
      </c>
      <c r="BO350" s="62">
        <v>595.99999999999943</v>
      </c>
      <c r="BP350" s="62">
        <v>658</v>
      </c>
      <c r="BQ350" s="62">
        <v>846.75</v>
      </c>
      <c r="BR350" s="62">
        <v>1633.5</v>
      </c>
      <c r="BS350" s="62">
        <v>1750</v>
      </c>
      <c r="BT350" s="62">
        <v>1802</v>
      </c>
      <c r="BU350" s="62">
        <v>1800</v>
      </c>
    </row>
    <row r="351" spans="1:73" s="63" customFormat="1" x14ac:dyDescent="0.3">
      <c r="A351" s="1"/>
      <c r="B351" s="1"/>
      <c r="C351" s="1"/>
      <c r="D351" s="92"/>
      <c r="E351" s="3"/>
      <c r="F351" s="3"/>
      <c r="G351" s="1"/>
      <c r="H351" s="69">
        <v>15.556992000030613</v>
      </c>
      <c r="I351" s="47">
        <v>1.1200000000000001</v>
      </c>
      <c r="J351" s="48">
        <v>5.9090909090909101</v>
      </c>
      <c r="K351" s="48">
        <v>6.9090909090909101</v>
      </c>
      <c r="L351" s="49">
        <v>289.66363636363661</v>
      </c>
      <c r="M351" s="49">
        <v>476.93636363636335</v>
      </c>
      <c r="N351" s="49">
        <v>503.95454545454555</v>
      </c>
      <c r="O351" s="49">
        <v>603.63636363636351</v>
      </c>
      <c r="P351" s="49">
        <v>603.58181818181811</v>
      </c>
      <c r="Q351" s="49">
        <v>994.2909090909086</v>
      </c>
      <c r="R351" s="49">
        <v>1296.1818181818189</v>
      </c>
      <c r="S351" s="49">
        <v>1992.3636363636351</v>
      </c>
      <c r="T351" s="49">
        <v>2294.8181818181838</v>
      </c>
      <c r="U351" s="50">
        <v>253.03999999999951</v>
      </c>
      <c r="V351" s="50">
        <v>272.8</v>
      </c>
      <c r="W351" s="51">
        <v>849.54545454545405</v>
      </c>
      <c r="X351" s="51">
        <v>849.95454545454538</v>
      </c>
      <c r="Y351" s="51">
        <v>1991.727272727273</v>
      </c>
      <c r="Z351" s="51">
        <v>1998.690909090908</v>
      </c>
      <c r="AA351" s="52">
        <v>900</v>
      </c>
      <c r="AB351" s="53">
        <v>1500</v>
      </c>
      <c r="AC351" s="53">
        <v>1500</v>
      </c>
      <c r="AD351" s="55">
        <v>0</v>
      </c>
      <c r="AE351" s="56">
        <v>750</v>
      </c>
      <c r="AF351" s="56">
        <v>750</v>
      </c>
      <c r="AG351" s="56">
        <v>1993.3636363636351</v>
      </c>
      <c r="AH351" s="57">
        <v>747</v>
      </c>
      <c r="AI351" s="57">
        <v>747.95454545454595</v>
      </c>
      <c r="AJ351" s="57">
        <v>882.36363636363649</v>
      </c>
      <c r="AK351" s="57">
        <v>938.18181818181756</v>
      </c>
      <c r="AL351" s="57">
        <v>1004</v>
      </c>
      <c r="AM351" s="57">
        <v>1500</v>
      </c>
      <c r="AN351" s="57">
        <v>1650</v>
      </c>
      <c r="AO351" s="57">
        <v>1500</v>
      </c>
      <c r="AP351" s="57">
        <v>1650</v>
      </c>
      <c r="AQ351" s="58">
        <v>840.18181818181756</v>
      </c>
      <c r="AR351" s="58">
        <v>1324.454545454546</v>
      </c>
      <c r="AS351" s="58">
        <v>1297.272727272727</v>
      </c>
      <c r="AT351" s="58">
        <v>1500</v>
      </c>
      <c r="AU351" s="58">
        <v>1500</v>
      </c>
      <c r="AV351" s="58">
        <v>2500</v>
      </c>
      <c r="AW351" s="58">
        <v>2300</v>
      </c>
      <c r="AX351" s="59">
        <v>124.5454545454545</v>
      </c>
      <c r="AY351" s="59">
        <v>218.27272727272737</v>
      </c>
      <c r="AZ351" s="59">
        <v>750</v>
      </c>
      <c r="BA351" s="64">
        <v>330.18181818181824</v>
      </c>
      <c r="BB351" s="64">
        <v>950</v>
      </c>
      <c r="BC351" s="64">
        <v>1000</v>
      </c>
      <c r="BD351" s="64">
        <v>1000</v>
      </c>
      <c r="BE351" s="64">
        <v>1000</v>
      </c>
      <c r="BF351" s="64">
        <v>1250</v>
      </c>
      <c r="BG351" s="64">
        <v>1250</v>
      </c>
      <c r="BH351" s="64">
        <v>2100</v>
      </c>
      <c r="BI351" s="61">
        <v>600</v>
      </c>
      <c r="BJ351" s="62">
        <v>225</v>
      </c>
      <c r="BK351" s="62">
        <v>225</v>
      </c>
      <c r="BL351" s="62">
        <v>499.15454545454554</v>
      </c>
      <c r="BM351" s="62">
        <v>591.36363636363649</v>
      </c>
      <c r="BN351" s="62">
        <v>596.18181818181756</v>
      </c>
      <c r="BO351" s="62">
        <v>596.18181818181756</v>
      </c>
      <c r="BP351" s="62">
        <v>658.09090909090946</v>
      </c>
      <c r="BQ351" s="62">
        <v>847</v>
      </c>
      <c r="BR351" s="62">
        <v>1634</v>
      </c>
      <c r="BS351" s="62">
        <v>1750</v>
      </c>
      <c r="BT351" s="62">
        <v>1802</v>
      </c>
      <c r="BU351" s="62">
        <v>1800</v>
      </c>
    </row>
    <row r="352" spans="1:73" s="63" customFormat="1" x14ac:dyDescent="0.3">
      <c r="A352" s="1"/>
      <c r="B352" s="1"/>
      <c r="C352" s="1"/>
      <c r="D352" s="92"/>
      <c r="E352" s="3"/>
      <c r="F352" s="3"/>
      <c r="G352" s="1"/>
      <c r="H352" s="69">
        <v>15.601696000030701</v>
      </c>
      <c r="I352" s="47">
        <v>1.1174999999999999</v>
      </c>
      <c r="J352" s="48">
        <v>5.8181818181818192</v>
      </c>
      <c r="K352" s="48">
        <v>6.8181818181818192</v>
      </c>
      <c r="L352" s="49">
        <v>288.827272727273</v>
      </c>
      <c r="M352" s="49">
        <v>477.52272727272697</v>
      </c>
      <c r="N352" s="49">
        <v>503.75909090909101</v>
      </c>
      <c r="O352" s="49">
        <v>604.27272727272714</v>
      </c>
      <c r="P352" s="49">
        <v>604.21363636363628</v>
      </c>
      <c r="Q352" s="49">
        <v>994.58181818181765</v>
      </c>
      <c r="R352" s="49">
        <v>1296.3636363636372</v>
      </c>
      <c r="S352" s="49">
        <v>1992.7272727272714</v>
      </c>
      <c r="T352" s="49">
        <v>2295.1363636363658</v>
      </c>
      <c r="U352" s="50">
        <v>254.0199999999995</v>
      </c>
      <c r="V352" s="50">
        <v>273.89999999999998</v>
      </c>
      <c r="W352" s="51">
        <v>849.59090909090855</v>
      </c>
      <c r="X352" s="51">
        <v>849.95909090909083</v>
      </c>
      <c r="Y352" s="51">
        <v>1991.9545454545457</v>
      </c>
      <c r="Z352" s="51">
        <v>1998.781818181817</v>
      </c>
      <c r="AA352" s="52">
        <v>900</v>
      </c>
      <c r="AB352" s="53">
        <v>1500</v>
      </c>
      <c r="AC352" s="53">
        <v>1500</v>
      </c>
      <c r="AD352" s="55">
        <v>0</v>
      </c>
      <c r="AE352" s="56">
        <v>750</v>
      </c>
      <c r="AF352" s="56">
        <v>750</v>
      </c>
      <c r="AG352" s="56">
        <v>1993.7272727272714</v>
      </c>
      <c r="AH352" s="57">
        <v>747.25</v>
      </c>
      <c r="AI352" s="57">
        <v>748.15909090909145</v>
      </c>
      <c r="AJ352" s="57">
        <v>883.22727272727286</v>
      </c>
      <c r="AK352" s="57">
        <v>938.86363636363569</v>
      </c>
      <c r="AL352" s="57">
        <v>1004.5</v>
      </c>
      <c r="AM352" s="57">
        <v>1500</v>
      </c>
      <c r="AN352" s="57">
        <v>1650</v>
      </c>
      <c r="AO352" s="57">
        <v>1500</v>
      </c>
      <c r="AP352" s="57">
        <v>1650</v>
      </c>
      <c r="AQ352" s="58">
        <v>840.36363636363569</v>
      </c>
      <c r="AR352" s="58">
        <v>1326.4090909090914</v>
      </c>
      <c r="AS352" s="58">
        <v>1297.5454545454543</v>
      </c>
      <c r="AT352" s="58">
        <v>1500</v>
      </c>
      <c r="AU352" s="58">
        <v>1500</v>
      </c>
      <c r="AV352" s="58">
        <v>2500</v>
      </c>
      <c r="AW352" s="58">
        <v>2300</v>
      </c>
      <c r="AX352" s="59">
        <v>124.09090909090905</v>
      </c>
      <c r="AY352" s="59">
        <v>218.54545454545465</v>
      </c>
      <c r="AZ352" s="59">
        <v>750</v>
      </c>
      <c r="BA352" s="64">
        <v>329.36363636363643</v>
      </c>
      <c r="BB352" s="64">
        <v>950</v>
      </c>
      <c r="BC352" s="64">
        <v>1000</v>
      </c>
      <c r="BD352" s="64">
        <v>1000</v>
      </c>
      <c r="BE352" s="64">
        <v>1000</v>
      </c>
      <c r="BF352" s="64">
        <v>1250</v>
      </c>
      <c r="BG352" s="64">
        <v>1250</v>
      </c>
      <c r="BH352" s="64">
        <v>2100</v>
      </c>
      <c r="BI352" s="61">
        <v>600</v>
      </c>
      <c r="BJ352" s="62">
        <v>225</v>
      </c>
      <c r="BK352" s="62">
        <v>225</v>
      </c>
      <c r="BL352" s="62">
        <v>499.209090909091</v>
      </c>
      <c r="BM352" s="62">
        <v>591.72727272727286</v>
      </c>
      <c r="BN352" s="62">
        <v>596.36363636363569</v>
      </c>
      <c r="BO352" s="62">
        <v>596.36363636363569</v>
      </c>
      <c r="BP352" s="62">
        <v>658.18181818181858</v>
      </c>
      <c r="BQ352" s="62">
        <v>847.25</v>
      </c>
      <c r="BR352" s="62">
        <v>1634.5</v>
      </c>
      <c r="BS352" s="62">
        <v>1750</v>
      </c>
      <c r="BT352" s="62">
        <v>1802</v>
      </c>
      <c r="BU352" s="62">
        <v>1800</v>
      </c>
    </row>
    <row r="353" spans="1:73" s="63" customFormat="1" x14ac:dyDescent="0.3">
      <c r="A353" s="1"/>
      <c r="B353" s="1"/>
      <c r="C353" s="1"/>
      <c r="D353" s="92"/>
      <c r="E353" s="3"/>
      <c r="F353" s="3"/>
      <c r="G353" s="1"/>
      <c r="H353" s="69">
        <v>15.646400000030791</v>
      </c>
      <c r="I353" s="47">
        <v>1.115</v>
      </c>
      <c r="J353" s="48">
        <v>5.7272727272727284</v>
      </c>
      <c r="K353" s="48">
        <v>6.7272727272727284</v>
      </c>
      <c r="L353" s="49">
        <v>287.99090909090938</v>
      </c>
      <c r="M353" s="49">
        <v>478.10909090909058</v>
      </c>
      <c r="N353" s="49">
        <v>503.56363636363648</v>
      </c>
      <c r="O353" s="49">
        <v>604.90909090909076</v>
      </c>
      <c r="P353" s="49">
        <v>604.84545454545446</v>
      </c>
      <c r="Q353" s="49">
        <v>994.87272727272671</v>
      </c>
      <c r="R353" s="49">
        <v>1296.5454545454554</v>
      </c>
      <c r="S353" s="49">
        <v>1993.0909090909076</v>
      </c>
      <c r="T353" s="49">
        <v>2295.4545454545478</v>
      </c>
      <c r="U353" s="50">
        <v>255</v>
      </c>
      <c r="V353" s="50">
        <v>275</v>
      </c>
      <c r="W353" s="51">
        <v>849.63636363636306</v>
      </c>
      <c r="X353" s="51">
        <v>849.96363636363628</v>
      </c>
      <c r="Y353" s="51">
        <v>1992.1818181818185</v>
      </c>
      <c r="Z353" s="51">
        <v>1998.872727272726</v>
      </c>
      <c r="AA353" s="52">
        <v>900</v>
      </c>
      <c r="AB353" s="53">
        <v>1500</v>
      </c>
      <c r="AC353" s="53">
        <v>1500</v>
      </c>
      <c r="AD353" s="55">
        <v>0</v>
      </c>
      <c r="AE353" s="56">
        <v>750</v>
      </c>
      <c r="AF353" s="56">
        <v>750</v>
      </c>
      <c r="AG353" s="56">
        <v>1994.0909090909076</v>
      </c>
      <c r="AH353" s="57">
        <v>747.5</v>
      </c>
      <c r="AI353" s="57">
        <v>748.36363636363694</v>
      </c>
      <c r="AJ353" s="57">
        <v>884.09090909090924</v>
      </c>
      <c r="AK353" s="57">
        <v>939.54545454545382</v>
      </c>
      <c r="AL353" s="57">
        <v>1005</v>
      </c>
      <c r="AM353" s="57">
        <v>1500</v>
      </c>
      <c r="AN353" s="57">
        <v>1650</v>
      </c>
      <c r="AO353" s="57">
        <v>1500</v>
      </c>
      <c r="AP353" s="57">
        <v>1650</v>
      </c>
      <c r="AQ353" s="58">
        <v>840.54545454545382</v>
      </c>
      <c r="AR353" s="58">
        <v>1328.3636363636369</v>
      </c>
      <c r="AS353" s="58">
        <v>1297.8181818181815</v>
      </c>
      <c r="AT353" s="58">
        <v>1500</v>
      </c>
      <c r="AU353" s="58">
        <v>1500</v>
      </c>
      <c r="AV353" s="58">
        <v>2500</v>
      </c>
      <c r="AW353" s="58">
        <v>2300</v>
      </c>
      <c r="AX353" s="59">
        <v>123.6363636363636</v>
      </c>
      <c r="AY353" s="59">
        <v>218.81818181818193</v>
      </c>
      <c r="AZ353" s="59">
        <v>750</v>
      </c>
      <c r="BA353" s="64">
        <v>328.54545454545462</v>
      </c>
      <c r="BB353" s="64">
        <v>950</v>
      </c>
      <c r="BC353" s="64">
        <v>1000</v>
      </c>
      <c r="BD353" s="64">
        <v>1000</v>
      </c>
      <c r="BE353" s="64">
        <v>1000</v>
      </c>
      <c r="BF353" s="64">
        <v>1250</v>
      </c>
      <c r="BG353" s="64">
        <v>1250</v>
      </c>
      <c r="BH353" s="64">
        <v>2100</v>
      </c>
      <c r="BI353" s="61">
        <v>600</v>
      </c>
      <c r="BJ353" s="62">
        <v>225</v>
      </c>
      <c r="BK353" s="62">
        <v>225</v>
      </c>
      <c r="BL353" s="62">
        <v>499.26363636363646</v>
      </c>
      <c r="BM353" s="62">
        <v>592.09090909090924</v>
      </c>
      <c r="BN353" s="62">
        <v>596.54545454545382</v>
      </c>
      <c r="BO353" s="62">
        <v>596.54545454545382</v>
      </c>
      <c r="BP353" s="62">
        <v>658.27272727272771</v>
      </c>
      <c r="BQ353" s="62">
        <v>847.5</v>
      </c>
      <c r="BR353" s="62">
        <v>1635</v>
      </c>
      <c r="BS353" s="62">
        <v>1750</v>
      </c>
      <c r="BT353" s="62">
        <v>1802</v>
      </c>
      <c r="BU353" s="62">
        <v>1800</v>
      </c>
    </row>
    <row r="354" spans="1:73" s="63" customFormat="1" x14ac:dyDescent="0.3">
      <c r="A354" s="1"/>
      <c r="B354" s="1"/>
      <c r="C354" s="1"/>
      <c r="D354" s="92"/>
      <c r="E354" s="3"/>
      <c r="F354" s="3"/>
      <c r="G354" s="1"/>
      <c r="H354" s="69">
        <v>15.691104000030879</v>
      </c>
      <c r="I354" s="47">
        <v>1.1125</v>
      </c>
      <c r="J354" s="48">
        <v>5.6363636363636376</v>
      </c>
      <c r="K354" s="48">
        <v>6.6363636363636376</v>
      </c>
      <c r="L354" s="49">
        <v>287.15454545454577</v>
      </c>
      <c r="M354" s="49">
        <v>478.6954545454542</v>
      </c>
      <c r="N354" s="49">
        <v>503.36818181818194</v>
      </c>
      <c r="O354" s="49">
        <v>605.54545454545439</v>
      </c>
      <c r="P354" s="49">
        <v>605.47727272727263</v>
      </c>
      <c r="Q354" s="49">
        <v>995.16363636363576</v>
      </c>
      <c r="R354" s="49">
        <v>1296.7272727272737</v>
      </c>
      <c r="S354" s="49">
        <v>1993.4545454545439</v>
      </c>
      <c r="T354" s="49">
        <v>2295.7727272727298</v>
      </c>
      <c r="U354" s="50">
        <v>255.4</v>
      </c>
      <c r="V354" s="50">
        <v>275.60000000000002</v>
      </c>
      <c r="W354" s="51">
        <v>849.68181818181756</v>
      </c>
      <c r="X354" s="51">
        <v>849.96818181818173</v>
      </c>
      <c r="Y354" s="51">
        <v>1992.4090909090912</v>
      </c>
      <c r="Z354" s="51">
        <v>1998.963636363635</v>
      </c>
      <c r="AA354" s="52">
        <v>900</v>
      </c>
      <c r="AB354" s="53">
        <v>1500</v>
      </c>
      <c r="AC354" s="53">
        <v>1500</v>
      </c>
      <c r="AD354" s="55">
        <v>0</v>
      </c>
      <c r="AE354" s="56">
        <v>750</v>
      </c>
      <c r="AF354" s="56">
        <v>750</v>
      </c>
      <c r="AG354" s="56">
        <v>1994.4545454545439</v>
      </c>
      <c r="AH354" s="57">
        <v>747.75</v>
      </c>
      <c r="AI354" s="57">
        <v>748.56818181818244</v>
      </c>
      <c r="AJ354" s="57">
        <v>884.95454545454561</v>
      </c>
      <c r="AK354" s="57">
        <v>940.22727272727195</v>
      </c>
      <c r="AL354" s="57">
        <v>1005.5</v>
      </c>
      <c r="AM354" s="57">
        <v>1500</v>
      </c>
      <c r="AN354" s="57">
        <v>1650</v>
      </c>
      <c r="AO354" s="57">
        <v>1500</v>
      </c>
      <c r="AP354" s="57">
        <v>1650</v>
      </c>
      <c r="AQ354" s="58">
        <v>840.72727272727195</v>
      </c>
      <c r="AR354" s="58">
        <v>1330.3181818181824</v>
      </c>
      <c r="AS354" s="58">
        <v>1298.0909090909088</v>
      </c>
      <c r="AT354" s="58">
        <v>1500</v>
      </c>
      <c r="AU354" s="58">
        <v>1500</v>
      </c>
      <c r="AV354" s="58">
        <v>2500</v>
      </c>
      <c r="AW354" s="58">
        <v>2300</v>
      </c>
      <c r="AX354" s="59">
        <v>123.18181818181814</v>
      </c>
      <c r="AY354" s="59">
        <v>219.09090909090921</v>
      </c>
      <c r="AZ354" s="59">
        <v>750</v>
      </c>
      <c r="BA354" s="64">
        <v>327.7272727272728</v>
      </c>
      <c r="BB354" s="64">
        <v>950</v>
      </c>
      <c r="BC354" s="64">
        <v>1000</v>
      </c>
      <c r="BD354" s="64">
        <v>1000</v>
      </c>
      <c r="BE354" s="64">
        <v>1000</v>
      </c>
      <c r="BF354" s="64">
        <v>1250</v>
      </c>
      <c r="BG354" s="64">
        <v>1250</v>
      </c>
      <c r="BH354" s="64">
        <v>2100</v>
      </c>
      <c r="BI354" s="61">
        <v>600</v>
      </c>
      <c r="BJ354" s="62">
        <v>225</v>
      </c>
      <c r="BK354" s="62">
        <v>225</v>
      </c>
      <c r="BL354" s="62">
        <v>499.31818181818193</v>
      </c>
      <c r="BM354" s="62">
        <v>592.45454545454561</v>
      </c>
      <c r="BN354" s="62">
        <v>596.72727272727195</v>
      </c>
      <c r="BO354" s="62">
        <v>596.72727272727195</v>
      </c>
      <c r="BP354" s="62">
        <v>658.36363636363683</v>
      </c>
      <c r="BQ354" s="62">
        <v>847.75</v>
      </c>
      <c r="BR354" s="62">
        <v>1635.5</v>
      </c>
      <c r="BS354" s="62">
        <v>1750</v>
      </c>
      <c r="BT354" s="62">
        <v>1802</v>
      </c>
      <c r="BU354" s="62">
        <v>1800</v>
      </c>
    </row>
    <row r="355" spans="1:73" s="63" customFormat="1" x14ac:dyDescent="0.3">
      <c r="A355" s="1"/>
      <c r="B355" s="1"/>
      <c r="C355" s="1"/>
      <c r="D355" s="92"/>
      <c r="E355" s="3"/>
      <c r="F355" s="3"/>
      <c r="G355" s="1"/>
      <c r="H355" s="69">
        <v>15.735808000030968</v>
      </c>
      <c r="I355" s="47">
        <v>1.1100000000000001</v>
      </c>
      <c r="J355" s="48">
        <v>5.5454545454545467</v>
      </c>
      <c r="K355" s="48">
        <v>6.5454545454545467</v>
      </c>
      <c r="L355" s="49">
        <v>286.31818181818215</v>
      </c>
      <c r="M355" s="49">
        <v>479.28181818181781</v>
      </c>
      <c r="N355" s="49">
        <v>503.1727272727274</v>
      </c>
      <c r="O355" s="49">
        <v>606.18181818181802</v>
      </c>
      <c r="P355" s="49">
        <v>606.10909090909081</v>
      </c>
      <c r="Q355" s="49">
        <v>995.45454545454481</v>
      </c>
      <c r="R355" s="49">
        <v>1296.9090909090919</v>
      </c>
      <c r="S355" s="49">
        <v>1993.8181818181802</v>
      </c>
      <c r="T355" s="49">
        <v>2296.0909090909117</v>
      </c>
      <c r="U355" s="50">
        <v>255.8</v>
      </c>
      <c r="V355" s="50">
        <v>276.2</v>
      </c>
      <c r="W355" s="51">
        <v>849.72727272727207</v>
      </c>
      <c r="X355" s="51">
        <v>849.97272727272718</v>
      </c>
      <c r="Y355" s="51">
        <v>1992.636363636364</v>
      </c>
      <c r="Z355" s="51">
        <v>1999.054545454544</v>
      </c>
      <c r="AA355" s="52">
        <v>900</v>
      </c>
      <c r="AB355" s="53">
        <v>1500</v>
      </c>
      <c r="AC355" s="53">
        <v>1500</v>
      </c>
      <c r="AD355" s="55">
        <v>0</v>
      </c>
      <c r="AE355" s="56">
        <v>750</v>
      </c>
      <c r="AF355" s="56">
        <v>750</v>
      </c>
      <c r="AG355" s="56">
        <v>1994.8181818181802</v>
      </c>
      <c r="AH355" s="57">
        <v>748</v>
      </c>
      <c r="AI355" s="57">
        <v>748.77272727272793</v>
      </c>
      <c r="AJ355" s="57">
        <v>885.81818181818198</v>
      </c>
      <c r="AK355" s="57">
        <v>940.90909090909008</v>
      </c>
      <c r="AL355" s="57">
        <v>1006</v>
      </c>
      <c r="AM355" s="57">
        <v>1500</v>
      </c>
      <c r="AN355" s="57">
        <v>1650</v>
      </c>
      <c r="AO355" s="57">
        <v>1500</v>
      </c>
      <c r="AP355" s="57">
        <v>1650</v>
      </c>
      <c r="AQ355" s="58">
        <v>840.90909090909008</v>
      </c>
      <c r="AR355" s="58">
        <v>1332.2727272727279</v>
      </c>
      <c r="AS355" s="58">
        <v>1298.363636363636</v>
      </c>
      <c r="AT355" s="58">
        <v>1500</v>
      </c>
      <c r="AU355" s="58">
        <v>1500</v>
      </c>
      <c r="AV355" s="58">
        <v>2500</v>
      </c>
      <c r="AW355" s="58">
        <v>2300</v>
      </c>
      <c r="AX355" s="59">
        <v>122.72727272727269</v>
      </c>
      <c r="AY355" s="59">
        <v>219.36363636363649</v>
      </c>
      <c r="AZ355" s="59">
        <v>750</v>
      </c>
      <c r="BA355" s="64">
        <v>326.90909090909099</v>
      </c>
      <c r="BB355" s="64">
        <v>950</v>
      </c>
      <c r="BC355" s="64">
        <v>1000</v>
      </c>
      <c r="BD355" s="64">
        <v>1000</v>
      </c>
      <c r="BE355" s="64">
        <v>1000</v>
      </c>
      <c r="BF355" s="64">
        <v>1250</v>
      </c>
      <c r="BG355" s="64">
        <v>1250</v>
      </c>
      <c r="BH355" s="64">
        <v>2100</v>
      </c>
      <c r="BI355" s="61">
        <v>600</v>
      </c>
      <c r="BJ355" s="62">
        <v>225</v>
      </c>
      <c r="BK355" s="62">
        <v>225</v>
      </c>
      <c r="BL355" s="62">
        <v>499.37272727272739</v>
      </c>
      <c r="BM355" s="62">
        <v>592.81818181818198</v>
      </c>
      <c r="BN355" s="62">
        <v>596.90909090909008</v>
      </c>
      <c r="BO355" s="62">
        <v>596.90909090909008</v>
      </c>
      <c r="BP355" s="62">
        <v>658.45454545454595</v>
      </c>
      <c r="BQ355" s="62">
        <v>848</v>
      </c>
      <c r="BR355" s="62">
        <v>1636</v>
      </c>
      <c r="BS355" s="62">
        <v>1750</v>
      </c>
      <c r="BT355" s="62">
        <v>1802</v>
      </c>
      <c r="BU355" s="62">
        <v>1800</v>
      </c>
    </row>
    <row r="356" spans="1:73" s="63" customFormat="1" x14ac:dyDescent="0.3">
      <c r="A356" s="1"/>
      <c r="B356" s="1"/>
      <c r="C356" s="1"/>
      <c r="D356" s="92"/>
      <c r="E356" s="3"/>
      <c r="F356" s="3"/>
      <c r="G356" s="1"/>
      <c r="H356" s="69">
        <v>15.780512000031052</v>
      </c>
      <c r="I356" s="47">
        <v>1.1074999999999999</v>
      </c>
      <c r="J356" s="48">
        <v>5.4545454545454559</v>
      </c>
      <c r="K356" s="48">
        <v>6.4545454545454559</v>
      </c>
      <c r="L356" s="49">
        <v>285.48181818181854</v>
      </c>
      <c r="M356" s="49">
        <v>479.86818181818143</v>
      </c>
      <c r="N356" s="49">
        <v>502.97727272727286</v>
      </c>
      <c r="O356" s="49">
        <v>606.81818181818164</v>
      </c>
      <c r="P356" s="49">
        <v>606.74090909090899</v>
      </c>
      <c r="Q356" s="49">
        <v>995.74545454545387</v>
      </c>
      <c r="R356" s="49">
        <v>1297.0909090909101</v>
      </c>
      <c r="S356" s="49">
        <v>1994.1818181818164</v>
      </c>
      <c r="T356" s="49">
        <v>2296.4090909090937</v>
      </c>
      <c r="U356" s="50">
        <v>256.2</v>
      </c>
      <c r="V356" s="50">
        <v>276.8</v>
      </c>
      <c r="W356" s="51">
        <v>849.77272727272657</v>
      </c>
      <c r="X356" s="51">
        <v>849.97727272727263</v>
      </c>
      <c r="Y356" s="51">
        <v>1992.8636363636367</v>
      </c>
      <c r="Z356" s="51">
        <v>1999.145454545453</v>
      </c>
      <c r="AA356" s="52">
        <v>900</v>
      </c>
      <c r="AB356" s="53">
        <v>1500</v>
      </c>
      <c r="AC356" s="53">
        <v>1500</v>
      </c>
      <c r="AD356" s="55">
        <v>0</v>
      </c>
      <c r="AE356" s="56">
        <v>750</v>
      </c>
      <c r="AF356" s="56">
        <v>750</v>
      </c>
      <c r="AG356" s="56">
        <v>1995.1818181818164</v>
      </c>
      <c r="AH356" s="57">
        <v>748.25</v>
      </c>
      <c r="AI356" s="57">
        <v>748.97727272727343</v>
      </c>
      <c r="AJ356" s="57">
        <v>886.68181818181836</v>
      </c>
      <c r="AK356" s="57">
        <v>941.59090909090821</v>
      </c>
      <c r="AL356" s="57">
        <v>1006.5</v>
      </c>
      <c r="AM356" s="57">
        <v>1500</v>
      </c>
      <c r="AN356" s="57">
        <v>1650</v>
      </c>
      <c r="AO356" s="57">
        <v>1500</v>
      </c>
      <c r="AP356" s="57">
        <v>1650</v>
      </c>
      <c r="AQ356" s="58">
        <v>841.09090909090821</v>
      </c>
      <c r="AR356" s="58">
        <v>1334.2272727272734</v>
      </c>
      <c r="AS356" s="58">
        <v>1298.6363636363633</v>
      </c>
      <c r="AT356" s="58">
        <v>1500</v>
      </c>
      <c r="AU356" s="58">
        <v>1500</v>
      </c>
      <c r="AV356" s="58">
        <v>2500</v>
      </c>
      <c r="AW356" s="58">
        <v>2300</v>
      </c>
      <c r="AX356" s="59">
        <v>122.27272727272724</v>
      </c>
      <c r="AY356" s="59">
        <v>219.63636363636377</v>
      </c>
      <c r="AZ356" s="59">
        <v>750</v>
      </c>
      <c r="BA356" s="64">
        <v>326.09090909090918</v>
      </c>
      <c r="BB356" s="64">
        <v>950</v>
      </c>
      <c r="BC356" s="64">
        <v>1000</v>
      </c>
      <c r="BD356" s="64">
        <v>1000</v>
      </c>
      <c r="BE356" s="64">
        <v>1000</v>
      </c>
      <c r="BF356" s="64">
        <v>1250</v>
      </c>
      <c r="BG356" s="64">
        <v>1250</v>
      </c>
      <c r="BH356" s="64">
        <v>2100</v>
      </c>
      <c r="BI356" s="61">
        <v>600</v>
      </c>
      <c r="BJ356" s="62">
        <v>225</v>
      </c>
      <c r="BK356" s="62">
        <v>225</v>
      </c>
      <c r="BL356" s="62">
        <v>499.42727272727285</v>
      </c>
      <c r="BM356" s="62">
        <v>593.18181818181836</v>
      </c>
      <c r="BN356" s="62">
        <v>597.09090909090821</v>
      </c>
      <c r="BO356" s="62">
        <v>597.09090909090821</v>
      </c>
      <c r="BP356" s="62">
        <v>658.54545454545507</v>
      </c>
      <c r="BQ356" s="62">
        <v>848.25</v>
      </c>
      <c r="BR356" s="62">
        <v>1636.5</v>
      </c>
      <c r="BS356" s="62">
        <v>1750</v>
      </c>
      <c r="BT356" s="62">
        <v>1802</v>
      </c>
      <c r="BU356" s="62">
        <v>1800</v>
      </c>
    </row>
    <row r="357" spans="1:73" s="63" customFormat="1" x14ac:dyDescent="0.3">
      <c r="A357" s="1"/>
      <c r="B357" s="1"/>
      <c r="C357" s="1"/>
      <c r="D357" s="92"/>
      <c r="E357" s="3"/>
      <c r="F357" s="3"/>
      <c r="G357" s="1"/>
      <c r="H357" s="69">
        <v>15.825216000031142</v>
      </c>
      <c r="I357" s="47">
        <v>1.105</v>
      </c>
      <c r="J357" s="48">
        <v>5.3636363636363651</v>
      </c>
      <c r="K357" s="48">
        <v>6.3636363636363651</v>
      </c>
      <c r="L357" s="49">
        <v>284.64545454545492</v>
      </c>
      <c r="M357" s="49">
        <v>480.45454545454504</v>
      </c>
      <c r="N357" s="49">
        <v>502.78181818181832</v>
      </c>
      <c r="O357" s="49">
        <v>607.45454545454527</v>
      </c>
      <c r="P357" s="49">
        <v>607.37272727272716</v>
      </c>
      <c r="Q357" s="49">
        <v>996.03636363636292</v>
      </c>
      <c r="R357" s="49">
        <v>1297.2727272727284</v>
      </c>
      <c r="S357" s="49">
        <v>1994.5454545454527</v>
      </c>
      <c r="T357" s="49">
        <v>2296.7272727272757</v>
      </c>
      <c r="U357" s="50">
        <v>256.60000000000002</v>
      </c>
      <c r="V357" s="50">
        <v>277.39999999999998</v>
      </c>
      <c r="W357" s="51">
        <v>849.81818181818107</v>
      </c>
      <c r="X357" s="51">
        <v>849.98181818181808</v>
      </c>
      <c r="Y357" s="51">
        <v>1993.0909090909095</v>
      </c>
      <c r="Z357" s="51">
        <v>1999.2363636363621</v>
      </c>
      <c r="AA357" s="52">
        <v>900</v>
      </c>
      <c r="AB357" s="53">
        <v>1500</v>
      </c>
      <c r="AC357" s="53">
        <v>1500</v>
      </c>
      <c r="AD357" s="55">
        <v>0</v>
      </c>
      <c r="AE357" s="56">
        <v>750</v>
      </c>
      <c r="AF357" s="56">
        <v>750</v>
      </c>
      <c r="AG357" s="56">
        <v>1995.5454545454527</v>
      </c>
      <c r="AH357" s="57">
        <v>748.5</v>
      </c>
      <c r="AI357" s="57">
        <v>749.18181818181893</v>
      </c>
      <c r="AJ357" s="57">
        <v>887.54545454545473</v>
      </c>
      <c r="AK357" s="57">
        <v>942.27272727272634</v>
      </c>
      <c r="AL357" s="57">
        <v>1007</v>
      </c>
      <c r="AM357" s="57">
        <v>1500</v>
      </c>
      <c r="AN357" s="57">
        <v>1650</v>
      </c>
      <c r="AO357" s="57">
        <v>1500</v>
      </c>
      <c r="AP357" s="57">
        <v>1650</v>
      </c>
      <c r="AQ357" s="58">
        <v>841.27272727272634</v>
      </c>
      <c r="AR357" s="58">
        <v>1336.1818181818189</v>
      </c>
      <c r="AS357" s="58">
        <v>1298.9090909090905</v>
      </c>
      <c r="AT357" s="58">
        <v>1500</v>
      </c>
      <c r="AU357" s="58">
        <v>1500</v>
      </c>
      <c r="AV357" s="58">
        <v>2500</v>
      </c>
      <c r="AW357" s="58">
        <v>2300</v>
      </c>
      <c r="AX357" s="59">
        <v>121.81818181818178</v>
      </c>
      <c r="AY357" s="59">
        <v>219.90909090909105</v>
      </c>
      <c r="AZ357" s="59">
        <v>750</v>
      </c>
      <c r="BA357" s="64">
        <v>325.27272727272737</v>
      </c>
      <c r="BB357" s="64">
        <v>950</v>
      </c>
      <c r="BC357" s="64">
        <v>1000</v>
      </c>
      <c r="BD357" s="64">
        <v>1000</v>
      </c>
      <c r="BE357" s="64">
        <v>1000</v>
      </c>
      <c r="BF357" s="64">
        <v>1250</v>
      </c>
      <c r="BG357" s="64">
        <v>1250</v>
      </c>
      <c r="BH357" s="64">
        <v>2100</v>
      </c>
      <c r="BI357" s="61">
        <v>600</v>
      </c>
      <c r="BJ357" s="62">
        <v>225</v>
      </c>
      <c r="BK357" s="62">
        <v>225</v>
      </c>
      <c r="BL357" s="62">
        <v>499.48181818181831</v>
      </c>
      <c r="BM357" s="62">
        <v>593.54545454545473</v>
      </c>
      <c r="BN357" s="62">
        <v>597.27272727272634</v>
      </c>
      <c r="BO357" s="62">
        <v>597.27272727272634</v>
      </c>
      <c r="BP357" s="62">
        <v>658.63636363636419</v>
      </c>
      <c r="BQ357" s="62">
        <v>848.5</v>
      </c>
      <c r="BR357" s="62">
        <v>1637</v>
      </c>
      <c r="BS357" s="62">
        <v>1750</v>
      </c>
      <c r="BT357" s="62">
        <v>1802</v>
      </c>
      <c r="BU357" s="62">
        <v>1800</v>
      </c>
    </row>
    <row r="358" spans="1:73" s="63" customFormat="1" x14ac:dyDescent="0.3">
      <c r="A358" s="1"/>
      <c r="B358" s="1"/>
      <c r="C358" s="1"/>
      <c r="D358" s="92"/>
      <c r="E358" s="3"/>
      <c r="F358" s="3"/>
      <c r="G358" s="1"/>
      <c r="H358" s="69">
        <v>15.869920000031231</v>
      </c>
      <c r="I358" s="47">
        <v>1.1025</v>
      </c>
      <c r="J358" s="48">
        <v>5.2727272727272743</v>
      </c>
      <c r="K358" s="48">
        <v>6.2727272727272743</v>
      </c>
      <c r="L358" s="49">
        <v>283.80909090909131</v>
      </c>
      <c r="M358" s="49">
        <v>481.04090909090866</v>
      </c>
      <c r="N358" s="49">
        <v>502.58636363636379</v>
      </c>
      <c r="O358" s="49">
        <v>608.09090909090889</v>
      </c>
      <c r="P358" s="49">
        <v>608.00454545454534</v>
      </c>
      <c r="Q358" s="49">
        <v>996.32727272727197</v>
      </c>
      <c r="R358" s="49">
        <v>1297.4545454545466</v>
      </c>
      <c r="S358" s="49">
        <v>1994.9090909090889</v>
      </c>
      <c r="T358" s="49">
        <v>2297.0454545454577</v>
      </c>
      <c r="U358" s="50">
        <v>257</v>
      </c>
      <c r="V358" s="50">
        <v>278</v>
      </c>
      <c r="W358" s="51">
        <v>849.86363636363558</v>
      </c>
      <c r="X358" s="51">
        <v>849.98636363636354</v>
      </c>
      <c r="Y358" s="51">
        <v>1993.3181818181822</v>
      </c>
      <c r="Z358" s="51">
        <v>1999.3272727272711</v>
      </c>
      <c r="AA358" s="52">
        <v>900</v>
      </c>
      <c r="AB358" s="53">
        <v>1500</v>
      </c>
      <c r="AC358" s="53">
        <v>1500</v>
      </c>
      <c r="AD358" s="55">
        <v>0</v>
      </c>
      <c r="AE358" s="56">
        <v>750</v>
      </c>
      <c r="AF358" s="56">
        <v>750</v>
      </c>
      <c r="AG358" s="56">
        <v>1995.9090909090889</v>
      </c>
      <c r="AH358" s="57">
        <v>748.75</v>
      </c>
      <c r="AI358" s="57">
        <v>749.38636363636442</v>
      </c>
      <c r="AJ358" s="57">
        <v>888.40909090909111</v>
      </c>
      <c r="AK358" s="57">
        <v>942.95454545454447</v>
      </c>
      <c r="AL358" s="57">
        <v>1007.5</v>
      </c>
      <c r="AM358" s="57">
        <v>1500</v>
      </c>
      <c r="AN358" s="57">
        <v>1650</v>
      </c>
      <c r="AO358" s="57">
        <v>1500</v>
      </c>
      <c r="AP358" s="57">
        <v>1650</v>
      </c>
      <c r="AQ358" s="58">
        <v>841.45454545454447</v>
      </c>
      <c r="AR358" s="58">
        <v>1338.1363636363644</v>
      </c>
      <c r="AS358" s="58">
        <v>1299.1818181818178</v>
      </c>
      <c r="AT358" s="58">
        <v>1500</v>
      </c>
      <c r="AU358" s="58">
        <v>1500</v>
      </c>
      <c r="AV358" s="58">
        <v>2500</v>
      </c>
      <c r="AW358" s="58">
        <v>2300</v>
      </c>
      <c r="AX358" s="59">
        <v>121.36363636363633</v>
      </c>
      <c r="AY358" s="59">
        <v>220.18181818181833</v>
      </c>
      <c r="AZ358" s="59">
        <v>750</v>
      </c>
      <c r="BA358" s="64">
        <v>324.45454545454555</v>
      </c>
      <c r="BB358" s="64">
        <v>950</v>
      </c>
      <c r="BC358" s="64">
        <v>1000</v>
      </c>
      <c r="BD358" s="64">
        <v>1000</v>
      </c>
      <c r="BE358" s="64">
        <v>1000</v>
      </c>
      <c r="BF358" s="64">
        <v>1250</v>
      </c>
      <c r="BG358" s="64">
        <v>1250</v>
      </c>
      <c r="BH358" s="64">
        <v>2100</v>
      </c>
      <c r="BI358" s="61">
        <v>600</v>
      </c>
      <c r="BJ358" s="62">
        <v>225</v>
      </c>
      <c r="BK358" s="62">
        <v>225</v>
      </c>
      <c r="BL358" s="62">
        <v>499.53636363636377</v>
      </c>
      <c r="BM358" s="62">
        <v>593.90909090909111</v>
      </c>
      <c r="BN358" s="62">
        <v>597.45454545454447</v>
      </c>
      <c r="BO358" s="62">
        <v>597.45454545454447</v>
      </c>
      <c r="BP358" s="62">
        <v>658.72727272727332</v>
      </c>
      <c r="BQ358" s="62">
        <v>848.75</v>
      </c>
      <c r="BR358" s="62">
        <v>1637.5</v>
      </c>
      <c r="BS358" s="62">
        <v>1750</v>
      </c>
      <c r="BT358" s="62">
        <v>1802</v>
      </c>
      <c r="BU358" s="62">
        <v>1800</v>
      </c>
    </row>
    <row r="359" spans="1:73" s="63" customFormat="1" x14ac:dyDescent="0.3">
      <c r="A359" s="1"/>
      <c r="B359" s="1"/>
      <c r="C359" s="1"/>
      <c r="D359" s="92"/>
      <c r="E359" s="3"/>
      <c r="F359" s="3"/>
      <c r="G359" s="1"/>
      <c r="H359" s="69">
        <v>15.914624000031319</v>
      </c>
      <c r="I359" s="47">
        <v>1.1000000000000001</v>
      </c>
      <c r="J359" s="48">
        <v>5.1818181818181834</v>
      </c>
      <c r="K359" s="48">
        <v>6.1818181818181834</v>
      </c>
      <c r="L359" s="49">
        <v>282.9727272727277</v>
      </c>
      <c r="M359" s="49">
        <v>481.62727272727227</v>
      </c>
      <c r="N359" s="49">
        <v>502.39090909090925</v>
      </c>
      <c r="O359" s="49">
        <v>608.72727272727252</v>
      </c>
      <c r="P359" s="49">
        <v>608.63636363636351</v>
      </c>
      <c r="Q359" s="49">
        <v>996.61818181818103</v>
      </c>
      <c r="R359" s="49">
        <v>1297.6363636363649</v>
      </c>
      <c r="S359" s="49">
        <v>1995.2727272727252</v>
      </c>
      <c r="T359" s="49">
        <v>2297.3636363636397</v>
      </c>
      <c r="U359" s="50">
        <v>257.39999999999998</v>
      </c>
      <c r="V359" s="50">
        <v>278.60000000000002</v>
      </c>
      <c r="W359" s="51">
        <v>849.90909090909008</v>
      </c>
      <c r="X359" s="51">
        <v>849.99090909090899</v>
      </c>
      <c r="Y359" s="51">
        <v>1993.545454545455</v>
      </c>
      <c r="Z359" s="51">
        <v>1999.4181818181801</v>
      </c>
      <c r="AA359" s="52">
        <v>900</v>
      </c>
      <c r="AB359" s="53">
        <v>1500</v>
      </c>
      <c r="AC359" s="53">
        <v>1500</v>
      </c>
      <c r="AD359" s="55">
        <v>0</v>
      </c>
      <c r="AE359" s="56">
        <v>750</v>
      </c>
      <c r="AF359" s="56">
        <v>750</v>
      </c>
      <c r="AG359" s="56">
        <v>1996.2727272727252</v>
      </c>
      <c r="AH359" s="57">
        <v>749</v>
      </c>
      <c r="AI359" s="57">
        <v>749.59090909090992</v>
      </c>
      <c r="AJ359" s="57">
        <v>889.27272727272748</v>
      </c>
      <c r="AK359" s="57">
        <v>943.6363636363626</v>
      </c>
      <c r="AL359" s="57">
        <v>1008</v>
      </c>
      <c r="AM359" s="57">
        <v>1500</v>
      </c>
      <c r="AN359" s="57">
        <v>1650</v>
      </c>
      <c r="AO359" s="57">
        <v>1500</v>
      </c>
      <c r="AP359" s="57">
        <v>1650</v>
      </c>
      <c r="AQ359" s="58">
        <v>841.6363636363626</v>
      </c>
      <c r="AR359" s="58">
        <v>1340.0909090909099</v>
      </c>
      <c r="AS359" s="58">
        <v>1299.454545454545</v>
      </c>
      <c r="AT359" s="58">
        <v>1500</v>
      </c>
      <c r="AU359" s="58">
        <v>1500</v>
      </c>
      <c r="AV359" s="58">
        <v>2500</v>
      </c>
      <c r="AW359" s="58">
        <v>2300</v>
      </c>
      <c r="AX359" s="59">
        <v>120.90909090909088</v>
      </c>
      <c r="AY359" s="59">
        <v>220.45454545454561</v>
      </c>
      <c r="AZ359" s="59">
        <v>750</v>
      </c>
      <c r="BA359" s="64">
        <v>323.63636363636374</v>
      </c>
      <c r="BB359" s="64">
        <v>950</v>
      </c>
      <c r="BC359" s="64">
        <v>1000</v>
      </c>
      <c r="BD359" s="64">
        <v>1000</v>
      </c>
      <c r="BE359" s="64">
        <v>1000</v>
      </c>
      <c r="BF359" s="64">
        <v>1250</v>
      </c>
      <c r="BG359" s="64">
        <v>1250</v>
      </c>
      <c r="BH359" s="64">
        <v>2100</v>
      </c>
      <c r="BI359" s="61">
        <v>600</v>
      </c>
      <c r="BJ359" s="62">
        <v>225</v>
      </c>
      <c r="BK359" s="62">
        <v>225</v>
      </c>
      <c r="BL359" s="62">
        <v>499.59090909090924</v>
      </c>
      <c r="BM359" s="62">
        <v>594.27272727272748</v>
      </c>
      <c r="BN359" s="62">
        <v>597.6363636363626</v>
      </c>
      <c r="BO359" s="62">
        <v>597.6363636363626</v>
      </c>
      <c r="BP359" s="62">
        <v>658.81818181818244</v>
      </c>
      <c r="BQ359" s="62">
        <v>849</v>
      </c>
      <c r="BR359" s="62">
        <v>1638</v>
      </c>
      <c r="BS359" s="62">
        <v>1750</v>
      </c>
      <c r="BT359" s="62">
        <v>1802</v>
      </c>
      <c r="BU359" s="62">
        <v>1800</v>
      </c>
    </row>
    <row r="360" spans="1:73" s="63" customFormat="1" x14ac:dyDescent="0.3">
      <c r="A360" s="1"/>
      <c r="B360" s="1"/>
      <c r="C360" s="1"/>
      <c r="D360" s="92"/>
      <c r="E360" s="3"/>
      <c r="F360" s="3"/>
      <c r="G360" s="1"/>
      <c r="H360" s="69">
        <v>15.959328000031407</v>
      </c>
      <c r="I360" s="47">
        <v>1.0974999999999999</v>
      </c>
      <c r="J360" s="48">
        <v>5.0909090909090926</v>
      </c>
      <c r="K360" s="48">
        <v>6.0909090909090926</v>
      </c>
      <c r="L360" s="49">
        <v>282.13636363636408</v>
      </c>
      <c r="M360" s="49">
        <v>482.21363636363589</v>
      </c>
      <c r="N360" s="49">
        <v>502.19545454545471</v>
      </c>
      <c r="O360" s="49">
        <v>609.36363636363615</v>
      </c>
      <c r="P360" s="49">
        <v>609.26818181818169</v>
      </c>
      <c r="Q360" s="49">
        <v>996.90909090909008</v>
      </c>
      <c r="R360" s="49">
        <v>1297.8181818181831</v>
      </c>
      <c r="S360" s="49">
        <v>1995.6363636363615</v>
      </c>
      <c r="T360" s="49">
        <v>2297.6818181818217</v>
      </c>
      <c r="U360" s="50">
        <v>257.8</v>
      </c>
      <c r="V360" s="50">
        <v>279.2</v>
      </c>
      <c r="W360" s="51">
        <v>849.95454545454459</v>
      </c>
      <c r="X360" s="51">
        <v>849.99545454545444</v>
      </c>
      <c r="Y360" s="51">
        <v>1993.7727272727277</v>
      </c>
      <c r="Z360" s="51">
        <v>1999.5090909090891</v>
      </c>
      <c r="AA360" s="52">
        <v>900</v>
      </c>
      <c r="AB360" s="53">
        <v>1500</v>
      </c>
      <c r="AC360" s="53">
        <v>1500</v>
      </c>
      <c r="AD360" s="55">
        <v>0</v>
      </c>
      <c r="AE360" s="56">
        <v>750</v>
      </c>
      <c r="AF360" s="56">
        <v>750</v>
      </c>
      <c r="AG360" s="56">
        <v>1996.6363636363615</v>
      </c>
      <c r="AH360" s="57">
        <v>749.25</v>
      </c>
      <c r="AI360" s="57">
        <v>749.79545454545541</v>
      </c>
      <c r="AJ360" s="57">
        <v>890.13636363636385</v>
      </c>
      <c r="AK360" s="57">
        <v>944.31818181818073</v>
      </c>
      <c r="AL360" s="57">
        <v>1008.5</v>
      </c>
      <c r="AM360" s="57">
        <v>1500</v>
      </c>
      <c r="AN360" s="57">
        <v>1650</v>
      </c>
      <c r="AO360" s="57">
        <v>1500</v>
      </c>
      <c r="AP360" s="57">
        <v>1650</v>
      </c>
      <c r="AQ360" s="58">
        <v>841.81818181818073</v>
      </c>
      <c r="AR360" s="58">
        <v>1342.0454545454554</v>
      </c>
      <c r="AS360" s="58">
        <v>1299.7272727272723</v>
      </c>
      <c r="AT360" s="58">
        <v>1500</v>
      </c>
      <c r="AU360" s="58">
        <v>1500</v>
      </c>
      <c r="AV360" s="58">
        <v>2500</v>
      </c>
      <c r="AW360" s="58">
        <v>2300</v>
      </c>
      <c r="AX360" s="59">
        <v>120.45454545454542</v>
      </c>
      <c r="AY360" s="59">
        <v>220.72727272727289</v>
      </c>
      <c r="AZ360" s="59">
        <v>750</v>
      </c>
      <c r="BA360" s="64">
        <v>322.81818181818193</v>
      </c>
      <c r="BB360" s="64">
        <v>950</v>
      </c>
      <c r="BC360" s="64">
        <v>1000</v>
      </c>
      <c r="BD360" s="64">
        <v>1000</v>
      </c>
      <c r="BE360" s="64">
        <v>1000</v>
      </c>
      <c r="BF360" s="64">
        <v>1250</v>
      </c>
      <c r="BG360" s="64">
        <v>1250</v>
      </c>
      <c r="BH360" s="64">
        <v>2100</v>
      </c>
      <c r="BI360" s="61">
        <v>600</v>
      </c>
      <c r="BJ360" s="62">
        <v>225</v>
      </c>
      <c r="BK360" s="62">
        <v>225</v>
      </c>
      <c r="BL360" s="62">
        <v>499.6454545454547</v>
      </c>
      <c r="BM360" s="62">
        <v>594.63636363636385</v>
      </c>
      <c r="BN360" s="62">
        <v>597.81818181818073</v>
      </c>
      <c r="BO360" s="62">
        <v>597.81818181818073</v>
      </c>
      <c r="BP360" s="62">
        <v>658.90909090909156</v>
      </c>
      <c r="BQ360" s="62">
        <v>849.25</v>
      </c>
      <c r="BR360" s="62">
        <v>1638.5</v>
      </c>
      <c r="BS360" s="62">
        <v>1750</v>
      </c>
      <c r="BT360" s="62">
        <v>1802</v>
      </c>
      <c r="BU360" s="62">
        <v>1800</v>
      </c>
    </row>
    <row r="361" spans="1:73" s="63" customFormat="1" x14ac:dyDescent="0.3">
      <c r="A361" s="1"/>
      <c r="B361" s="1"/>
      <c r="C361" s="1"/>
      <c r="D361" s="92"/>
      <c r="E361" s="3"/>
      <c r="F361" s="3"/>
      <c r="G361" s="1"/>
      <c r="H361" s="69">
        <v>16</v>
      </c>
      <c r="I361" s="47">
        <v>1.095</v>
      </c>
      <c r="J361" s="48">
        <v>5</v>
      </c>
      <c r="K361" s="48">
        <v>6</v>
      </c>
      <c r="L361" s="49">
        <v>281.3</v>
      </c>
      <c r="M361" s="49">
        <v>482.8</v>
      </c>
      <c r="N361" s="49">
        <v>502</v>
      </c>
      <c r="O361" s="49">
        <v>610</v>
      </c>
      <c r="P361" s="49">
        <v>609.9</v>
      </c>
      <c r="Q361" s="49">
        <v>997.2</v>
      </c>
      <c r="R361" s="49">
        <v>1298</v>
      </c>
      <c r="S361" s="49">
        <v>1996</v>
      </c>
      <c r="T361" s="49">
        <v>2298</v>
      </c>
      <c r="U361" s="50">
        <v>258.2</v>
      </c>
      <c r="V361" s="50">
        <v>279.8</v>
      </c>
      <c r="W361" s="51">
        <v>850</v>
      </c>
      <c r="X361" s="51">
        <v>850</v>
      </c>
      <c r="Y361" s="51">
        <v>1994</v>
      </c>
      <c r="Z361" s="51">
        <v>1999.6</v>
      </c>
      <c r="AA361" s="52">
        <v>900</v>
      </c>
      <c r="AB361" s="53">
        <v>1500</v>
      </c>
      <c r="AC361" s="53">
        <v>1500</v>
      </c>
      <c r="AD361" s="55">
        <v>0</v>
      </c>
      <c r="AE361" s="56">
        <v>750</v>
      </c>
      <c r="AF361" s="56">
        <v>750</v>
      </c>
      <c r="AG361" s="56">
        <v>1997</v>
      </c>
      <c r="AH361" s="57">
        <v>749.5</v>
      </c>
      <c r="AI361" s="57">
        <v>750</v>
      </c>
      <c r="AJ361" s="57">
        <v>891</v>
      </c>
      <c r="AK361" s="57">
        <v>945</v>
      </c>
      <c r="AL361" s="57">
        <v>1009</v>
      </c>
      <c r="AM361" s="57">
        <v>1500</v>
      </c>
      <c r="AN361" s="57">
        <v>1650</v>
      </c>
      <c r="AO361" s="57">
        <v>1500</v>
      </c>
      <c r="AP361" s="57">
        <v>1650</v>
      </c>
      <c r="AQ361" s="58">
        <v>842</v>
      </c>
      <c r="AR361" s="58">
        <v>1344</v>
      </c>
      <c r="AS361" s="58">
        <v>1300</v>
      </c>
      <c r="AT361" s="58">
        <v>1500</v>
      </c>
      <c r="AU361" s="58">
        <v>1500</v>
      </c>
      <c r="AV361" s="58">
        <v>2500</v>
      </c>
      <c r="AW361" s="58">
        <v>2300</v>
      </c>
      <c r="AX361" s="59">
        <v>120</v>
      </c>
      <c r="AY361" s="59">
        <v>221</v>
      </c>
      <c r="AZ361" s="59">
        <v>750</v>
      </c>
      <c r="BA361" s="64">
        <v>322</v>
      </c>
      <c r="BB361" s="64">
        <v>950</v>
      </c>
      <c r="BC361" s="64">
        <v>1000</v>
      </c>
      <c r="BD361" s="64">
        <v>1000</v>
      </c>
      <c r="BE361" s="64">
        <v>1000</v>
      </c>
      <c r="BF361" s="64">
        <v>1250</v>
      </c>
      <c r="BG361" s="64">
        <v>1250</v>
      </c>
      <c r="BH361" s="64">
        <v>2100</v>
      </c>
      <c r="BI361" s="61">
        <v>600</v>
      </c>
      <c r="BJ361" s="62">
        <v>225</v>
      </c>
      <c r="BK361" s="62">
        <v>225</v>
      </c>
      <c r="BL361" s="62">
        <v>499.7</v>
      </c>
      <c r="BM361" s="62">
        <v>595</v>
      </c>
      <c r="BN361" s="62">
        <v>598</v>
      </c>
      <c r="BO361" s="62">
        <v>598</v>
      </c>
      <c r="BP361" s="62">
        <v>659</v>
      </c>
      <c r="BQ361" s="62">
        <v>849.5</v>
      </c>
      <c r="BR361" s="62">
        <v>1639</v>
      </c>
      <c r="BS361" s="62">
        <v>1750</v>
      </c>
      <c r="BT361" s="62">
        <v>1802</v>
      </c>
      <c r="BU361" s="62">
        <v>1800</v>
      </c>
    </row>
    <row r="362" spans="1:73" s="63" customFormat="1" x14ac:dyDescent="0.3">
      <c r="A362" s="1"/>
      <c r="B362" s="1"/>
      <c r="C362" s="1"/>
      <c r="D362" s="92"/>
      <c r="E362" s="3"/>
      <c r="F362" s="3"/>
      <c r="G362" s="1"/>
      <c r="H362" s="69">
        <v>16.048736000031582</v>
      </c>
      <c r="I362" s="47">
        <v>1.0925</v>
      </c>
      <c r="J362" s="48">
        <v>4.8954545454545455</v>
      </c>
      <c r="K362" s="48">
        <v>5.85</v>
      </c>
      <c r="L362" s="49">
        <v>280.84545454545457</v>
      </c>
      <c r="M362" s="49">
        <v>482.85454545454547</v>
      </c>
      <c r="N362" s="49">
        <v>501.39090909090908</v>
      </c>
      <c r="O362" s="49">
        <v>609.85909090909092</v>
      </c>
      <c r="P362" s="49">
        <v>609.7590909090909</v>
      </c>
      <c r="Q362" s="49">
        <v>997.29090909090917</v>
      </c>
      <c r="R362" s="49">
        <v>1298.090909090909</v>
      </c>
      <c r="S362" s="49">
        <v>1996.1363636363637</v>
      </c>
      <c r="T362" s="49">
        <v>2298.090909090909</v>
      </c>
      <c r="U362" s="50">
        <v>258.60000000000002</v>
      </c>
      <c r="V362" s="50">
        <v>280.39999999999998</v>
      </c>
      <c r="W362" s="51">
        <v>850</v>
      </c>
      <c r="X362" s="51">
        <v>850</v>
      </c>
      <c r="Y362" s="51">
        <v>1994.2727272727273</v>
      </c>
      <c r="Z362" s="51">
        <v>1999.6136363636363</v>
      </c>
      <c r="AA362" s="52">
        <v>900</v>
      </c>
      <c r="AB362" s="53">
        <v>1500</v>
      </c>
      <c r="AC362" s="53">
        <v>1500</v>
      </c>
      <c r="AD362" s="55">
        <v>0</v>
      </c>
      <c r="AE362" s="56">
        <v>750</v>
      </c>
      <c r="AF362" s="56">
        <v>750</v>
      </c>
      <c r="AG362" s="56">
        <v>1997.090909090909</v>
      </c>
      <c r="AH362" s="57">
        <v>749.75</v>
      </c>
      <c r="AI362" s="57">
        <v>749.75454545454545</v>
      </c>
      <c r="AJ362" s="57">
        <v>891.40909090909088</v>
      </c>
      <c r="AK362" s="57">
        <v>945.22727272727275</v>
      </c>
      <c r="AL362" s="57">
        <v>1009.5</v>
      </c>
      <c r="AM362" s="57">
        <v>1500</v>
      </c>
      <c r="AN362" s="57">
        <v>1650</v>
      </c>
      <c r="AO362" s="57">
        <v>1500</v>
      </c>
      <c r="AP362" s="57">
        <v>1650</v>
      </c>
      <c r="AQ362" s="58">
        <v>841.90909090909088</v>
      </c>
      <c r="AR362" s="58">
        <v>1344.909090909091</v>
      </c>
      <c r="AS362" s="58">
        <v>1299.409090909091</v>
      </c>
      <c r="AT362" s="58">
        <v>1500</v>
      </c>
      <c r="AU362" s="58">
        <v>1500</v>
      </c>
      <c r="AV362" s="58">
        <v>2500</v>
      </c>
      <c r="AW362" s="58">
        <v>2300</v>
      </c>
      <c r="AX362" s="59">
        <v>119.63636363636364</v>
      </c>
      <c r="AY362" s="59">
        <v>221.09090909090909</v>
      </c>
      <c r="AZ362" s="59">
        <v>750</v>
      </c>
      <c r="BA362" s="64">
        <v>321.18181818181819</v>
      </c>
      <c r="BB362" s="64">
        <v>950</v>
      </c>
      <c r="BC362" s="64">
        <v>1000</v>
      </c>
      <c r="BD362" s="64">
        <v>1000</v>
      </c>
      <c r="BE362" s="64">
        <v>1000</v>
      </c>
      <c r="BF362" s="64">
        <v>1250</v>
      </c>
      <c r="BG362" s="64">
        <v>1250</v>
      </c>
      <c r="BH362" s="64">
        <v>2100</v>
      </c>
      <c r="BI362" s="61">
        <v>600</v>
      </c>
      <c r="BJ362" s="62">
        <v>225</v>
      </c>
      <c r="BK362" s="62">
        <v>225</v>
      </c>
      <c r="BL362" s="62">
        <v>499.71363636363634</v>
      </c>
      <c r="BM362" s="62">
        <v>595.18181818181813</v>
      </c>
      <c r="BN362" s="62">
        <v>598.09090909090912</v>
      </c>
      <c r="BO362" s="62">
        <v>598.09090909090912</v>
      </c>
      <c r="BP362" s="62">
        <v>659.0454545454545</v>
      </c>
      <c r="BQ362" s="62">
        <v>849.75</v>
      </c>
      <c r="BR362" s="62">
        <v>1639.5</v>
      </c>
      <c r="BS362" s="62">
        <v>1750</v>
      </c>
      <c r="BT362" s="62">
        <v>1802</v>
      </c>
      <c r="BU362" s="62">
        <v>1800</v>
      </c>
    </row>
    <row r="363" spans="1:73" s="63" customFormat="1" x14ac:dyDescent="0.3">
      <c r="A363" s="1"/>
      <c r="B363" s="1"/>
      <c r="C363" s="1"/>
      <c r="D363" s="92"/>
      <c r="E363" s="3"/>
      <c r="F363" s="3"/>
      <c r="G363" s="1"/>
      <c r="H363" s="69">
        <v>16.09344000003167</v>
      </c>
      <c r="I363" s="47">
        <v>1.0900000000000001</v>
      </c>
      <c r="J363" s="48">
        <v>4.790909090909091</v>
      </c>
      <c r="K363" s="48">
        <v>5.7</v>
      </c>
      <c r="L363" s="49">
        <v>280.39090909090913</v>
      </c>
      <c r="M363" s="49">
        <v>482.90909090909093</v>
      </c>
      <c r="N363" s="49">
        <v>500.78181818181815</v>
      </c>
      <c r="O363" s="49">
        <v>609.71818181818185</v>
      </c>
      <c r="P363" s="49">
        <v>609.61818181818182</v>
      </c>
      <c r="Q363" s="49">
        <v>997.38181818181829</v>
      </c>
      <c r="R363" s="49">
        <v>1298.181818181818</v>
      </c>
      <c r="S363" s="49">
        <v>1996.2727272727275</v>
      </c>
      <c r="T363" s="49">
        <v>2298.181818181818</v>
      </c>
      <c r="U363" s="50">
        <v>259</v>
      </c>
      <c r="V363" s="50">
        <v>281</v>
      </c>
      <c r="W363" s="51">
        <v>850</v>
      </c>
      <c r="X363" s="51">
        <v>850</v>
      </c>
      <c r="Y363" s="51">
        <v>1994.5454545454545</v>
      </c>
      <c r="Z363" s="51">
        <v>1999.6272727272726</v>
      </c>
      <c r="AA363" s="52">
        <v>900</v>
      </c>
      <c r="AB363" s="53">
        <v>1500</v>
      </c>
      <c r="AC363" s="53">
        <v>1500</v>
      </c>
      <c r="AD363" s="55">
        <v>0</v>
      </c>
      <c r="AE363" s="56">
        <v>750</v>
      </c>
      <c r="AF363" s="56">
        <v>750</v>
      </c>
      <c r="AG363" s="56">
        <v>1997.181818181818</v>
      </c>
      <c r="AH363" s="57">
        <v>750</v>
      </c>
      <c r="AI363" s="57">
        <v>749.5090909090909</v>
      </c>
      <c r="AJ363" s="57">
        <v>891.81818181818176</v>
      </c>
      <c r="AK363" s="57">
        <v>945.4545454545455</v>
      </c>
      <c r="AL363" s="57">
        <v>1010</v>
      </c>
      <c r="AM363" s="57">
        <v>1500</v>
      </c>
      <c r="AN363" s="57">
        <v>1650</v>
      </c>
      <c r="AO363" s="57">
        <v>1500</v>
      </c>
      <c r="AP363" s="57">
        <v>1650</v>
      </c>
      <c r="AQ363" s="58">
        <v>841.81818181818176</v>
      </c>
      <c r="AR363" s="58">
        <v>1345.818181818182</v>
      </c>
      <c r="AS363" s="58">
        <v>1298.818181818182</v>
      </c>
      <c r="AT363" s="58">
        <v>1500</v>
      </c>
      <c r="AU363" s="58">
        <v>1500</v>
      </c>
      <c r="AV363" s="58">
        <v>2500</v>
      </c>
      <c r="AW363" s="58">
        <v>2300</v>
      </c>
      <c r="AX363" s="59">
        <v>119.27272727272728</v>
      </c>
      <c r="AY363" s="59">
        <v>221.18181818181819</v>
      </c>
      <c r="AZ363" s="59">
        <v>750</v>
      </c>
      <c r="BA363" s="64">
        <v>320.36363636363637</v>
      </c>
      <c r="BB363" s="64">
        <v>950</v>
      </c>
      <c r="BC363" s="64">
        <v>1000</v>
      </c>
      <c r="BD363" s="64">
        <v>1000</v>
      </c>
      <c r="BE363" s="64">
        <v>1000</v>
      </c>
      <c r="BF363" s="64">
        <v>1250</v>
      </c>
      <c r="BG363" s="64">
        <v>1250</v>
      </c>
      <c r="BH363" s="64">
        <v>2100</v>
      </c>
      <c r="BI363" s="61">
        <v>600</v>
      </c>
      <c r="BJ363" s="62">
        <v>225</v>
      </c>
      <c r="BK363" s="62">
        <v>225</v>
      </c>
      <c r="BL363" s="62">
        <v>499.72727272727269</v>
      </c>
      <c r="BM363" s="62">
        <v>595.36363636363626</v>
      </c>
      <c r="BN363" s="62">
        <v>598.18181818181824</v>
      </c>
      <c r="BO363" s="62">
        <v>598.18181818181824</v>
      </c>
      <c r="BP363" s="62">
        <v>659.09090909090901</v>
      </c>
      <c r="BQ363" s="62">
        <v>850</v>
      </c>
      <c r="BR363" s="62">
        <v>1640</v>
      </c>
      <c r="BS363" s="62">
        <v>1750</v>
      </c>
      <c r="BT363" s="62">
        <v>1802</v>
      </c>
      <c r="BU363" s="62">
        <v>1800</v>
      </c>
    </row>
    <row r="364" spans="1:73" s="63" customFormat="1" x14ac:dyDescent="0.3">
      <c r="A364" s="1"/>
      <c r="B364" s="1"/>
      <c r="C364" s="1"/>
      <c r="D364" s="92"/>
      <c r="E364" s="3"/>
      <c r="F364" s="3"/>
      <c r="G364" s="1"/>
      <c r="H364" s="69">
        <v>16.138144000031758</v>
      </c>
      <c r="I364" s="47">
        <v>1.0874999999999999</v>
      </c>
      <c r="J364" s="48">
        <v>4.6863636363636365</v>
      </c>
      <c r="K364" s="48">
        <v>5.55</v>
      </c>
      <c r="L364" s="49">
        <v>279.93636363636369</v>
      </c>
      <c r="M364" s="49">
        <v>482.9636363636364</v>
      </c>
      <c r="N364" s="49">
        <v>500.17272727272723</v>
      </c>
      <c r="O364" s="49">
        <v>609.57727272727277</v>
      </c>
      <c r="P364" s="49">
        <v>609.47727272727275</v>
      </c>
      <c r="Q364" s="49">
        <v>997.47272727272741</v>
      </c>
      <c r="R364" s="49">
        <v>1298.272727272727</v>
      </c>
      <c r="S364" s="49">
        <v>1996.4090909090912</v>
      </c>
      <c r="T364" s="49">
        <v>2298.272727272727</v>
      </c>
      <c r="U364" s="50">
        <v>259.39999999999998</v>
      </c>
      <c r="V364" s="50">
        <v>281.60000000000002</v>
      </c>
      <c r="W364" s="51">
        <v>850</v>
      </c>
      <c r="X364" s="51">
        <v>850</v>
      </c>
      <c r="Y364" s="51">
        <v>1994.8181818181818</v>
      </c>
      <c r="Z364" s="51">
        <v>1999.640909090909</v>
      </c>
      <c r="AA364" s="52">
        <v>900</v>
      </c>
      <c r="AB364" s="53">
        <v>1500</v>
      </c>
      <c r="AC364" s="53">
        <v>1500</v>
      </c>
      <c r="AD364" s="55">
        <v>0</v>
      </c>
      <c r="AE364" s="56">
        <v>750</v>
      </c>
      <c r="AF364" s="56">
        <v>750</v>
      </c>
      <c r="AG364" s="56">
        <v>1997.272727272727</v>
      </c>
      <c r="AH364" s="57">
        <v>749.75</v>
      </c>
      <c r="AI364" s="57">
        <v>749.26363636363635</v>
      </c>
      <c r="AJ364" s="57">
        <v>892.22727272727263</v>
      </c>
      <c r="AK364" s="57">
        <v>945.68181818181824</v>
      </c>
      <c r="AL364" s="57">
        <v>1009.5</v>
      </c>
      <c r="AM364" s="57">
        <v>1500</v>
      </c>
      <c r="AN364" s="57">
        <v>1650</v>
      </c>
      <c r="AO364" s="57">
        <v>1425</v>
      </c>
      <c r="AP364" s="57">
        <v>1650</v>
      </c>
      <c r="AQ364" s="58">
        <v>841.72727272727263</v>
      </c>
      <c r="AR364" s="58">
        <v>1346.727272727273</v>
      </c>
      <c r="AS364" s="58">
        <v>1298.227272727273</v>
      </c>
      <c r="AT364" s="58">
        <v>1500</v>
      </c>
      <c r="AU364" s="58">
        <v>1500</v>
      </c>
      <c r="AV364" s="58">
        <v>2500</v>
      </c>
      <c r="AW364" s="58">
        <v>2300</v>
      </c>
      <c r="AX364" s="59">
        <v>118.90909090909092</v>
      </c>
      <c r="AY364" s="59">
        <v>221.27272727272728</v>
      </c>
      <c r="AZ364" s="59">
        <v>750</v>
      </c>
      <c r="BA364" s="64">
        <v>319.54545454545456</v>
      </c>
      <c r="BB364" s="64">
        <v>950</v>
      </c>
      <c r="BC364" s="64">
        <v>1000</v>
      </c>
      <c r="BD364" s="64">
        <v>1000</v>
      </c>
      <c r="BE364" s="64">
        <v>1000</v>
      </c>
      <c r="BF364" s="64">
        <v>1250</v>
      </c>
      <c r="BG364" s="64">
        <v>1250</v>
      </c>
      <c r="BH364" s="64">
        <v>2100</v>
      </c>
      <c r="BI364" s="61">
        <v>600</v>
      </c>
      <c r="BJ364" s="62">
        <v>225</v>
      </c>
      <c r="BK364" s="62">
        <v>225</v>
      </c>
      <c r="BL364" s="62">
        <v>499.74090909090904</v>
      </c>
      <c r="BM364" s="62">
        <v>595.54545454545439</v>
      </c>
      <c r="BN364" s="62">
        <v>598.27272727272737</v>
      </c>
      <c r="BO364" s="62">
        <v>598.27272727272737</v>
      </c>
      <c r="BP364" s="62">
        <v>659.13636363636351</v>
      </c>
      <c r="BQ364" s="62">
        <v>849.5</v>
      </c>
      <c r="BR364" s="62">
        <v>1640.5</v>
      </c>
      <c r="BS364" s="62">
        <v>1750</v>
      </c>
      <c r="BT364" s="62">
        <v>1802</v>
      </c>
      <c r="BU364" s="62">
        <v>1800</v>
      </c>
    </row>
    <row r="365" spans="1:73" s="63" customFormat="1" x14ac:dyDescent="0.3">
      <c r="A365" s="1"/>
      <c r="B365" s="1"/>
      <c r="C365" s="1"/>
      <c r="D365" s="92"/>
      <c r="E365" s="3"/>
      <c r="F365" s="3"/>
      <c r="G365" s="1"/>
      <c r="H365" s="69">
        <v>16.182848000031846</v>
      </c>
      <c r="I365" s="47">
        <v>1.085</v>
      </c>
      <c r="J365" s="48">
        <v>4.581818181818182</v>
      </c>
      <c r="K365" s="48">
        <v>5.4</v>
      </c>
      <c r="L365" s="49">
        <v>279.48181818181826</v>
      </c>
      <c r="M365" s="49">
        <v>483.01818181818186</v>
      </c>
      <c r="N365" s="49">
        <v>499.56363636363631</v>
      </c>
      <c r="O365" s="49">
        <v>609.43636363636369</v>
      </c>
      <c r="P365" s="49">
        <v>609.33636363636367</v>
      </c>
      <c r="Q365" s="49">
        <v>997.56363636363653</v>
      </c>
      <c r="R365" s="49">
        <v>1298.363636363636</v>
      </c>
      <c r="S365" s="49">
        <v>1996.545454545455</v>
      </c>
      <c r="T365" s="49">
        <v>2298.363636363636</v>
      </c>
      <c r="U365" s="50">
        <v>259.8</v>
      </c>
      <c r="V365" s="50">
        <v>282.2</v>
      </c>
      <c r="W365" s="51">
        <v>850</v>
      </c>
      <c r="X365" s="51">
        <v>850</v>
      </c>
      <c r="Y365" s="51">
        <v>1995.090909090909</v>
      </c>
      <c r="Z365" s="51">
        <v>1999.6545454545453</v>
      </c>
      <c r="AA365" s="52">
        <v>900</v>
      </c>
      <c r="AB365" s="53">
        <v>1500</v>
      </c>
      <c r="AC365" s="53">
        <v>1500</v>
      </c>
      <c r="AD365" s="55">
        <v>0</v>
      </c>
      <c r="AE365" s="56">
        <v>750</v>
      </c>
      <c r="AF365" s="56">
        <v>750</v>
      </c>
      <c r="AG365" s="56">
        <v>1997.363636363636</v>
      </c>
      <c r="AH365" s="57">
        <v>749.5</v>
      </c>
      <c r="AI365" s="57">
        <v>749.0181818181818</v>
      </c>
      <c r="AJ365" s="57">
        <v>892.63636363636351</v>
      </c>
      <c r="AK365" s="57">
        <v>945.90909090909099</v>
      </c>
      <c r="AL365" s="57">
        <v>1009</v>
      </c>
      <c r="AM365" s="57">
        <v>1500</v>
      </c>
      <c r="AN365" s="57">
        <v>1650</v>
      </c>
      <c r="AO365" s="57">
        <v>1350</v>
      </c>
      <c r="AP365" s="57">
        <v>1650</v>
      </c>
      <c r="AQ365" s="58">
        <v>841.63636363636351</v>
      </c>
      <c r="AR365" s="58">
        <v>1347.636363636364</v>
      </c>
      <c r="AS365" s="58">
        <v>1297.636363636364</v>
      </c>
      <c r="AT365" s="58">
        <v>1500</v>
      </c>
      <c r="AU365" s="58">
        <v>1500</v>
      </c>
      <c r="AV365" s="58">
        <v>2500</v>
      </c>
      <c r="AW365" s="58">
        <v>2300</v>
      </c>
      <c r="AX365" s="59">
        <v>118.54545454545456</v>
      </c>
      <c r="AY365" s="59">
        <v>221.36363636363637</v>
      </c>
      <c r="AZ365" s="59">
        <v>750</v>
      </c>
      <c r="BA365" s="64">
        <v>318.72727272727275</v>
      </c>
      <c r="BB365" s="64">
        <v>950</v>
      </c>
      <c r="BC365" s="64">
        <v>1000</v>
      </c>
      <c r="BD365" s="64">
        <v>1000</v>
      </c>
      <c r="BE365" s="64">
        <v>1000</v>
      </c>
      <c r="BF365" s="64">
        <v>1250</v>
      </c>
      <c r="BG365" s="64">
        <v>1250</v>
      </c>
      <c r="BH365" s="64">
        <v>2100</v>
      </c>
      <c r="BI365" s="61">
        <v>600</v>
      </c>
      <c r="BJ365" s="62">
        <v>225</v>
      </c>
      <c r="BK365" s="62">
        <v>225</v>
      </c>
      <c r="BL365" s="62">
        <v>499.75454545454539</v>
      </c>
      <c r="BM365" s="62">
        <v>595.72727272727252</v>
      </c>
      <c r="BN365" s="62">
        <v>598.36363636363649</v>
      </c>
      <c r="BO365" s="62">
        <v>598.36363636363649</v>
      </c>
      <c r="BP365" s="62">
        <v>659.18181818181802</v>
      </c>
      <c r="BQ365" s="62">
        <v>849</v>
      </c>
      <c r="BR365" s="62">
        <v>1641</v>
      </c>
      <c r="BS365" s="62">
        <v>1750</v>
      </c>
      <c r="BT365" s="62">
        <v>1802</v>
      </c>
      <c r="BU365" s="62">
        <v>1800</v>
      </c>
    </row>
    <row r="366" spans="1:73" s="63" customFormat="1" x14ac:dyDescent="0.3">
      <c r="A366" s="1"/>
      <c r="B366" s="1"/>
      <c r="C366" s="1"/>
      <c r="D366" s="92"/>
      <c r="E366" s="3"/>
      <c r="F366" s="3"/>
      <c r="G366" s="1"/>
      <c r="H366" s="69">
        <v>16.227552000031935</v>
      </c>
      <c r="I366" s="47">
        <v>1.0825</v>
      </c>
      <c r="J366" s="48">
        <v>4.4772727272727275</v>
      </c>
      <c r="K366" s="48">
        <v>5.25</v>
      </c>
      <c r="L366" s="49">
        <v>279.02727272727282</v>
      </c>
      <c r="M366" s="49">
        <v>483.07272727272732</v>
      </c>
      <c r="N366" s="49">
        <v>498.95454545454538</v>
      </c>
      <c r="O366" s="49">
        <v>609.29545454545462</v>
      </c>
      <c r="P366" s="49">
        <v>609.1954545454546</v>
      </c>
      <c r="Q366" s="49">
        <v>997.65454545454566</v>
      </c>
      <c r="R366" s="49">
        <v>1298.454545454545</v>
      </c>
      <c r="S366" s="49">
        <v>1996.6818181818187</v>
      </c>
      <c r="T366" s="49">
        <v>2298.454545454545</v>
      </c>
      <c r="U366" s="50">
        <v>260.2</v>
      </c>
      <c r="V366" s="50">
        <v>282.8</v>
      </c>
      <c r="W366" s="51">
        <v>850</v>
      </c>
      <c r="X366" s="51">
        <v>850</v>
      </c>
      <c r="Y366" s="51">
        <v>1995.3636363636363</v>
      </c>
      <c r="Z366" s="51">
        <v>1999.6681818181817</v>
      </c>
      <c r="AA366" s="52">
        <v>900</v>
      </c>
      <c r="AB366" s="53">
        <v>1500</v>
      </c>
      <c r="AC366" s="53">
        <v>1500</v>
      </c>
      <c r="AD366" s="55">
        <v>0</v>
      </c>
      <c r="AE366" s="56">
        <v>750</v>
      </c>
      <c r="AF366" s="56">
        <v>750</v>
      </c>
      <c r="AG366" s="56">
        <v>1997.454545454545</v>
      </c>
      <c r="AH366" s="57">
        <v>749.25</v>
      </c>
      <c r="AI366" s="57">
        <v>748.77272727272725</v>
      </c>
      <c r="AJ366" s="57">
        <v>893.04545454545439</v>
      </c>
      <c r="AK366" s="57">
        <v>946.13636363636374</v>
      </c>
      <c r="AL366" s="57">
        <v>1008.5</v>
      </c>
      <c r="AM366" s="57">
        <v>1500</v>
      </c>
      <c r="AN366" s="57">
        <v>1650</v>
      </c>
      <c r="AO366" s="57">
        <v>1275</v>
      </c>
      <c r="AP366" s="57">
        <v>1650</v>
      </c>
      <c r="AQ366" s="58">
        <v>841.54545454545439</v>
      </c>
      <c r="AR366" s="58">
        <v>1348.545454545455</v>
      </c>
      <c r="AS366" s="58">
        <v>1297.045454545455</v>
      </c>
      <c r="AT366" s="58">
        <v>1500</v>
      </c>
      <c r="AU366" s="58">
        <v>1500</v>
      </c>
      <c r="AV366" s="58">
        <v>2500</v>
      </c>
      <c r="AW366" s="58">
        <v>2300</v>
      </c>
      <c r="AX366" s="59">
        <v>118.1818181818182</v>
      </c>
      <c r="AY366" s="59">
        <v>221.45454545454547</v>
      </c>
      <c r="AZ366" s="59">
        <v>750</v>
      </c>
      <c r="BA366" s="64">
        <v>317.90909090909093</v>
      </c>
      <c r="BB366" s="64">
        <v>950</v>
      </c>
      <c r="BC366" s="64">
        <v>1000</v>
      </c>
      <c r="BD366" s="64">
        <v>1000</v>
      </c>
      <c r="BE366" s="64">
        <v>1000</v>
      </c>
      <c r="BF366" s="64">
        <v>1250</v>
      </c>
      <c r="BG366" s="64">
        <v>1250</v>
      </c>
      <c r="BH366" s="64">
        <v>2100</v>
      </c>
      <c r="BI366" s="61">
        <v>600</v>
      </c>
      <c r="BJ366" s="62">
        <v>225</v>
      </c>
      <c r="BK366" s="62">
        <v>225</v>
      </c>
      <c r="BL366" s="62">
        <v>499.76818181818174</v>
      </c>
      <c r="BM366" s="62">
        <v>595.90909090909065</v>
      </c>
      <c r="BN366" s="62">
        <v>598.45454545454561</v>
      </c>
      <c r="BO366" s="62">
        <v>598.45454545454561</v>
      </c>
      <c r="BP366" s="62">
        <v>659.22727272727252</v>
      </c>
      <c r="BQ366" s="62">
        <v>848.5</v>
      </c>
      <c r="BR366" s="62">
        <v>1641.5</v>
      </c>
      <c r="BS366" s="62">
        <v>1750</v>
      </c>
      <c r="BT366" s="62">
        <v>1802</v>
      </c>
      <c r="BU366" s="62">
        <v>1800</v>
      </c>
    </row>
    <row r="367" spans="1:73" s="63" customFormat="1" x14ac:dyDescent="0.3">
      <c r="A367" s="1"/>
      <c r="B367" s="1"/>
      <c r="C367" s="1"/>
      <c r="D367" s="92"/>
      <c r="E367" s="3"/>
      <c r="F367" s="3"/>
      <c r="G367" s="1"/>
      <c r="H367" s="69">
        <v>16.272256000032023</v>
      </c>
      <c r="I367" s="47">
        <v>1.08</v>
      </c>
      <c r="J367" s="48">
        <v>4.372727272727273</v>
      </c>
      <c r="K367" s="48">
        <v>5.0999999999999996</v>
      </c>
      <c r="L367" s="49">
        <v>278.57272727272738</v>
      </c>
      <c r="M367" s="49">
        <v>483.12727272727278</v>
      </c>
      <c r="N367" s="49">
        <v>498.34545454545446</v>
      </c>
      <c r="O367" s="49">
        <v>609.15454545454554</v>
      </c>
      <c r="P367" s="49">
        <v>609.05454545454552</v>
      </c>
      <c r="Q367" s="49">
        <v>997.74545454545478</v>
      </c>
      <c r="R367" s="49">
        <v>1298.545454545454</v>
      </c>
      <c r="S367" s="49">
        <v>1996.8181818181824</v>
      </c>
      <c r="T367" s="49">
        <v>2298.545454545454</v>
      </c>
      <c r="U367" s="50">
        <v>260.60000000000002</v>
      </c>
      <c r="V367" s="50">
        <v>283.39999999999998</v>
      </c>
      <c r="W367" s="51">
        <v>850</v>
      </c>
      <c r="X367" s="51">
        <v>850</v>
      </c>
      <c r="Y367" s="51">
        <v>1995.6363636363635</v>
      </c>
      <c r="Z367" s="51">
        <v>1999.681818181818</v>
      </c>
      <c r="AA367" s="52">
        <v>900</v>
      </c>
      <c r="AB367" s="53">
        <v>1500</v>
      </c>
      <c r="AC367" s="53">
        <v>1500</v>
      </c>
      <c r="AD367" s="55">
        <v>0</v>
      </c>
      <c r="AE367" s="56">
        <v>750</v>
      </c>
      <c r="AF367" s="56">
        <v>750</v>
      </c>
      <c r="AG367" s="56">
        <v>1997.545454545454</v>
      </c>
      <c r="AH367" s="57">
        <v>749</v>
      </c>
      <c r="AI367" s="57">
        <v>748.5272727272727</v>
      </c>
      <c r="AJ367" s="57">
        <v>893.45454545454527</v>
      </c>
      <c r="AK367" s="57">
        <v>946.36363636363649</v>
      </c>
      <c r="AL367" s="57">
        <v>1008</v>
      </c>
      <c r="AM367" s="57">
        <v>1500</v>
      </c>
      <c r="AN367" s="57">
        <v>1650</v>
      </c>
      <c r="AO367" s="57">
        <v>1200</v>
      </c>
      <c r="AP367" s="57">
        <v>1650</v>
      </c>
      <c r="AQ367" s="58">
        <v>841.45454545454527</v>
      </c>
      <c r="AR367" s="58">
        <v>1349.454545454546</v>
      </c>
      <c r="AS367" s="58">
        <v>1296.454545454546</v>
      </c>
      <c r="AT367" s="58">
        <v>1500</v>
      </c>
      <c r="AU367" s="58">
        <v>1500</v>
      </c>
      <c r="AV367" s="58">
        <v>2500</v>
      </c>
      <c r="AW367" s="58">
        <v>2300</v>
      </c>
      <c r="AX367" s="59">
        <v>117.81818181818184</v>
      </c>
      <c r="AY367" s="59">
        <v>221.54545454545456</v>
      </c>
      <c r="AZ367" s="59">
        <v>750</v>
      </c>
      <c r="BA367" s="64">
        <v>317.09090909090912</v>
      </c>
      <c r="BB367" s="64">
        <v>950</v>
      </c>
      <c r="BC367" s="64">
        <v>1000</v>
      </c>
      <c r="BD367" s="64">
        <v>1000</v>
      </c>
      <c r="BE367" s="64">
        <v>1000</v>
      </c>
      <c r="BF367" s="64">
        <v>1250</v>
      </c>
      <c r="BG367" s="64">
        <v>1250</v>
      </c>
      <c r="BH367" s="64">
        <v>2100</v>
      </c>
      <c r="BI367" s="61">
        <v>600</v>
      </c>
      <c r="BJ367" s="62">
        <v>225</v>
      </c>
      <c r="BK367" s="62">
        <v>225</v>
      </c>
      <c r="BL367" s="62">
        <v>499.7818181818181</v>
      </c>
      <c r="BM367" s="62">
        <v>596.09090909090878</v>
      </c>
      <c r="BN367" s="62">
        <v>598.54545454545473</v>
      </c>
      <c r="BO367" s="62">
        <v>598.54545454545473</v>
      </c>
      <c r="BP367" s="62">
        <v>659.27272727272702</v>
      </c>
      <c r="BQ367" s="62">
        <v>848</v>
      </c>
      <c r="BR367" s="62">
        <v>1642</v>
      </c>
      <c r="BS367" s="62">
        <v>1750</v>
      </c>
      <c r="BT367" s="62">
        <v>1802</v>
      </c>
      <c r="BU367" s="62">
        <v>1800</v>
      </c>
    </row>
    <row r="368" spans="1:73" s="63" customFormat="1" x14ac:dyDescent="0.3">
      <c r="A368" s="1"/>
      <c r="B368" s="1"/>
      <c r="C368" s="1"/>
      <c r="D368" s="92"/>
      <c r="E368" s="3"/>
      <c r="F368" s="3"/>
      <c r="G368" s="1"/>
      <c r="H368" s="69">
        <v>16.316960000032111</v>
      </c>
      <c r="I368" s="47">
        <v>1.0774999999999999</v>
      </c>
      <c r="J368" s="48">
        <v>4.2681818181818185</v>
      </c>
      <c r="K368" s="48">
        <v>4.95</v>
      </c>
      <c r="L368" s="49">
        <v>278.11818181818194</v>
      </c>
      <c r="M368" s="49">
        <v>483.18181818181824</v>
      </c>
      <c r="N368" s="49">
        <v>497.73636363636354</v>
      </c>
      <c r="O368" s="49">
        <v>609.01363636363646</v>
      </c>
      <c r="P368" s="49">
        <v>608.91363636363644</v>
      </c>
      <c r="Q368" s="49">
        <v>997.8363636363639</v>
      </c>
      <c r="R368" s="49">
        <v>1298.6363636363631</v>
      </c>
      <c r="S368" s="49">
        <v>1996.9545454545462</v>
      </c>
      <c r="T368" s="49">
        <v>2298.6363636363631</v>
      </c>
      <c r="U368" s="50">
        <v>261</v>
      </c>
      <c r="V368" s="50">
        <v>284</v>
      </c>
      <c r="W368" s="51">
        <v>850</v>
      </c>
      <c r="X368" s="51">
        <v>850</v>
      </c>
      <c r="Y368" s="51">
        <v>1995.9090909090908</v>
      </c>
      <c r="Z368" s="51">
        <v>1999.6954545454544</v>
      </c>
      <c r="AA368" s="52">
        <v>900</v>
      </c>
      <c r="AB368" s="53">
        <v>1500</v>
      </c>
      <c r="AC368" s="53">
        <v>1500</v>
      </c>
      <c r="AD368" s="55">
        <v>0</v>
      </c>
      <c r="AE368" s="56">
        <v>750</v>
      </c>
      <c r="AF368" s="56">
        <v>750</v>
      </c>
      <c r="AG368" s="56">
        <v>1997.6363636363631</v>
      </c>
      <c r="AH368" s="57">
        <v>748.75</v>
      </c>
      <c r="AI368" s="57">
        <v>748.28181818181815</v>
      </c>
      <c r="AJ368" s="57">
        <v>893.86363636363615</v>
      </c>
      <c r="AK368" s="57">
        <v>946.59090909090924</v>
      </c>
      <c r="AL368" s="57">
        <v>1007.5</v>
      </c>
      <c r="AM368" s="57">
        <v>1500</v>
      </c>
      <c r="AN368" s="57">
        <v>1650</v>
      </c>
      <c r="AO368" s="57">
        <v>1125</v>
      </c>
      <c r="AP368" s="57">
        <v>1650</v>
      </c>
      <c r="AQ368" s="58">
        <v>841.36363636363615</v>
      </c>
      <c r="AR368" s="58">
        <v>1350.3636363636369</v>
      </c>
      <c r="AS368" s="58">
        <v>1295.8636363636369</v>
      </c>
      <c r="AT368" s="58">
        <v>1500</v>
      </c>
      <c r="AU368" s="58">
        <v>1500</v>
      </c>
      <c r="AV368" s="58">
        <v>2500</v>
      </c>
      <c r="AW368" s="58">
        <v>2300</v>
      </c>
      <c r="AX368" s="59">
        <v>117.45454545454548</v>
      </c>
      <c r="AY368" s="59">
        <v>221.63636363636365</v>
      </c>
      <c r="AZ368" s="59">
        <v>750</v>
      </c>
      <c r="BA368" s="64">
        <v>316.27272727272731</v>
      </c>
      <c r="BB368" s="64">
        <v>950</v>
      </c>
      <c r="BC368" s="64">
        <v>1000</v>
      </c>
      <c r="BD368" s="64">
        <v>1000</v>
      </c>
      <c r="BE368" s="64">
        <v>1000</v>
      </c>
      <c r="BF368" s="64">
        <v>1250</v>
      </c>
      <c r="BG368" s="64">
        <v>1250</v>
      </c>
      <c r="BH368" s="64">
        <v>2100</v>
      </c>
      <c r="BI368" s="61">
        <v>600</v>
      </c>
      <c r="BJ368" s="62">
        <v>225</v>
      </c>
      <c r="BK368" s="62">
        <v>225</v>
      </c>
      <c r="BL368" s="62">
        <v>499.79545454545445</v>
      </c>
      <c r="BM368" s="62">
        <v>596.27272727272691</v>
      </c>
      <c r="BN368" s="62">
        <v>598.63636363636385</v>
      </c>
      <c r="BO368" s="62">
        <v>598.63636363636385</v>
      </c>
      <c r="BP368" s="62">
        <v>659.31818181818153</v>
      </c>
      <c r="BQ368" s="62">
        <v>847.5</v>
      </c>
      <c r="BR368" s="62">
        <v>1642.5</v>
      </c>
      <c r="BS368" s="62">
        <v>1750</v>
      </c>
      <c r="BT368" s="62">
        <v>1802</v>
      </c>
      <c r="BU368" s="62">
        <v>1800</v>
      </c>
    </row>
    <row r="369" spans="1:73" s="63" customFormat="1" x14ac:dyDescent="0.3">
      <c r="A369" s="1"/>
      <c r="B369" s="1"/>
      <c r="C369" s="1"/>
      <c r="D369" s="92"/>
      <c r="E369" s="3"/>
      <c r="F369" s="3"/>
      <c r="G369" s="1"/>
      <c r="H369" s="69">
        <v>16.361664000032199</v>
      </c>
      <c r="I369" s="47">
        <v>1.075</v>
      </c>
      <c r="J369" s="48">
        <v>4.163636363636364</v>
      </c>
      <c r="K369" s="48">
        <v>4.8</v>
      </c>
      <c r="L369" s="49">
        <v>277.6636363636365</v>
      </c>
      <c r="M369" s="49">
        <v>483.23636363636371</v>
      </c>
      <c r="N369" s="49">
        <v>497.12727272727261</v>
      </c>
      <c r="O369" s="49">
        <v>608.87272727272739</v>
      </c>
      <c r="P369" s="49">
        <v>608.77272727272737</v>
      </c>
      <c r="Q369" s="49">
        <v>997.92727272727302</v>
      </c>
      <c r="R369" s="49">
        <v>1298.7272727272721</v>
      </c>
      <c r="S369" s="49">
        <v>1997.0909090909099</v>
      </c>
      <c r="T369" s="49">
        <v>2298.7272727272721</v>
      </c>
      <c r="U369" s="50">
        <v>261.39999999999998</v>
      </c>
      <c r="V369" s="50">
        <v>284.60000000000002</v>
      </c>
      <c r="W369" s="51">
        <v>850</v>
      </c>
      <c r="X369" s="51">
        <v>850</v>
      </c>
      <c r="Y369" s="51">
        <v>1996.181818181818</v>
      </c>
      <c r="Z369" s="51">
        <v>1999.7090909090907</v>
      </c>
      <c r="AA369" s="52">
        <v>900</v>
      </c>
      <c r="AB369" s="53">
        <v>1500</v>
      </c>
      <c r="AC369" s="53">
        <v>1500</v>
      </c>
      <c r="AD369" s="55">
        <v>0</v>
      </c>
      <c r="AE369" s="56">
        <v>750</v>
      </c>
      <c r="AF369" s="56">
        <v>750</v>
      </c>
      <c r="AG369" s="56">
        <v>1997.7272727272721</v>
      </c>
      <c r="AH369" s="57">
        <v>748.5</v>
      </c>
      <c r="AI369" s="57">
        <v>748.0363636363636</v>
      </c>
      <c r="AJ369" s="57">
        <v>894.27272727272702</v>
      </c>
      <c r="AK369" s="57">
        <v>946.81818181818198</v>
      </c>
      <c r="AL369" s="57">
        <v>1007</v>
      </c>
      <c r="AM369" s="57">
        <v>1500</v>
      </c>
      <c r="AN369" s="57">
        <v>1650</v>
      </c>
      <c r="AO369" s="57">
        <v>1050</v>
      </c>
      <c r="AP369" s="57">
        <v>1650</v>
      </c>
      <c r="AQ369" s="58">
        <v>841.27272727272702</v>
      </c>
      <c r="AR369" s="58">
        <v>1351.2727272727279</v>
      </c>
      <c r="AS369" s="58">
        <v>1295.2727272727279</v>
      </c>
      <c r="AT369" s="58">
        <v>1500</v>
      </c>
      <c r="AU369" s="58">
        <v>1500</v>
      </c>
      <c r="AV369" s="58">
        <v>2500</v>
      </c>
      <c r="AW369" s="58">
        <v>2300</v>
      </c>
      <c r="AX369" s="59">
        <v>117.09090909090912</v>
      </c>
      <c r="AY369" s="59">
        <v>221.72727272727275</v>
      </c>
      <c r="AZ369" s="59">
        <v>750</v>
      </c>
      <c r="BA369" s="64">
        <v>315.4545454545455</v>
      </c>
      <c r="BB369" s="64">
        <v>950</v>
      </c>
      <c r="BC369" s="64">
        <v>1000</v>
      </c>
      <c r="BD369" s="64">
        <v>1000</v>
      </c>
      <c r="BE369" s="64">
        <v>1000</v>
      </c>
      <c r="BF369" s="64">
        <v>1250</v>
      </c>
      <c r="BG369" s="64">
        <v>1250</v>
      </c>
      <c r="BH369" s="64">
        <v>2100</v>
      </c>
      <c r="BI369" s="61">
        <v>600</v>
      </c>
      <c r="BJ369" s="62">
        <v>225</v>
      </c>
      <c r="BK369" s="62">
        <v>225</v>
      </c>
      <c r="BL369" s="62">
        <v>499.8090909090908</v>
      </c>
      <c r="BM369" s="62">
        <v>596.45454545454504</v>
      </c>
      <c r="BN369" s="62">
        <v>598.72727272727298</v>
      </c>
      <c r="BO369" s="62">
        <v>598.72727272727298</v>
      </c>
      <c r="BP369" s="62">
        <v>659.36363636363603</v>
      </c>
      <c r="BQ369" s="62">
        <v>847</v>
      </c>
      <c r="BR369" s="62">
        <v>1643</v>
      </c>
      <c r="BS369" s="62">
        <v>1750</v>
      </c>
      <c r="BT369" s="62">
        <v>1802</v>
      </c>
      <c r="BU369" s="62">
        <v>1800</v>
      </c>
    </row>
    <row r="370" spans="1:73" s="63" customFormat="1" x14ac:dyDescent="0.3">
      <c r="A370" s="1"/>
      <c r="B370" s="1"/>
      <c r="C370" s="1"/>
      <c r="D370" s="92"/>
      <c r="E370" s="3"/>
      <c r="F370" s="3"/>
      <c r="G370" s="1"/>
      <c r="H370" s="69">
        <v>16.406368000032288</v>
      </c>
      <c r="I370" s="47">
        <v>1.0725</v>
      </c>
      <c r="J370" s="48">
        <v>4.0590909090909095</v>
      </c>
      <c r="K370" s="48">
        <v>4.6500000000000004</v>
      </c>
      <c r="L370" s="49">
        <v>277.20909090909106</v>
      </c>
      <c r="M370" s="49">
        <v>483.29090909090917</v>
      </c>
      <c r="N370" s="49">
        <v>496.51818181818169</v>
      </c>
      <c r="O370" s="49">
        <v>608.73181818181831</v>
      </c>
      <c r="P370" s="49">
        <v>608.63181818181829</v>
      </c>
      <c r="Q370" s="49">
        <v>998.01818181818214</v>
      </c>
      <c r="R370" s="49">
        <v>1298.8181818181811</v>
      </c>
      <c r="S370" s="49">
        <v>1997.2272727272737</v>
      </c>
      <c r="T370" s="49">
        <v>2298.8181818181811</v>
      </c>
      <c r="U370" s="50">
        <v>261.8</v>
      </c>
      <c r="V370" s="50">
        <v>285.2</v>
      </c>
      <c r="W370" s="51">
        <v>850</v>
      </c>
      <c r="X370" s="51">
        <v>850</v>
      </c>
      <c r="Y370" s="51">
        <v>1996.4545454545453</v>
      </c>
      <c r="Z370" s="51">
        <v>1999.7227272727271</v>
      </c>
      <c r="AA370" s="52">
        <v>900</v>
      </c>
      <c r="AB370" s="53">
        <v>1500</v>
      </c>
      <c r="AC370" s="53">
        <v>1500</v>
      </c>
      <c r="AD370" s="55">
        <v>0</v>
      </c>
      <c r="AE370" s="56">
        <v>750</v>
      </c>
      <c r="AF370" s="56">
        <v>750</v>
      </c>
      <c r="AG370" s="56">
        <v>1997.8181818181811</v>
      </c>
      <c r="AH370" s="57">
        <v>748.25</v>
      </c>
      <c r="AI370" s="57">
        <v>747.79090909090905</v>
      </c>
      <c r="AJ370" s="57">
        <v>894.6818181818179</v>
      </c>
      <c r="AK370" s="57">
        <v>947.04545454545473</v>
      </c>
      <c r="AL370" s="57">
        <v>1006.5</v>
      </c>
      <c r="AM370" s="57">
        <v>1500</v>
      </c>
      <c r="AN370" s="57">
        <v>1650</v>
      </c>
      <c r="AO370" s="57">
        <v>975</v>
      </c>
      <c r="AP370" s="57">
        <v>1650</v>
      </c>
      <c r="AQ370" s="58">
        <v>841.1818181818179</v>
      </c>
      <c r="AR370" s="58">
        <v>1352.1818181818189</v>
      </c>
      <c r="AS370" s="58">
        <v>1294.6818181818189</v>
      </c>
      <c r="AT370" s="58">
        <v>1500</v>
      </c>
      <c r="AU370" s="58">
        <v>1500</v>
      </c>
      <c r="AV370" s="58">
        <v>2500</v>
      </c>
      <c r="AW370" s="58">
        <v>2300</v>
      </c>
      <c r="AX370" s="59">
        <v>116.72727272727276</v>
      </c>
      <c r="AY370" s="59">
        <v>221.81818181818184</v>
      </c>
      <c r="AZ370" s="59">
        <v>750</v>
      </c>
      <c r="BA370" s="64">
        <v>314.63636363636368</v>
      </c>
      <c r="BB370" s="64">
        <v>950</v>
      </c>
      <c r="BC370" s="64">
        <v>1000</v>
      </c>
      <c r="BD370" s="64">
        <v>1000</v>
      </c>
      <c r="BE370" s="64">
        <v>1000</v>
      </c>
      <c r="BF370" s="64">
        <v>1250</v>
      </c>
      <c r="BG370" s="64">
        <v>1250</v>
      </c>
      <c r="BH370" s="64">
        <v>2100</v>
      </c>
      <c r="BI370" s="61">
        <v>600</v>
      </c>
      <c r="BJ370" s="62">
        <v>225</v>
      </c>
      <c r="BK370" s="62">
        <v>225</v>
      </c>
      <c r="BL370" s="62">
        <v>499.82272727272715</v>
      </c>
      <c r="BM370" s="62">
        <v>596.63636363636317</v>
      </c>
      <c r="BN370" s="62">
        <v>598.8181818181821</v>
      </c>
      <c r="BO370" s="62">
        <v>598.8181818181821</v>
      </c>
      <c r="BP370" s="62">
        <v>659.40909090909054</v>
      </c>
      <c r="BQ370" s="62">
        <v>846.5</v>
      </c>
      <c r="BR370" s="62">
        <v>1643.5</v>
      </c>
      <c r="BS370" s="62">
        <v>1750</v>
      </c>
      <c r="BT370" s="62">
        <v>1802</v>
      </c>
      <c r="BU370" s="62">
        <v>1800</v>
      </c>
    </row>
    <row r="371" spans="1:73" s="63" customFormat="1" x14ac:dyDescent="0.3">
      <c r="A371" s="1"/>
      <c r="B371" s="1"/>
      <c r="C371" s="1"/>
      <c r="D371" s="92"/>
      <c r="E371" s="3"/>
      <c r="F371" s="3"/>
      <c r="G371" s="1"/>
      <c r="H371" s="69">
        <v>16.451072000032372</v>
      </c>
      <c r="I371" s="47">
        <v>1.07</v>
      </c>
      <c r="J371" s="48">
        <v>3.954545454545455</v>
      </c>
      <c r="K371" s="48">
        <v>4.5</v>
      </c>
      <c r="L371" s="49">
        <v>276.75454545454562</v>
      </c>
      <c r="M371" s="49">
        <v>483.34545454545463</v>
      </c>
      <c r="N371" s="49">
        <v>495.90909090909076</v>
      </c>
      <c r="O371" s="49">
        <v>608.59090909090924</v>
      </c>
      <c r="P371" s="49">
        <v>608.49090909090921</v>
      </c>
      <c r="Q371" s="49">
        <v>998.10909090909126</v>
      </c>
      <c r="R371" s="49">
        <v>1298.9090909090901</v>
      </c>
      <c r="S371" s="49">
        <v>1997.3636363636374</v>
      </c>
      <c r="T371" s="49">
        <v>2298.9090909090901</v>
      </c>
      <c r="U371" s="50">
        <v>262.2</v>
      </c>
      <c r="V371" s="50">
        <v>285.8</v>
      </c>
      <c r="W371" s="51">
        <v>850</v>
      </c>
      <c r="X371" s="51">
        <v>850</v>
      </c>
      <c r="Y371" s="51">
        <v>1996.7272727272725</v>
      </c>
      <c r="Z371" s="51">
        <v>1999.7363636363634</v>
      </c>
      <c r="AA371" s="52">
        <v>900</v>
      </c>
      <c r="AB371" s="53">
        <v>1500</v>
      </c>
      <c r="AC371" s="53">
        <v>1500</v>
      </c>
      <c r="AD371" s="55">
        <v>0</v>
      </c>
      <c r="AE371" s="56">
        <v>750</v>
      </c>
      <c r="AF371" s="56">
        <v>750</v>
      </c>
      <c r="AG371" s="56">
        <v>1997.9090909090901</v>
      </c>
      <c r="AH371" s="57">
        <v>748</v>
      </c>
      <c r="AI371" s="57">
        <v>747.5454545454545</v>
      </c>
      <c r="AJ371" s="57">
        <v>895.09090909090878</v>
      </c>
      <c r="AK371" s="57">
        <v>947.27272727272748</v>
      </c>
      <c r="AL371" s="57">
        <v>1006</v>
      </c>
      <c r="AM371" s="57">
        <v>1500</v>
      </c>
      <c r="AN371" s="57">
        <v>1650</v>
      </c>
      <c r="AO371" s="57">
        <v>900</v>
      </c>
      <c r="AP371" s="57">
        <v>1650</v>
      </c>
      <c r="AQ371" s="58">
        <v>841.09090909090878</v>
      </c>
      <c r="AR371" s="58">
        <v>1353.0909090909099</v>
      </c>
      <c r="AS371" s="58">
        <v>1294.0909090909099</v>
      </c>
      <c r="AT371" s="58">
        <v>1500</v>
      </c>
      <c r="AU371" s="58">
        <v>1500</v>
      </c>
      <c r="AV371" s="58">
        <v>2500</v>
      </c>
      <c r="AW371" s="58">
        <v>2300</v>
      </c>
      <c r="AX371" s="59">
        <v>116.3636363636364</v>
      </c>
      <c r="AY371" s="59">
        <v>221.90909090909093</v>
      </c>
      <c r="AZ371" s="59">
        <v>750</v>
      </c>
      <c r="BA371" s="64">
        <v>313.81818181818187</v>
      </c>
      <c r="BB371" s="64">
        <v>950</v>
      </c>
      <c r="BC371" s="64">
        <v>1000</v>
      </c>
      <c r="BD371" s="64">
        <v>1000</v>
      </c>
      <c r="BE371" s="64">
        <v>1000</v>
      </c>
      <c r="BF371" s="64">
        <v>1250</v>
      </c>
      <c r="BG371" s="64">
        <v>1250</v>
      </c>
      <c r="BH371" s="64">
        <v>2100</v>
      </c>
      <c r="BI371" s="61">
        <v>600</v>
      </c>
      <c r="BJ371" s="62">
        <v>225</v>
      </c>
      <c r="BK371" s="62">
        <v>225</v>
      </c>
      <c r="BL371" s="62">
        <v>499.8363636363635</v>
      </c>
      <c r="BM371" s="62">
        <v>596.8181818181813</v>
      </c>
      <c r="BN371" s="62">
        <v>598.90909090909122</v>
      </c>
      <c r="BO371" s="62">
        <v>598.90909090909122</v>
      </c>
      <c r="BP371" s="62">
        <v>659.45454545454504</v>
      </c>
      <c r="BQ371" s="62">
        <v>846</v>
      </c>
      <c r="BR371" s="62">
        <v>1644</v>
      </c>
      <c r="BS371" s="62">
        <v>1750</v>
      </c>
      <c r="BT371" s="62">
        <v>1802</v>
      </c>
      <c r="BU371" s="62">
        <v>1800</v>
      </c>
    </row>
    <row r="372" spans="1:73" s="63" customFormat="1" x14ac:dyDescent="0.3">
      <c r="A372" s="1"/>
      <c r="B372" s="1"/>
      <c r="C372" s="1"/>
      <c r="D372" s="92"/>
      <c r="E372" s="3"/>
      <c r="F372" s="3"/>
      <c r="G372" s="1"/>
      <c r="H372" s="69">
        <v>16.5</v>
      </c>
      <c r="I372" s="47">
        <v>1.0674999999999999</v>
      </c>
      <c r="J372" s="48">
        <v>3.85</v>
      </c>
      <c r="K372" s="48">
        <v>4.3499999999999996</v>
      </c>
      <c r="L372" s="49">
        <v>276.3</v>
      </c>
      <c r="M372" s="49">
        <v>483.4</v>
      </c>
      <c r="N372" s="49">
        <v>495.3</v>
      </c>
      <c r="O372" s="49">
        <v>608.45000000000005</v>
      </c>
      <c r="P372" s="49">
        <v>608.35</v>
      </c>
      <c r="Q372" s="49">
        <v>998.2</v>
      </c>
      <c r="R372" s="49">
        <v>1299</v>
      </c>
      <c r="S372" s="49">
        <v>1997.5</v>
      </c>
      <c r="T372" s="49">
        <v>2299</v>
      </c>
      <c r="U372" s="50">
        <v>262.60000000000002</v>
      </c>
      <c r="V372" s="50">
        <v>286.39999999999998</v>
      </c>
      <c r="W372" s="51">
        <v>850</v>
      </c>
      <c r="X372" s="51">
        <v>850</v>
      </c>
      <c r="Y372" s="51">
        <v>1997</v>
      </c>
      <c r="Z372" s="51">
        <v>1999.75</v>
      </c>
      <c r="AA372" s="52">
        <v>900</v>
      </c>
      <c r="AB372" s="53">
        <v>1500</v>
      </c>
      <c r="AC372" s="53">
        <v>1500</v>
      </c>
      <c r="AD372" s="55">
        <v>0</v>
      </c>
      <c r="AE372" s="56">
        <v>750</v>
      </c>
      <c r="AF372" s="56">
        <v>750</v>
      </c>
      <c r="AG372" s="56">
        <v>1998</v>
      </c>
      <c r="AH372" s="57">
        <v>747.75</v>
      </c>
      <c r="AI372" s="57">
        <v>747.3</v>
      </c>
      <c r="AJ372" s="57">
        <v>895.5</v>
      </c>
      <c r="AK372" s="57">
        <v>947.5</v>
      </c>
      <c r="AL372" s="57">
        <v>1005.5</v>
      </c>
      <c r="AM372" s="57">
        <v>1500</v>
      </c>
      <c r="AN372" s="57">
        <v>1650</v>
      </c>
      <c r="AO372" s="57">
        <v>825</v>
      </c>
      <c r="AP372" s="57">
        <v>1650</v>
      </c>
      <c r="AQ372" s="58">
        <v>841</v>
      </c>
      <c r="AR372" s="58">
        <v>1354</v>
      </c>
      <c r="AS372" s="58">
        <v>1293.5</v>
      </c>
      <c r="AT372" s="58">
        <v>1500</v>
      </c>
      <c r="AU372" s="58">
        <v>1500</v>
      </c>
      <c r="AV372" s="58">
        <v>2500</v>
      </c>
      <c r="AW372" s="58">
        <v>2300</v>
      </c>
      <c r="AX372" s="59">
        <v>116</v>
      </c>
      <c r="AY372" s="59">
        <v>222</v>
      </c>
      <c r="AZ372" s="59">
        <v>750</v>
      </c>
      <c r="BA372" s="64">
        <v>313</v>
      </c>
      <c r="BB372" s="64">
        <v>950</v>
      </c>
      <c r="BC372" s="64">
        <v>1000</v>
      </c>
      <c r="BD372" s="64">
        <v>1000</v>
      </c>
      <c r="BE372" s="64">
        <v>1000</v>
      </c>
      <c r="BF372" s="64">
        <v>1250</v>
      </c>
      <c r="BG372" s="64">
        <v>1250</v>
      </c>
      <c r="BH372" s="64">
        <v>2100</v>
      </c>
      <c r="BI372" s="61">
        <v>600</v>
      </c>
      <c r="BJ372" s="62">
        <v>225</v>
      </c>
      <c r="BK372" s="62">
        <v>225</v>
      </c>
      <c r="BL372" s="62">
        <v>499.85</v>
      </c>
      <c r="BM372" s="62">
        <v>596.99999999999943</v>
      </c>
      <c r="BN372" s="62">
        <v>599</v>
      </c>
      <c r="BO372" s="62">
        <v>599</v>
      </c>
      <c r="BP372" s="62">
        <v>659.5</v>
      </c>
      <c r="BQ372" s="62">
        <v>845.5</v>
      </c>
      <c r="BR372" s="62">
        <v>1644.5</v>
      </c>
      <c r="BS372" s="62">
        <v>1750</v>
      </c>
      <c r="BT372" s="62">
        <v>1802</v>
      </c>
      <c r="BU372" s="62">
        <v>1800</v>
      </c>
    </row>
    <row r="373" spans="1:73" s="63" customFormat="1" x14ac:dyDescent="0.3">
      <c r="A373" s="1"/>
      <c r="B373" s="1"/>
      <c r="C373" s="1"/>
      <c r="D373" s="92"/>
      <c r="E373" s="3"/>
      <c r="F373" s="3"/>
      <c r="G373" s="1"/>
      <c r="H373" s="69">
        <v>16.540480000032549</v>
      </c>
      <c r="I373" s="47">
        <v>1.0649999999999999</v>
      </c>
      <c r="J373" s="48">
        <v>3.745454545454546</v>
      </c>
      <c r="K373" s="48">
        <v>4.2</v>
      </c>
      <c r="L373" s="49">
        <v>275.84545454545474</v>
      </c>
      <c r="M373" s="49">
        <v>483.45454545454555</v>
      </c>
      <c r="N373" s="49">
        <v>494.69090909090892</v>
      </c>
      <c r="O373" s="49">
        <v>608.30909090909108</v>
      </c>
      <c r="P373" s="49">
        <v>608.20909090909106</v>
      </c>
      <c r="Q373" s="49">
        <v>998.29090909090951</v>
      </c>
      <c r="R373" s="49">
        <v>1299.0909090909081</v>
      </c>
      <c r="S373" s="49">
        <v>1997.6363636363649</v>
      </c>
      <c r="T373" s="49">
        <v>2299.0909090909081</v>
      </c>
      <c r="U373" s="50">
        <v>263</v>
      </c>
      <c r="V373" s="50">
        <v>287</v>
      </c>
      <c r="W373" s="51">
        <v>850</v>
      </c>
      <c r="X373" s="51">
        <v>850</v>
      </c>
      <c r="Y373" s="51">
        <v>1997.272727272727</v>
      </c>
      <c r="Z373" s="51">
        <v>1999.7636363636361</v>
      </c>
      <c r="AA373" s="52">
        <v>900</v>
      </c>
      <c r="AB373" s="53">
        <v>1500</v>
      </c>
      <c r="AC373" s="53">
        <v>1500</v>
      </c>
      <c r="AD373" s="55">
        <v>0</v>
      </c>
      <c r="AE373" s="56">
        <v>750</v>
      </c>
      <c r="AF373" s="56">
        <v>750</v>
      </c>
      <c r="AG373" s="56">
        <v>1998.0909090909081</v>
      </c>
      <c r="AH373" s="57">
        <v>747.5</v>
      </c>
      <c r="AI373" s="57">
        <v>747.0545454545454</v>
      </c>
      <c r="AJ373" s="57">
        <v>895.90909090909054</v>
      </c>
      <c r="AK373" s="57">
        <v>947.72727272727298</v>
      </c>
      <c r="AL373" s="57">
        <v>1005</v>
      </c>
      <c r="AM373" s="57">
        <v>1500</v>
      </c>
      <c r="AN373" s="57">
        <v>1650</v>
      </c>
      <c r="AO373" s="57">
        <v>750</v>
      </c>
      <c r="AP373" s="57">
        <v>1650</v>
      </c>
      <c r="AQ373" s="58">
        <v>840.90909090909054</v>
      </c>
      <c r="AR373" s="58">
        <v>1354.9090909090919</v>
      </c>
      <c r="AS373" s="58">
        <v>1292.9090909090919</v>
      </c>
      <c r="AT373" s="58">
        <v>1500</v>
      </c>
      <c r="AU373" s="58">
        <v>1500</v>
      </c>
      <c r="AV373" s="58">
        <v>2500</v>
      </c>
      <c r="AW373" s="58">
        <v>2300</v>
      </c>
      <c r="AX373" s="59">
        <v>115.63636363636368</v>
      </c>
      <c r="AY373" s="59">
        <v>222.09090909090912</v>
      </c>
      <c r="AZ373" s="59">
        <v>750</v>
      </c>
      <c r="BA373" s="64">
        <v>312.18181818181824</v>
      </c>
      <c r="BB373" s="64">
        <v>950</v>
      </c>
      <c r="BC373" s="64">
        <v>1000</v>
      </c>
      <c r="BD373" s="64">
        <v>1000</v>
      </c>
      <c r="BE373" s="64">
        <v>1000</v>
      </c>
      <c r="BF373" s="64">
        <v>1250</v>
      </c>
      <c r="BG373" s="64">
        <v>1250</v>
      </c>
      <c r="BH373" s="64">
        <v>2100</v>
      </c>
      <c r="BI373" s="61">
        <v>600</v>
      </c>
      <c r="BJ373" s="62">
        <v>225</v>
      </c>
      <c r="BK373" s="62">
        <v>225</v>
      </c>
      <c r="BL373" s="62">
        <v>499.8636363636362</v>
      </c>
      <c r="BM373" s="62">
        <v>597.18181818181756</v>
      </c>
      <c r="BN373" s="62">
        <v>599.09090909090946</v>
      </c>
      <c r="BO373" s="62">
        <v>599.09090909090946</v>
      </c>
      <c r="BP373" s="62">
        <v>659.54545454545405</v>
      </c>
      <c r="BQ373" s="62">
        <v>845</v>
      </c>
      <c r="BR373" s="62">
        <v>1645</v>
      </c>
      <c r="BS373" s="62">
        <v>1750</v>
      </c>
      <c r="BT373" s="62">
        <v>1802</v>
      </c>
      <c r="BU373" s="62">
        <v>1800</v>
      </c>
    </row>
    <row r="374" spans="1:73" s="63" customFormat="1" x14ac:dyDescent="0.3">
      <c r="A374" s="1"/>
      <c r="B374" s="1"/>
      <c r="C374" s="1"/>
      <c r="D374" s="92"/>
      <c r="E374" s="3"/>
      <c r="F374" s="3"/>
      <c r="G374" s="1"/>
      <c r="H374" s="69">
        <v>16.585184000032637</v>
      </c>
      <c r="I374" s="47">
        <v>1.0625</v>
      </c>
      <c r="J374" s="48">
        <v>3.6409090909090915</v>
      </c>
      <c r="K374" s="48">
        <v>4.05</v>
      </c>
      <c r="L374" s="49">
        <v>275.3909090909093</v>
      </c>
      <c r="M374" s="49">
        <v>483.50909090909101</v>
      </c>
      <c r="N374" s="49">
        <v>494.08181818181799</v>
      </c>
      <c r="O374" s="49">
        <v>608.16818181818201</v>
      </c>
      <c r="P374" s="49">
        <v>608.06818181818198</v>
      </c>
      <c r="Q374" s="49">
        <v>998.38181818181863</v>
      </c>
      <c r="R374" s="49">
        <v>1299.1818181818171</v>
      </c>
      <c r="S374" s="49">
        <v>1997.7727272727286</v>
      </c>
      <c r="T374" s="49">
        <v>2299.1818181818171</v>
      </c>
      <c r="U374" s="50">
        <v>263.39999999999998</v>
      </c>
      <c r="V374" s="50">
        <v>287.60000000000002</v>
      </c>
      <c r="W374" s="51">
        <v>850</v>
      </c>
      <c r="X374" s="51">
        <v>850</v>
      </c>
      <c r="Y374" s="51">
        <v>1997.5454545454543</v>
      </c>
      <c r="Z374" s="51">
        <v>1999.7772727272725</v>
      </c>
      <c r="AA374" s="52">
        <v>900</v>
      </c>
      <c r="AB374" s="53">
        <v>1500</v>
      </c>
      <c r="AC374" s="53">
        <v>1500</v>
      </c>
      <c r="AD374" s="55">
        <v>0</v>
      </c>
      <c r="AE374" s="56">
        <v>750</v>
      </c>
      <c r="AF374" s="56">
        <v>750</v>
      </c>
      <c r="AG374" s="56">
        <v>1998.1818181818171</v>
      </c>
      <c r="AH374" s="57">
        <v>747.25</v>
      </c>
      <c r="AI374" s="57">
        <v>746.80909090909086</v>
      </c>
      <c r="AJ374" s="57">
        <v>896.31818181818142</v>
      </c>
      <c r="AK374" s="57">
        <v>947.95454545454572</v>
      </c>
      <c r="AL374" s="57">
        <v>1004.5</v>
      </c>
      <c r="AM374" s="57">
        <v>1500</v>
      </c>
      <c r="AN374" s="57">
        <v>1650</v>
      </c>
      <c r="AO374" s="57">
        <v>0</v>
      </c>
      <c r="AP374" s="57">
        <v>1650</v>
      </c>
      <c r="AQ374" s="58">
        <v>840.81818181818142</v>
      </c>
      <c r="AR374" s="58">
        <v>1355.8181818181829</v>
      </c>
      <c r="AS374" s="58">
        <v>1292.3181818181829</v>
      </c>
      <c r="AT374" s="58">
        <v>1500</v>
      </c>
      <c r="AU374" s="58">
        <v>1500</v>
      </c>
      <c r="AV374" s="58">
        <v>2500</v>
      </c>
      <c r="AW374" s="58">
        <v>2300</v>
      </c>
      <c r="AX374" s="59">
        <v>115.27272727272732</v>
      </c>
      <c r="AY374" s="59">
        <v>222.18181818181822</v>
      </c>
      <c r="AZ374" s="59">
        <v>750</v>
      </c>
      <c r="BA374" s="64">
        <v>311.36363636363643</v>
      </c>
      <c r="BB374" s="64">
        <v>950</v>
      </c>
      <c r="BC374" s="64">
        <v>1000</v>
      </c>
      <c r="BD374" s="64">
        <v>1000</v>
      </c>
      <c r="BE374" s="64">
        <v>1000</v>
      </c>
      <c r="BF374" s="64">
        <v>1250</v>
      </c>
      <c r="BG374" s="64">
        <v>1250</v>
      </c>
      <c r="BH374" s="64">
        <v>2100</v>
      </c>
      <c r="BI374" s="61">
        <v>600</v>
      </c>
      <c r="BJ374" s="62">
        <v>225</v>
      </c>
      <c r="BK374" s="62">
        <v>225</v>
      </c>
      <c r="BL374" s="62">
        <v>499.87727272727255</v>
      </c>
      <c r="BM374" s="62">
        <v>597.36363636363569</v>
      </c>
      <c r="BN374" s="62">
        <v>599.18181818181858</v>
      </c>
      <c r="BO374" s="62">
        <v>599.18181818181858</v>
      </c>
      <c r="BP374" s="62">
        <v>659.59090909090855</v>
      </c>
      <c r="BQ374" s="62">
        <v>844.5</v>
      </c>
      <c r="BR374" s="62">
        <v>1645.5</v>
      </c>
      <c r="BS374" s="62">
        <v>1750</v>
      </c>
      <c r="BT374" s="62">
        <v>1802</v>
      </c>
      <c r="BU374" s="62">
        <v>1800</v>
      </c>
    </row>
    <row r="375" spans="1:73" s="63" customFormat="1" x14ac:dyDescent="0.3">
      <c r="A375" s="1"/>
      <c r="B375" s="1"/>
      <c r="C375" s="1"/>
      <c r="D375" s="92"/>
      <c r="E375" s="3"/>
      <c r="F375" s="3"/>
      <c r="G375" s="1"/>
      <c r="H375" s="69">
        <v>16.629888000032729</v>
      </c>
      <c r="I375" s="47">
        <v>1.06</v>
      </c>
      <c r="J375" s="48">
        <v>3.536363636363637</v>
      </c>
      <c r="K375" s="48">
        <v>3.9</v>
      </c>
      <c r="L375" s="49">
        <v>274.93636363636386</v>
      </c>
      <c r="M375" s="49">
        <v>483.56363636363648</v>
      </c>
      <c r="N375" s="49">
        <v>493.47272727272707</v>
      </c>
      <c r="O375" s="49">
        <v>608.02727272727293</v>
      </c>
      <c r="P375" s="49">
        <v>607.92727272727291</v>
      </c>
      <c r="Q375" s="49">
        <v>998.47272727272775</v>
      </c>
      <c r="R375" s="49">
        <v>1299.2727272727261</v>
      </c>
      <c r="S375" s="49">
        <v>1997.9090909090924</v>
      </c>
      <c r="T375" s="49">
        <v>2299.2727272727261</v>
      </c>
      <c r="U375" s="50">
        <v>263.8</v>
      </c>
      <c r="V375" s="50">
        <v>288.2000000000005</v>
      </c>
      <c r="W375" s="51">
        <v>850</v>
      </c>
      <c r="X375" s="51">
        <v>850</v>
      </c>
      <c r="Y375" s="51">
        <v>1997.8181818181815</v>
      </c>
      <c r="Z375" s="51">
        <v>1999.7909090909088</v>
      </c>
      <c r="AA375" s="52">
        <v>900</v>
      </c>
      <c r="AB375" s="53">
        <v>1500</v>
      </c>
      <c r="AC375" s="53">
        <v>1500</v>
      </c>
      <c r="AD375" s="55">
        <v>0</v>
      </c>
      <c r="AE375" s="56">
        <v>750</v>
      </c>
      <c r="AF375" s="56">
        <v>750</v>
      </c>
      <c r="AG375" s="56">
        <v>1998.2727272727261</v>
      </c>
      <c r="AH375" s="57">
        <v>747</v>
      </c>
      <c r="AI375" s="57">
        <v>746.56363636363631</v>
      </c>
      <c r="AJ375" s="57">
        <v>896.72727272727229</v>
      </c>
      <c r="AK375" s="57">
        <v>948.18181818181847</v>
      </c>
      <c r="AL375" s="57">
        <v>1004</v>
      </c>
      <c r="AM375" s="57">
        <v>1500</v>
      </c>
      <c r="AN375" s="57">
        <v>1650</v>
      </c>
      <c r="AO375" s="57">
        <v>0</v>
      </c>
      <c r="AP375" s="57">
        <v>1650</v>
      </c>
      <c r="AQ375" s="58">
        <v>840.72727272727229</v>
      </c>
      <c r="AR375" s="58">
        <v>1356.7272727272739</v>
      </c>
      <c r="AS375" s="58">
        <v>1291.7272727272739</v>
      </c>
      <c r="AT375" s="58">
        <v>1500</v>
      </c>
      <c r="AU375" s="58">
        <v>1500</v>
      </c>
      <c r="AV375" s="58">
        <v>2500</v>
      </c>
      <c r="AW375" s="58">
        <v>2300</v>
      </c>
      <c r="AX375" s="59">
        <v>114.90909090909096</v>
      </c>
      <c r="AY375" s="59">
        <v>222.27272727272731</v>
      </c>
      <c r="AZ375" s="59">
        <v>750</v>
      </c>
      <c r="BA375" s="64">
        <v>310.54545454545462</v>
      </c>
      <c r="BB375" s="64">
        <v>950</v>
      </c>
      <c r="BC375" s="64">
        <v>1000</v>
      </c>
      <c r="BD375" s="64">
        <v>1000</v>
      </c>
      <c r="BE375" s="64">
        <v>1000</v>
      </c>
      <c r="BF375" s="64">
        <v>1250</v>
      </c>
      <c r="BG375" s="64">
        <v>1250</v>
      </c>
      <c r="BH375" s="64">
        <v>2100</v>
      </c>
      <c r="BI375" s="61">
        <v>600</v>
      </c>
      <c r="BJ375" s="62">
        <v>225</v>
      </c>
      <c r="BK375" s="62">
        <v>225</v>
      </c>
      <c r="BL375" s="62">
        <v>499.89090909090891</v>
      </c>
      <c r="BM375" s="62">
        <v>597.54545454545382</v>
      </c>
      <c r="BN375" s="62">
        <v>599.27272727272771</v>
      </c>
      <c r="BO375" s="62">
        <v>599.27272727272771</v>
      </c>
      <c r="BP375" s="62">
        <v>659.63636363636306</v>
      </c>
      <c r="BQ375" s="62">
        <v>844</v>
      </c>
      <c r="BR375" s="62">
        <v>1646</v>
      </c>
      <c r="BS375" s="62">
        <v>1750</v>
      </c>
      <c r="BT375" s="62">
        <v>1802</v>
      </c>
      <c r="BU375" s="62">
        <v>1800</v>
      </c>
    </row>
    <row r="376" spans="1:73" s="63" customFormat="1" x14ac:dyDescent="0.3">
      <c r="A376" s="1"/>
      <c r="B376" s="1"/>
      <c r="C376" s="1"/>
      <c r="D376" s="92"/>
      <c r="E376" s="3"/>
      <c r="F376" s="3"/>
      <c r="G376" s="1"/>
      <c r="H376" s="69">
        <v>16.674592000032813</v>
      </c>
      <c r="I376" s="47">
        <v>1.0575000000000001</v>
      </c>
      <c r="J376" s="48">
        <v>3.4318181818181825</v>
      </c>
      <c r="K376" s="48">
        <v>3.75</v>
      </c>
      <c r="L376" s="49">
        <v>274.48181818181843</v>
      </c>
      <c r="M376" s="49">
        <v>483.61818181818194</v>
      </c>
      <c r="N376" s="49">
        <v>492.86363636363615</v>
      </c>
      <c r="O376" s="49">
        <v>607.88636363636385</v>
      </c>
      <c r="P376" s="49">
        <v>607.78636363636383</v>
      </c>
      <c r="Q376" s="49">
        <v>998.56363636363687</v>
      </c>
      <c r="R376" s="49">
        <v>1299.3636363636351</v>
      </c>
      <c r="S376" s="49">
        <v>1998.0454545454561</v>
      </c>
      <c r="T376" s="49">
        <v>2299.3636363636351</v>
      </c>
      <c r="U376" s="50">
        <v>264.2</v>
      </c>
      <c r="V376" s="50">
        <v>288.80000000000052</v>
      </c>
      <c r="W376" s="51">
        <v>850</v>
      </c>
      <c r="X376" s="51">
        <v>850</v>
      </c>
      <c r="Y376" s="51">
        <v>1998.0909090909088</v>
      </c>
      <c r="Z376" s="51">
        <v>1999.8045454545452</v>
      </c>
      <c r="AA376" s="52">
        <v>900</v>
      </c>
      <c r="AB376" s="53">
        <v>1500</v>
      </c>
      <c r="AC376" s="53">
        <v>1500</v>
      </c>
      <c r="AD376" s="55">
        <v>0</v>
      </c>
      <c r="AE376" s="56">
        <v>750</v>
      </c>
      <c r="AF376" s="56">
        <v>750</v>
      </c>
      <c r="AG376" s="56">
        <v>1998.3636363636351</v>
      </c>
      <c r="AH376" s="57">
        <v>746.75</v>
      </c>
      <c r="AI376" s="57">
        <v>746.31818181818176</v>
      </c>
      <c r="AJ376" s="57">
        <v>897.13636363636317</v>
      </c>
      <c r="AK376" s="57">
        <v>948.40909090909122</v>
      </c>
      <c r="AL376" s="57">
        <v>1003.5</v>
      </c>
      <c r="AM376" s="57">
        <v>1500</v>
      </c>
      <c r="AN376" s="57">
        <v>1650</v>
      </c>
      <c r="AO376" s="57">
        <v>0</v>
      </c>
      <c r="AP376" s="57">
        <v>1650</v>
      </c>
      <c r="AQ376" s="58">
        <v>840.63636363636317</v>
      </c>
      <c r="AR376" s="58">
        <v>1357.6363636363649</v>
      </c>
      <c r="AS376" s="58">
        <v>1291.1363636363649</v>
      </c>
      <c r="AT376" s="58">
        <v>1500</v>
      </c>
      <c r="AU376" s="58">
        <v>1500</v>
      </c>
      <c r="AV376" s="58">
        <v>2500</v>
      </c>
      <c r="AW376" s="58">
        <v>2300</v>
      </c>
      <c r="AX376" s="59">
        <v>114.5454545454546</v>
      </c>
      <c r="AY376" s="59">
        <v>222.3636363636364</v>
      </c>
      <c r="AZ376" s="59">
        <v>750</v>
      </c>
      <c r="BA376" s="64">
        <v>309.7272727272728</v>
      </c>
      <c r="BB376" s="64">
        <v>950</v>
      </c>
      <c r="BC376" s="64">
        <v>1000</v>
      </c>
      <c r="BD376" s="64">
        <v>1000</v>
      </c>
      <c r="BE376" s="64">
        <v>1000</v>
      </c>
      <c r="BF376" s="64">
        <v>1250</v>
      </c>
      <c r="BG376" s="64">
        <v>1250</v>
      </c>
      <c r="BH376" s="64">
        <v>2100</v>
      </c>
      <c r="BI376" s="61">
        <v>600</v>
      </c>
      <c r="BJ376" s="62">
        <v>225</v>
      </c>
      <c r="BK376" s="62">
        <v>225</v>
      </c>
      <c r="BL376" s="62">
        <v>499.90454545454526</v>
      </c>
      <c r="BM376" s="62">
        <v>597.72727272727195</v>
      </c>
      <c r="BN376" s="62">
        <v>599.36363636363683</v>
      </c>
      <c r="BO376" s="62">
        <v>599.36363636363683</v>
      </c>
      <c r="BP376" s="62">
        <v>659.68181818181756</v>
      </c>
      <c r="BQ376" s="62">
        <v>843.5</v>
      </c>
      <c r="BR376" s="62">
        <v>1646.5</v>
      </c>
      <c r="BS376" s="62">
        <v>1750</v>
      </c>
      <c r="BT376" s="62">
        <v>1802</v>
      </c>
      <c r="BU376" s="62">
        <v>1800</v>
      </c>
    </row>
    <row r="377" spans="1:73" s="63" customFormat="1" x14ac:dyDescent="0.3">
      <c r="A377" s="1"/>
      <c r="B377" s="1"/>
      <c r="C377" s="1"/>
      <c r="D377" s="92"/>
      <c r="E377" s="3"/>
      <c r="F377" s="3"/>
      <c r="G377" s="1"/>
      <c r="H377" s="69">
        <v>16.719296000032902</v>
      </c>
      <c r="I377" s="47">
        <v>1.0549999999999999</v>
      </c>
      <c r="J377" s="48">
        <v>3.327272727272728</v>
      </c>
      <c r="K377" s="48">
        <v>3.6</v>
      </c>
      <c r="L377" s="49">
        <v>274.02727272727299</v>
      </c>
      <c r="M377" s="49">
        <v>483.6727272727274</v>
      </c>
      <c r="N377" s="49">
        <v>492.25454545454522</v>
      </c>
      <c r="O377" s="49">
        <v>607.74545454545478</v>
      </c>
      <c r="P377" s="49">
        <v>607.64545454545475</v>
      </c>
      <c r="Q377" s="49">
        <v>998.654545454546</v>
      </c>
      <c r="R377" s="49">
        <v>1299.4545454545441</v>
      </c>
      <c r="S377" s="49">
        <v>1998.1818181818198</v>
      </c>
      <c r="T377" s="49">
        <v>2299.4545454545441</v>
      </c>
      <c r="U377" s="50">
        <v>264.60000000000002</v>
      </c>
      <c r="V377" s="50">
        <v>289.40000000000055</v>
      </c>
      <c r="W377" s="51">
        <v>850</v>
      </c>
      <c r="X377" s="51">
        <v>850</v>
      </c>
      <c r="Y377" s="51">
        <v>1998.363636363636</v>
      </c>
      <c r="Z377" s="51">
        <v>1999.8181818181815</v>
      </c>
      <c r="AA377" s="52">
        <v>900</v>
      </c>
      <c r="AB377" s="53">
        <v>1500</v>
      </c>
      <c r="AC377" s="53">
        <v>1500</v>
      </c>
      <c r="AD377" s="55">
        <v>0</v>
      </c>
      <c r="AE377" s="56">
        <v>750</v>
      </c>
      <c r="AF377" s="56">
        <v>750</v>
      </c>
      <c r="AG377" s="56">
        <v>1998.4545454545441</v>
      </c>
      <c r="AH377" s="57">
        <v>746.5</v>
      </c>
      <c r="AI377" s="57">
        <v>746.07272727272721</v>
      </c>
      <c r="AJ377" s="57">
        <v>897.54545454545405</v>
      </c>
      <c r="AK377" s="57">
        <v>948.63636363636397</v>
      </c>
      <c r="AL377" s="57">
        <v>1003</v>
      </c>
      <c r="AM377" s="57">
        <v>1500</v>
      </c>
      <c r="AN377" s="57">
        <v>1650</v>
      </c>
      <c r="AO377" s="57">
        <v>0</v>
      </c>
      <c r="AP377" s="57">
        <v>1650</v>
      </c>
      <c r="AQ377" s="58">
        <v>840.54545454545405</v>
      </c>
      <c r="AR377" s="58">
        <v>1358.5454545454559</v>
      </c>
      <c r="AS377" s="58">
        <v>1290.5454545454559</v>
      </c>
      <c r="AT377" s="58">
        <v>1500</v>
      </c>
      <c r="AU377" s="58">
        <v>1500</v>
      </c>
      <c r="AV377" s="58">
        <v>2500</v>
      </c>
      <c r="AW377" s="58">
        <v>2300</v>
      </c>
      <c r="AX377" s="59">
        <v>114.18181818181824</v>
      </c>
      <c r="AY377" s="59">
        <v>222.4545454545455</v>
      </c>
      <c r="AZ377" s="59">
        <v>750</v>
      </c>
      <c r="BA377" s="64">
        <v>308.90909090909099</v>
      </c>
      <c r="BB377" s="64">
        <v>950</v>
      </c>
      <c r="BC377" s="64">
        <v>1000</v>
      </c>
      <c r="BD377" s="64">
        <v>1000</v>
      </c>
      <c r="BE377" s="64">
        <v>1000</v>
      </c>
      <c r="BF377" s="64">
        <v>1250</v>
      </c>
      <c r="BG377" s="64">
        <v>1250</v>
      </c>
      <c r="BH377" s="64">
        <v>2100</v>
      </c>
      <c r="BI377" s="61">
        <v>600</v>
      </c>
      <c r="BJ377" s="62">
        <v>225</v>
      </c>
      <c r="BK377" s="62">
        <v>225</v>
      </c>
      <c r="BL377" s="62">
        <v>499.91818181818161</v>
      </c>
      <c r="BM377" s="62">
        <v>597.90909090909008</v>
      </c>
      <c r="BN377" s="62">
        <v>599.45454545454595</v>
      </c>
      <c r="BO377" s="62">
        <v>599.45454545454595</v>
      </c>
      <c r="BP377" s="62">
        <v>659.72727272727207</v>
      </c>
      <c r="BQ377" s="62">
        <v>843</v>
      </c>
      <c r="BR377" s="62">
        <v>1647</v>
      </c>
      <c r="BS377" s="62">
        <v>1750</v>
      </c>
      <c r="BT377" s="62">
        <v>1802</v>
      </c>
      <c r="BU377" s="62">
        <v>1800</v>
      </c>
    </row>
    <row r="378" spans="1:73" s="63" customFormat="1" x14ac:dyDescent="0.3">
      <c r="A378" s="1"/>
      <c r="B378" s="1"/>
      <c r="C378" s="1"/>
      <c r="D378" s="92"/>
      <c r="E378" s="3"/>
      <c r="F378" s="3"/>
      <c r="G378" s="1"/>
      <c r="H378" s="69">
        <v>16.76400000003299</v>
      </c>
      <c r="I378" s="47">
        <v>1.0525</v>
      </c>
      <c r="J378" s="48">
        <v>3.2227272727272736</v>
      </c>
      <c r="K378" s="48">
        <v>3.45</v>
      </c>
      <c r="L378" s="49">
        <v>273.57272727272755</v>
      </c>
      <c r="M378" s="49">
        <v>483.72727272727286</v>
      </c>
      <c r="N378" s="49">
        <v>491.6454545454543</v>
      </c>
      <c r="O378" s="49">
        <v>607.6045454545457</v>
      </c>
      <c r="P378" s="49">
        <v>607.50454545454568</v>
      </c>
      <c r="Q378" s="49">
        <v>998.74545454545512</v>
      </c>
      <c r="R378" s="49">
        <v>1299.5454545454531</v>
      </c>
      <c r="S378" s="49">
        <v>1998.3181818181836</v>
      </c>
      <c r="T378" s="49">
        <v>2299.5454545454531</v>
      </c>
      <c r="U378" s="50">
        <v>264.99999999999949</v>
      </c>
      <c r="V378" s="50">
        <v>290.00000000000057</v>
      </c>
      <c r="W378" s="51">
        <v>850</v>
      </c>
      <c r="X378" s="51">
        <v>850</v>
      </c>
      <c r="Y378" s="51">
        <v>1998.6363636363633</v>
      </c>
      <c r="Z378" s="51">
        <v>1999.8318181818179</v>
      </c>
      <c r="AA378" s="52">
        <v>900</v>
      </c>
      <c r="AB378" s="53">
        <v>1500</v>
      </c>
      <c r="AC378" s="53">
        <v>1500</v>
      </c>
      <c r="AD378" s="55">
        <v>0</v>
      </c>
      <c r="AE378" s="56">
        <v>750</v>
      </c>
      <c r="AF378" s="56">
        <v>750</v>
      </c>
      <c r="AG378" s="56">
        <v>1998.5454545454531</v>
      </c>
      <c r="AH378" s="57">
        <v>746.25</v>
      </c>
      <c r="AI378" s="57">
        <v>745.82727272727266</v>
      </c>
      <c r="AJ378" s="57">
        <v>897.95454545454493</v>
      </c>
      <c r="AK378" s="57">
        <v>948.86363636363672</v>
      </c>
      <c r="AL378" s="57">
        <v>1002.5</v>
      </c>
      <c r="AM378" s="57">
        <v>1500</v>
      </c>
      <c r="AN378" s="57">
        <v>1650</v>
      </c>
      <c r="AO378" s="57">
        <v>0</v>
      </c>
      <c r="AP378" s="57">
        <v>1650</v>
      </c>
      <c r="AQ378" s="58">
        <v>840.45454545454493</v>
      </c>
      <c r="AR378" s="58">
        <v>1359.4545454545469</v>
      </c>
      <c r="AS378" s="58">
        <v>1289.9545454545469</v>
      </c>
      <c r="AT378" s="58">
        <v>1500</v>
      </c>
      <c r="AU378" s="58">
        <v>1500</v>
      </c>
      <c r="AV378" s="58">
        <v>2500</v>
      </c>
      <c r="AW378" s="58">
        <v>2300</v>
      </c>
      <c r="AX378" s="59">
        <v>113.81818181818188</v>
      </c>
      <c r="AY378" s="59">
        <v>222.54545454545459</v>
      </c>
      <c r="AZ378" s="59">
        <v>750</v>
      </c>
      <c r="BA378" s="64">
        <v>308.09090909090918</v>
      </c>
      <c r="BB378" s="64">
        <v>950</v>
      </c>
      <c r="BC378" s="64">
        <v>1000</v>
      </c>
      <c r="BD378" s="64">
        <v>1000</v>
      </c>
      <c r="BE378" s="64">
        <v>1000</v>
      </c>
      <c r="BF378" s="64">
        <v>1250</v>
      </c>
      <c r="BG378" s="64">
        <v>1250</v>
      </c>
      <c r="BH378" s="64">
        <v>2100</v>
      </c>
      <c r="BI378" s="61">
        <v>600</v>
      </c>
      <c r="BJ378" s="62">
        <v>225</v>
      </c>
      <c r="BK378" s="62">
        <v>225</v>
      </c>
      <c r="BL378" s="62">
        <v>499.93181818181796</v>
      </c>
      <c r="BM378" s="62">
        <v>598.09090909090821</v>
      </c>
      <c r="BN378" s="62">
        <v>599.54545454545507</v>
      </c>
      <c r="BO378" s="62">
        <v>599.54545454545507</v>
      </c>
      <c r="BP378" s="62">
        <v>659.77272727272657</v>
      </c>
      <c r="BQ378" s="62">
        <v>842.5</v>
      </c>
      <c r="BR378" s="62">
        <v>1647.5</v>
      </c>
      <c r="BS378" s="62">
        <v>1750</v>
      </c>
      <c r="BT378" s="62">
        <v>1802</v>
      </c>
      <c r="BU378" s="62">
        <v>1800</v>
      </c>
    </row>
    <row r="379" spans="1:73" s="63" customFormat="1" x14ac:dyDescent="0.3">
      <c r="A379" s="1"/>
      <c r="B379" s="1"/>
      <c r="C379" s="1"/>
      <c r="D379" s="92"/>
      <c r="E379" s="3"/>
      <c r="F379" s="3"/>
      <c r="G379" s="1"/>
      <c r="H379" s="69">
        <v>16.808704000033078</v>
      </c>
      <c r="I379" s="47">
        <v>1.05</v>
      </c>
      <c r="J379" s="48">
        <v>3.1181818181818191</v>
      </c>
      <c r="K379" s="48">
        <v>3.3</v>
      </c>
      <c r="L379" s="49">
        <v>273.11818181818211</v>
      </c>
      <c r="M379" s="49">
        <v>483.78181818181832</v>
      </c>
      <c r="N379" s="49">
        <v>491.03636363636338</v>
      </c>
      <c r="O379" s="49">
        <v>607.46363636363662</v>
      </c>
      <c r="P379" s="49">
        <v>607.3636363636366</v>
      </c>
      <c r="Q379" s="49">
        <v>998.83636363636424</v>
      </c>
      <c r="R379" s="49">
        <v>1299.6363636363621</v>
      </c>
      <c r="S379" s="49">
        <v>1998.4545454545473</v>
      </c>
      <c r="T379" s="49">
        <v>2299.6363636363621</v>
      </c>
      <c r="U379" s="50">
        <v>265.39999999999947</v>
      </c>
      <c r="V379" s="50">
        <v>290.60000000000059</v>
      </c>
      <c r="W379" s="51">
        <v>850</v>
      </c>
      <c r="X379" s="51">
        <v>850</v>
      </c>
      <c r="Y379" s="51">
        <v>1998.9090909090905</v>
      </c>
      <c r="Z379" s="51">
        <v>1999.8454545454542</v>
      </c>
      <c r="AA379" s="52">
        <v>900</v>
      </c>
      <c r="AB379" s="53">
        <v>1500</v>
      </c>
      <c r="AC379" s="53">
        <v>1500</v>
      </c>
      <c r="AD379" s="55">
        <v>0</v>
      </c>
      <c r="AE379" s="56">
        <v>750</v>
      </c>
      <c r="AF379" s="56">
        <v>750</v>
      </c>
      <c r="AG379" s="56">
        <v>1998.6363636363621</v>
      </c>
      <c r="AH379" s="57">
        <v>746</v>
      </c>
      <c r="AI379" s="57">
        <v>745.58181818181811</v>
      </c>
      <c r="AJ379" s="57">
        <v>898.36363636363581</v>
      </c>
      <c r="AK379" s="57">
        <v>949.09090909090946</v>
      </c>
      <c r="AL379" s="57">
        <v>1002</v>
      </c>
      <c r="AM379" s="57">
        <v>1500</v>
      </c>
      <c r="AN379" s="57">
        <v>1650</v>
      </c>
      <c r="AO379" s="57">
        <v>0</v>
      </c>
      <c r="AP379" s="57">
        <v>1650</v>
      </c>
      <c r="AQ379" s="58">
        <v>840.36363636363581</v>
      </c>
      <c r="AR379" s="58">
        <v>1360.3636363636379</v>
      </c>
      <c r="AS379" s="58">
        <v>1289.3636363636379</v>
      </c>
      <c r="AT379" s="58">
        <v>1500</v>
      </c>
      <c r="AU379" s="58">
        <v>1500</v>
      </c>
      <c r="AV379" s="58">
        <v>2500</v>
      </c>
      <c r="AW379" s="58">
        <v>2300</v>
      </c>
      <c r="AX379" s="59">
        <v>113.45454545454552</v>
      </c>
      <c r="AY379" s="59">
        <v>222.63636363636368</v>
      </c>
      <c r="AZ379" s="59">
        <v>750</v>
      </c>
      <c r="BA379" s="64">
        <v>307.27272727272737</v>
      </c>
      <c r="BB379" s="64">
        <v>950</v>
      </c>
      <c r="BC379" s="64">
        <v>1000</v>
      </c>
      <c r="BD379" s="64">
        <v>1000</v>
      </c>
      <c r="BE379" s="64">
        <v>1000</v>
      </c>
      <c r="BF379" s="64">
        <v>1250</v>
      </c>
      <c r="BG379" s="64">
        <v>1250</v>
      </c>
      <c r="BH379" s="64">
        <v>2100</v>
      </c>
      <c r="BI379" s="61">
        <v>600</v>
      </c>
      <c r="BJ379" s="62">
        <v>225</v>
      </c>
      <c r="BK379" s="62">
        <v>225</v>
      </c>
      <c r="BL379" s="62">
        <v>499.94545454545431</v>
      </c>
      <c r="BM379" s="62">
        <v>598.27272727272634</v>
      </c>
      <c r="BN379" s="62">
        <v>599.63636363636419</v>
      </c>
      <c r="BO379" s="62">
        <v>599.63636363636419</v>
      </c>
      <c r="BP379" s="62">
        <v>659.81818181818107</v>
      </c>
      <c r="BQ379" s="62">
        <v>842</v>
      </c>
      <c r="BR379" s="62">
        <v>1648</v>
      </c>
      <c r="BS379" s="62">
        <v>1750</v>
      </c>
      <c r="BT379" s="62">
        <v>1802</v>
      </c>
      <c r="BU379" s="62">
        <v>1800</v>
      </c>
    </row>
    <row r="380" spans="1:73" s="63" customFormat="1" x14ac:dyDescent="0.3">
      <c r="A380" s="1"/>
      <c r="B380" s="1"/>
      <c r="C380" s="1"/>
      <c r="D380" s="92"/>
      <c r="E380" s="3"/>
      <c r="F380" s="3"/>
      <c r="G380" s="1"/>
      <c r="H380" s="69">
        <v>16.853408000033166</v>
      </c>
      <c r="I380" s="47">
        <v>1.0475000000000001</v>
      </c>
      <c r="J380" s="48">
        <v>3.0136363636363646</v>
      </c>
      <c r="K380" s="48">
        <v>3.15</v>
      </c>
      <c r="L380" s="49">
        <v>272.66363636363667</v>
      </c>
      <c r="M380" s="49">
        <v>483.83636363636379</v>
      </c>
      <c r="N380" s="49">
        <v>490.42727272727245</v>
      </c>
      <c r="O380" s="49">
        <v>607.32272727272755</v>
      </c>
      <c r="P380" s="49">
        <v>607.22272727272752</v>
      </c>
      <c r="Q380" s="49">
        <v>998.92727272727336</v>
      </c>
      <c r="R380" s="49">
        <v>1299.7272727272712</v>
      </c>
      <c r="S380" s="49">
        <v>1998.5909090909111</v>
      </c>
      <c r="T380" s="49">
        <v>2299.7272727272712</v>
      </c>
      <c r="U380" s="50">
        <v>265.79999999999944</v>
      </c>
      <c r="V380" s="50">
        <v>291.20000000000061</v>
      </c>
      <c r="W380" s="51">
        <v>850</v>
      </c>
      <c r="X380" s="51">
        <v>850</v>
      </c>
      <c r="Y380" s="51">
        <v>1999.1818181818178</v>
      </c>
      <c r="Z380" s="51">
        <v>1999.8590909090906</v>
      </c>
      <c r="AA380" s="52">
        <v>900</v>
      </c>
      <c r="AB380" s="53">
        <v>1500</v>
      </c>
      <c r="AC380" s="53">
        <v>1500</v>
      </c>
      <c r="AD380" s="55">
        <v>0</v>
      </c>
      <c r="AE380" s="56">
        <v>750</v>
      </c>
      <c r="AF380" s="56">
        <v>750</v>
      </c>
      <c r="AG380" s="56">
        <v>1998.7272727272712</v>
      </c>
      <c r="AH380" s="57">
        <v>745.75</v>
      </c>
      <c r="AI380" s="57">
        <v>745.33636363636356</v>
      </c>
      <c r="AJ380" s="57">
        <v>898.77272727272668</v>
      </c>
      <c r="AK380" s="57">
        <v>949.31818181818221</v>
      </c>
      <c r="AL380" s="57">
        <v>1001.5</v>
      </c>
      <c r="AM380" s="57">
        <v>1500</v>
      </c>
      <c r="AN380" s="57">
        <v>1650</v>
      </c>
      <c r="AO380" s="57">
        <v>0</v>
      </c>
      <c r="AP380" s="57">
        <v>1650</v>
      </c>
      <c r="AQ380" s="58">
        <v>840.27272727272668</v>
      </c>
      <c r="AR380" s="58">
        <v>1361.2727272727288</v>
      </c>
      <c r="AS380" s="58">
        <v>1288.7727272727288</v>
      </c>
      <c r="AT380" s="58">
        <v>1500</v>
      </c>
      <c r="AU380" s="58">
        <v>1500</v>
      </c>
      <c r="AV380" s="58">
        <v>2500</v>
      </c>
      <c r="AW380" s="58">
        <v>2300</v>
      </c>
      <c r="AX380" s="59">
        <v>113.09090909090916</v>
      </c>
      <c r="AY380" s="59">
        <v>222.72727272727278</v>
      </c>
      <c r="AZ380" s="59">
        <v>750</v>
      </c>
      <c r="BA380" s="64">
        <v>306.45454545454555</v>
      </c>
      <c r="BB380" s="64">
        <v>950</v>
      </c>
      <c r="BC380" s="64">
        <v>1000</v>
      </c>
      <c r="BD380" s="64">
        <v>1000</v>
      </c>
      <c r="BE380" s="64">
        <v>1000</v>
      </c>
      <c r="BF380" s="64">
        <v>1250</v>
      </c>
      <c r="BG380" s="64">
        <v>1250</v>
      </c>
      <c r="BH380" s="64">
        <v>2100</v>
      </c>
      <c r="BI380" s="61">
        <v>600</v>
      </c>
      <c r="BJ380" s="62">
        <v>225</v>
      </c>
      <c r="BK380" s="62">
        <v>225</v>
      </c>
      <c r="BL380" s="62">
        <v>499.95909090909066</v>
      </c>
      <c r="BM380" s="62">
        <v>598.45454545454447</v>
      </c>
      <c r="BN380" s="62">
        <v>599.72727272727332</v>
      </c>
      <c r="BO380" s="62">
        <v>599.72727272727332</v>
      </c>
      <c r="BP380" s="62">
        <v>659.86363636363558</v>
      </c>
      <c r="BQ380" s="62">
        <v>841.5</v>
      </c>
      <c r="BR380" s="62">
        <v>1648.5</v>
      </c>
      <c r="BS380" s="62">
        <v>1750</v>
      </c>
      <c r="BT380" s="62">
        <v>1802</v>
      </c>
      <c r="BU380" s="62">
        <v>1800</v>
      </c>
    </row>
    <row r="381" spans="1:73" s="63" customFormat="1" x14ac:dyDescent="0.3">
      <c r="A381" s="1"/>
      <c r="B381" s="1"/>
      <c r="C381" s="1"/>
      <c r="D381" s="92"/>
      <c r="E381" s="3"/>
      <c r="F381" s="3"/>
      <c r="G381" s="1"/>
      <c r="H381" s="69">
        <v>16.898112000033251</v>
      </c>
      <c r="I381" s="47">
        <v>1.0449999999999999</v>
      </c>
      <c r="J381" s="48">
        <v>2.9090909090909101</v>
      </c>
      <c r="K381" s="48">
        <v>3</v>
      </c>
      <c r="L381" s="49">
        <v>272.20909090909123</v>
      </c>
      <c r="M381" s="49">
        <v>483.89090909090925</v>
      </c>
      <c r="N381" s="49">
        <v>489.81818181818153</v>
      </c>
      <c r="O381" s="49">
        <v>607.18181818181847</v>
      </c>
      <c r="P381" s="49">
        <v>607.08181818181845</v>
      </c>
      <c r="Q381" s="49">
        <v>999.01818181818248</v>
      </c>
      <c r="R381" s="49">
        <v>1299.8181818181802</v>
      </c>
      <c r="S381" s="49">
        <v>1998.7272727272748</v>
      </c>
      <c r="T381" s="49">
        <v>2299.8181818181802</v>
      </c>
      <c r="U381" s="50">
        <v>266.19999999999942</v>
      </c>
      <c r="V381" s="50">
        <v>291.80000000000064</v>
      </c>
      <c r="W381" s="51">
        <v>850</v>
      </c>
      <c r="X381" s="51">
        <v>850</v>
      </c>
      <c r="Y381" s="51">
        <v>1999.454545454545</v>
      </c>
      <c r="Z381" s="51">
        <v>1999.8727272727269</v>
      </c>
      <c r="AA381" s="52">
        <v>900</v>
      </c>
      <c r="AB381" s="53">
        <v>1500</v>
      </c>
      <c r="AC381" s="53">
        <v>1500</v>
      </c>
      <c r="AD381" s="55">
        <v>0</v>
      </c>
      <c r="AE381" s="56">
        <v>750</v>
      </c>
      <c r="AF381" s="56">
        <v>750</v>
      </c>
      <c r="AG381" s="56">
        <v>1998.8181818181802</v>
      </c>
      <c r="AH381" s="57">
        <v>745.5</v>
      </c>
      <c r="AI381" s="57">
        <v>745.09090909090901</v>
      </c>
      <c r="AJ381" s="57">
        <v>899.18181818181756</v>
      </c>
      <c r="AK381" s="57">
        <v>949.54545454545496</v>
      </c>
      <c r="AL381" s="57">
        <v>1001</v>
      </c>
      <c r="AM381" s="57">
        <v>1500</v>
      </c>
      <c r="AN381" s="57">
        <v>1650</v>
      </c>
      <c r="AO381" s="57">
        <v>0</v>
      </c>
      <c r="AP381" s="57">
        <v>1650</v>
      </c>
      <c r="AQ381" s="58">
        <v>840.18181818181756</v>
      </c>
      <c r="AR381" s="58">
        <v>1362.1818181818198</v>
      </c>
      <c r="AS381" s="58">
        <v>1288.1818181818198</v>
      </c>
      <c r="AT381" s="58">
        <v>1500</v>
      </c>
      <c r="AU381" s="58">
        <v>1500</v>
      </c>
      <c r="AV381" s="58">
        <v>2500</v>
      </c>
      <c r="AW381" s="58">
        <v>2300</v>
      </c>
      <c r="AX381" s="59">
        <v>112.7272727272728</v>
      </c>
      <c r="AY381" s="59">
        <v>222.81818181818187</v>
      </c>
      <c r="AZ381" s="59">
        <v>750</v>
      </c>
      <c r="BA381" s="64">
        <v>305.63636363636374</v>
      </c>
      <c r="BB381" s="64">
        <v>950</v>
      </c>
      <c r="BC381" s="64">
        <v>1000</v>
      </c>
      <c r="BD381" s="64">
        <v>1000</v>
      </c>
      <c r="BE381" s="64">
        <v>1000</v>
      </c>
      <c r="BF381" s="64">
        <v>1250</v>
      </c>
      <c r="BG381" s="64">
        <v>1250</v>
      </c>
      <c r="BH381" s="64">
        <v>2100</v>
      </c>
      <c r="BI381" s="61">
        <v>600</v>
      </c>
      <c r="BJ381" s="62">
        <v>225</v>
      </c>
      <c r="BK381" s="62">
        <v>225</v>
      </c>
      <c r="BL381" s="62">
        <v>499.97272727272701</v>
      </c>
      <c r="BM381" s="62">
        <v>598.6363636363626</v>
      </c>
      <c r="BN381" s="62">
        <v>599.81818181818244</v>
      </c>
      <c r="BO381" s="62">
        <v>599.81818181818244</v>
      </c>
      <c r="BP381" s="62">
        <v>659.90909090909008</v>
      </c>
      <c r="BQ381" s="62">
        <v>841</v>
      </c>
      <c r="BR381" s="62">
        <v>1649</v>
      </c>
      <c r="BS381" s="62">
        <v>1750</v>
      </c>
      <c r="BT381" s="62">
        <v>1802</v>
      </c>
      <c r="BU381" s="62">
        <v>1800</v>
      </c>
    </row>
    <row r="382" spans="1:73" s="63" customFormat="1" x14ac:dyDescent="0.3">
      <c r="A382" s="1"/>
      <c r="B382" s="1"/>
      <c r="C382" s="1"/>
      <c r="D382" s="92"/>
      <c r="E382" s="3"/>
      <c r="F382" s="3"/>
      <c r="G382" s="1"/>
      <c r="H382" s="69">
        <v>16.942816000033343</v>
      </c>
      <c r="I382" s="47">
        <v>1.0425</v>
      </c>
      <c r="J382" s="48">
        <v>2.8045454545454556</v>
      </c>
      <c r="K382" s="48">
        <v>2.85</v>
      </c>
      <c r="L382" s="49">
        <v>271.75454545454579</v>
      </c>
      <c r="M382" s="49">
        <v>483.94545454545471</v>
      </c>
      <c r="N382" s="49">
        <v>489.20909090909061</v>
      </c>
      <c r="O382" s="49">
        <v>607.04090909090939</v>
      </c>
      <c r="P382" s="49">
        <v>606.94090909090937</v>
      </c>
      <c r="Q382" s="49">
        <v>999.10909090909161</v>
      </c>
      <c r="R382" s="49">
        <v>1299.9090909090892</v>
      </c>
      <c r="S382" s="49">
        <v>1998.8636363636385</v>
      </c>
      <c r="T382" s="49">
        <v>2299.9090909090892</v>
      </c>
      <c r="U382" s="50">
        <v>266.5999999999994</v>
      </c>
      <c r="V382" s="50">
        <v>292.40000000000066</v>
      </c>
      <c r="W382" s="51">
        <v>850</v>
      </c>
      <c r="X382" s="51">
        <v>850</v>
      </c>
      <c r="Y382" s="51">
        <v>1999.7272727272723</v>
      </c>
      <c r="Z382" s="51">
        <v>1999.8863636363633</v>
      </c>
      <c r="AA382" s="52">
        <v>900</v>
      </c>
      <c r="AB382" s="53">
        <v>1500</v>
      </c>
      <c r="AC382" s="53">
        <v>1500</v>
      </c>
      <c r="AD382" s="55">
        <v>0</v>
      </c>
      <c r="AE382" s="56">
        <v>750</v>
      </c>
      <c r="AF382" s="56">
        <v>750</v>
      </c>
      <c r="AG382" s="56">
        <v>1998.9090909090892</v>
      </c>
      <c r="AH382" s="57">
        <v>745.25</v>
      </c>
      <c r="AI382" s="57">
        <v>744.84545454545446</v>
      </c>
      <c r="AJ382" s="57">
        <v>899.59090909090844</v>
      </c>
      <c r="AK382" s="57">
        <v>949.77272727272771</v>
      </c>
      <c r="AL382" s="57">
        <v>1000.5</v>
      </c>
      <c r="AM382" s="57">
        <v>1500</v>
      </c>
      <c r="AN382" s="57">
        <v>1650</v>
      </c>
      <c r="AO382" s="57">
        <v>0</v>
      </c>
      <c r="AP382" s="57">
        <v>1650</v>
      </c>
      <c r="AQ382" s="58">
        <v>840.09090909090844</v>
      </c>
      <c r="AR382" s="58">
        <v>1363.0909090909108</v>
      </c>
      <c r="AS382" s="58">
        <v>1287.5909090909108</v>
      </c>
      <c r="AT382" s="58">
        <v>1500</v>
      </c>
      <c r="AU382" s="58">
        <v>1500</v>
      </c>
      <c r="AV382" s="58">
        <v>2500</v>
      </c>
      <c r="AW382" s="58">
        <v>2300</v>
      </c>
      <c r="AX382" s="59">
        <v>112.36363636363645</v>
      </c>
      <c r="AY382" s="59">
        <v>222.90909090909096</v>
      </c>
      <c r="AZ382" s="59">
        <v>750</v>
      </c>
      <c r="BA382" s="64">
        <v>304.81818181818193</v>
      </c>
      <c r="BB382" s="64">
        <v>950</v>
      </c>
      <c r="BC382" s="64">
        <v>1000</v>
      </c>
      <c r="BD382" s="64">
        <v>1000</v>
      </c>
      <c r="BE382" s="64">
        <v>1000</v>
      </c>
      <c r="BF382" s="64">
        <v>1250</v>
      </c>
      <c r="BG382" s="64">
        <v>1250</v>
      </c>
      <c r="BH382" s="64">
        <v>2100</v>
      </c>
      <c r="BI382" s="61">
        <v>600</v>
      </c>
      <c r="BJ382" s="62">
        <v>225</v>
      </c>
      <c r="BK382" s="62">
        <v>225</v>
      </c>
      <c r="BL382" s="62">
        <v>499.98636363636336</v>
      </c>
      <c r="BM382" s="62">
        <v>598.81818181818073</v>
      </c>
      <c r="BN382" s="62">
        <v>599.90909090909156</v>
      </c>
      <c r="BO382" s="62">
        <v>599.90909090909156</v>
      </c>
      <c r="BP382" s="62">
        <v>659.95454545454459</v>
      </c>
      <c r="BQ382" s="62">
        <v>840.5</v>
      </c>
      <c r="BR382" s="62">
        <v>1649.5</v>
      </c>
      <c r="BS382" s="62">
        <v>1750</v>
      </c>
      <c r="BT382" s="62">
        <v>1802</v>
      </c>
      <c r="BU382" s="62">
        <v>1800</v>
      </c>
    </row>
    <row r="383" spans="1:73" s="63" customFormat="1" x14ac:dyDescent="0.3">
      <c r="A383" s="1"/>
      <c r="B383" s="1"/>
      <c r="C383" s="1"/>
      <c r="D383" s="92"/>
      <c r="E383" s="3"/>
      <c r="F383" s="3"/>
      <c r="G383" s="1"/>
      <c r="H383" s="69">
        <v>17</v>
      </c>
      <c r="I383" s="47">
        <v>1.04</v>
      </c>
      <c r="J383" s="48">
        <v>2.7</v>
      </c>
      <c r="K383" s="48">
        <v>2.7</v>
      </c>
      <c r="L383" s="49">
        <v>271.3</v>
      </c>
      <c r="M383" s="49">
        <v>484</v>
      </c>
      <c r="N383" s="49">
        <v>488.6</v>
      </c>
      <c r="O383" s="49">
        <v>606.9</v>
      </c>
      <c r="P383" s="49">
        <v>606.79999999999995</v>
      </c>
      <c r="Q383" s="49">
        <v>999.2</v>
      </c>
      <c r="R383" s="49">
        <v>1300</v>
      </c>
      <c r="S383" s="49">
        <v>1999</v>
      </c>
      <c r="T383" s="49">
        <v>2300</v>
      </c>
      <c r="U383" s="50">
        <v>266.99999999999937</v>
      </c>
      <c r="V383" s="50">
        <v>293.00000000000068</v>
      </c>
      <c r="W383" s="51">
        <v>850</v>
      </c>
      <c r="X383" s="51">
        <v>850</v>
      </c>
      <c r="Y383" s="51">
        <v>2000</v>
      </c>
      <c r="Z383" s="51">
        <v>1999.9</v>
      </c>
      <c r="AA383" s="52">
        <v>900</v>
      </c>
      <c r="AB383" s="53">
        <v>1500</v>
      </c>
      <c r="AC383" s="53">
        <v>1500</v>
      </c>
      <c r="AD383" s="55">
        <v>0</v>
      </c>
      <c r="AE383" s="56">
        <v>750</v>
      </c>
      <c r="AF383" s="56">
        <v>750</v>
      </c>
      <c r="AG383" s="56">
        <v>1999</v>
      </c>
      <c r="AH383" s="57">
        <v>745</v>
      </c>
      <c r="AI383" s="57">
        <v>744.6</v>
      </c>
      <c r="AJ383" s="57">
        <v>900</v>
      </c>
      <c r="AK383" s="57">
        <v>950</v>
      </c>
      <c r="AL383" s="57">
        <v>1000</v>
      </c>
      <c r="AM383" s="57">
        <v>1500</v>
      </c>
      <c r="AN383" s="57">
        <v>1650</v>
      </c>
      <c r="AO383" s="57">
        <v>0</v>
      </c>
      <c r="AP383" s="57">
        <v>1650</v>
      </c>
      <c r="AQ383" s="58">
        <v>840</v>
      </c>
      <c r="AR383" s="58">
        <v>1364</v>
      </c>
      <c r="AS383" s="58">
        <v>1287</v>
      </c>
      <c r="AT383" s="58">
        <v>1500</v>
      </c>
      <c r="AU383" s="58">
        <v>1500</v>
      </c>
      <c r="AV383" s="58">
        <v>2500</v>
      </c>
      <c r="AW383" s="58">
        <v>2300</v>
      </c>
      <c r="AX383" s="59">
        <v>112</v>
      </c>
      <c r="AY383" s="59">
        <v>223</v>
      </c>
      <c r="AZ383" s="59">
        <v>750</v>
      </c>
      <c r="BA383" s="64">
        <v>304</v>
      </c>
      <c r="BB383" s="64">
        <v>950</v>
      </c>
      <c r="BC383" s="64">
        <v>1000</v>
      </c>
      <c r="BD383" s="64">
        <v>1000</v>
      </c>
      <c r="BE383" s="64">
        <v>1000</v>
      </c>
      <c r="BF383" s="64">
        <v>1250</v>
      </c>
      <c r="BG383" s="64">
        <v>1250</v>
      </c>
      <c r="BH383" s="64">
        <v>2100</v>
      </c>
      <c r="BI383" s="61">
        <v>600</v>
      </c>
      <c r="BJ383" s="62">
        <v>225</v>
      </c>
      <c r="BK383" s="62">
        <v>225</v>
      </c>
      <c r="BL383" s="62">
        <v>500</v>
      </c>
      <c r="BM383" s="62">
        <v>599</v>
      </c>
      <c r="BN383" s="62">
        <v>600</v>
      </c>
      <c r="BO383" s="62">
        <v>600</v>
      </c>
      <c r="BP383" s="62">
        <v>660</v>
      </c>
      <c r="BQ383" s="62">
        <v>840</v>
      </c>
      <c r="BR383" s="62">
        <v>1650</v>
      </c>
      <c r="BS383" s="62">
        <v>1750</v>
      </c>
      <c r="BT383" s="62">
        <v>1802</v>
      </c>
      <c r="BU383" s="62">
        <v>1800</v>
      </c>
    </row>
    <row r="384" spans="1:73" s="63" customFormat="1" x14ac:dyDescent="0.3">
      <c r="A384" s="1"/>
      <c r="B384" s="1"/>
      <c r="C384" s="1"/>
      <c r="D384" s="92"/>
      <c r="E384" s="3"/>
      <c r="F384" s="3"/>
      <c r="G384" s="1"/>
      <c r="H384" s="69">
        <v>17.032224000033519</v>
      </c>
      <c r="I384" s="47">
        <v>1.0378260869565217</v>
      </c>
      <c r="J384" s="48">
        <v>2.7130434782608699</v>
      </c>
      <c r="K384" s="48">
        <v>2.7130434782608699</v>
      </c>
      <c r="L384" s="49">
        <v>270.78695652173911</v>
      </c>
      <c r="M384" s="49">
        <v>483.0826086956522</v>
      </c>
      <c r="N384" s="49">
        <v>487.81304347826091</v>
      </c>
      <c r="O384" s="49">
        <v>606.31304347826085</v>
      </c>
      <c r="P384" s="49">
        <v>606.21304347826083</v>
      </c>
      <c r="Q384" s="49">
        <v>999.22608695652173</v>
      </c>
      <c r="R384" s="49">
        <v>1300</v>
      </c>
      <c r="S384" s="49">
        <v>1999.0434782608695</v>
      </c>
      <c r="T384" s="49">
        <v>2300</v>
      </c>
      <c r="U384" s="50">
        <v>267.39999999999935</v>
      </c>
      <c r="V384" s="50">
        <v>293.6000000000007</v>
      </c>
      <c r="W384" s="51">
        <v>850</v>
      </c>
      <c r="X384" s="51">
        <v>850</v>
      </c>
      <c r="Y384" s="51">
        <v>2000</v>
      </c>
      <c r="Z384" s="51">
        <v>1999.9043478260871</v>
      </c>
      <c r="AA384" s="52">
        <v>900</v>
      </c>
      <c r="AB384" s="53">
        <v>1500</v>
      </c>
      <c r="AC384" s="53">
        <v>1500</v>
      </c>
      <c r="AD384" s="55">
        <v>0</v>
      </c>
      <c r="AE384" s="56">
        <v>750</v>
      </c>
      <c r="AF384" s="56">
        <v>750</v>
      </c>
      <c r="AG384" s="56">
        <v>1999.0434782608695</v>
      </c>
      <c r="AH384" s="57">
        <v>744.25</v>
      </c>
      <c r="AI384" s="57">
        <v>744.17391304347825</v>
      </c>
      <c r="AJ384" s="57">
        <v>899.91304347826087</v>
      </c>
      <c r="AK384" s="57">
        <v>949.6521739130435</v>
      </c>
      <c r="AL384" s="57">
        <v>999.25</v>
      </c>
      <c r="AM384" s="57">
        <v>1500</v>
      </c>
      <c r="AN384" s="57">
        <v>1650</v>
      </c>
      <c r="AO384" s="57">
        <v>0</v>
      </c>
      <c r="AP384" s="57">
        <v>1650</v>
      </c>
      <c r="AQ384" s="58">
        <v>839.43478260869563</v>
      </c>
      <c r="AR384" s="58">
        <v>1362.1739130434783</v>
      </c>
      <c r="AS384" s="58">
        <v>1285.9130434782608</v>
      </c>
      <c r="AT384" s="58">
        <v>1500</v>
      </c>
      <c r="AU384" s="58">
        <v>1500</v>
      </c>
      <c r="AV384" s="58">
        <v>2500</v>
      </c>
      <c r="AW384" s="58">
        <v>2300</v>
      </c>
      <c r="AX384" s="59">
        <v>112</v>
      </c>
      <c r="AY384" s="59">
        <v>223.04347826086956</v>
      </c>
      <c r="AZ384" s="59">
        <v>750</v>
      </c>
      <c r="BA384" s="64">
        <v>303.39130434782606</v>
      </c>
      <c r="BB384" s="64">
        <v>950</v>
      </c>
      <c r="BC384" s="64">
        <v>1000</v>
      </c>
      <c r="BD384" s="64">
        <v>1000</v>
      </c>
      <c r="BE384" s="64">
        <v>1000</v>
      </c>
      <c r="BF384" s="64">
        <v>1250</v>
      </c>
      <c r="BG384" s="64">
        <v>1250</v>
      </c>
      <c r="BH384" s="64">
        <v>2100</v>
      </c>
      <c r="BI384" s="61">
        <v>600</v>
      </c>
      <c r="BJ384" s="62">
        <v>225</v>
      </c>
      <c r="BK384" s="62">
        <v>225</v>
      </c>
      <c r="BL384" s="62">
        <v>500</v>
      </c>
      <c r="BM384" s="62">
        <v>599.04347826086962</v>
      </c>
      <c r="BN384" s="62">
        <v>600</v>
      </c>
      <c r="BO384" s="62">
        <v>600</v>
      </c>
      <c r="BP384" s="62">
        <v>660</v>
      </c>
      <c r="BQ384" s="62">
        <v>840.25</v>
      </c>
      <c r="BR384" s="62">
        <v>1650</v>
      </c>
      <c r="BS384" s="62">
        <v>1750</v>
      </c>
      <c r="BT384" s="62">
        <v>1802</v>
      </c>
      <c r="BU384" s="62">
        <v>1800</v>
      </c>
    </row>
    <row r="385" spans="1:73" s="63" customFormat="1" x14ac:dyDescent="0.3">
      <c r="A385" s="1"/>
      <c r="B385" s="1"/>
      <c r="C385" s="1"/>
      <c r="D385" s="92"/>
      <c r="E385" s="3"/>
      <c r="F385" s="3"/>
      <c r="G385" s="1"/>
      <c r="H385" s="69">
        <v>17.076928000033607</v>
      </c>
      <c r="I385" s="47">
        <v>1.0356521739130433</v>
      </c>
      <c r="J385" s="48">
        <v>2.7260869565217396</v>
      </c>
      <c r="K385" s="48">
        <v>2.7260869565217396</v>
      </c>
      <c r="L385" s="49">
        <v>270.27391304347822</v>
      </c>
      <c r="M385" s="49">
        <v>482.1652173913044</v>
      </c>
      <c r="N385" s="49">
        <v>487.02608695652179</v>
      </c>
      <c r="O385" s="49">
        <v>605.72608695652173</v>
      </c>
      <c r="P385" s="49">
        <v>605.6260869565217</v>
      </c>
      <c r="Q385" s="49">
        <v>999.25217391304341</v>
      </c>
      <c r="R385" s="49">
        <v>1300</v>
      </c>
      <c r="S385" s="49">
        <v>1999.086956521739</v>
      </c>
      <c r="T385" s="49">
        <v>2300</v>
      </c>
      <c r="U385" s="50">
        <v>267.79999999999933</v>
      </c>
      <c r="V385" s="50">
        <v>294.20000000000073</v>
      </c>
      <c r="W385" s="51">
        <v>850</v>
      </c>
      <c r="X385" s="51">
        <v>850</v>
      </c>
      <c r="Y385" s="51">
        <v>2000</v>
      </c>
      <c r="Z385" s="51">
        <v>1999.9086956521742</v>
      </c>
      <c r="AA385" s="52">
        <v>900</v>
      </c>
      <c r="AB385" s="53">
        <v>1500</v>
      </c>
      <c r="AC385" s="53">
        <v>1500</v>
      </c>
      <c r="AD385" s="55">
        <v>0</v>
      </c>
      <c r="AE385" s="56">
        <v>750</v>
      </c>
      <c r="AF385" s="56">
        <v>750</v>
      </c>
      <c r="AG385" s="56">
        <v>1999.086956521739</v>
      </c>
      <c r="AH385" s="57">
        <v>743.5</v>
      </c>
      <c r="AI385" s="57">
        <v>743.74782608695648</v>
      </c>
      <c r="AJ385" s="57">
        <v>899.82608695652175</v>
      </c>
      <c r="AK385" s="57">
        <v>949.304347826087</v>
      </c>
      <c r="AL385" s="57">
        <v>998.5</v>
      </c>
      <c r="AM385" s="57">
        <v>1500</v>
      </c>
      <c r="AN385" s="57">
        <v>1650</v>
      </c>
      <c r="AO385" s="57">
        <v>0</v>
      </c>
      <c r="AP385" s="57">
        <v>1650</v>
      </c>
      <c r="AQ385" s="58">
        <v>838.86956521739125</v>
      </c>
      <c r="AR385" s="58">
        <v>1360.3478260869565</v>
      </c>
      <c r="AS385" s="58">
        <v>1284.8260869565215</v>
      </c>
      <c r="AT385" s="58">
        <v>1500</v>
      </c>
      <c r="AU385" s="58">
        <v>1500</v>
      </c>
      <c r="AV385" s="58">
        <v>2500</v>
      </c>
      <c r="AW385" s="58">
        <v>2300</v>
      </c>
      <c r="AX385" s="59">
        <v>112</v>
      </c>
      <c r="AY385" s="59">
        <v>223.08695652173913</v>
      </c>
      <c r="AZ385" s="59">
        <v>750</v>
      </c>
      <c r="BA385" s="64">
        <v>302.78260869565213</v>
      </c>
      <c r="BB385" s="64">
        <v>950</v>
      </c>
      <c r="BC385" s="64">
        <v>1000</v>
      </c>
      <c r="BD385" s="64">
        <v>1000</v>
      </c>
      <c r="BE385" s="64">
        <v>1000</v>
      </c>
      <c r="BF385" s="64">
        <v>1250</v>
      </c>
      <c r="BG385" s="64">
        <v>1250</v>
      </c>
      <c r="BH385" s="64">
        <v>2100</v>
      </c>
      <c r="BI385" s="61">
        <v>600</v>
      </c>
      <c r="BJ385" s="62">
        <v>225</v>
      </c>
      <c r="BK385" s="62">
        <v>225</v>
      </c>
      <c r="BL385" s="62">
        <v>500</v>
      </c>
      <c r="BM385" s="62">
        <v>599.08695652173924</v>
      </c>
      <c r="BN385" s="62">
        <v>600</v>
      </c>
      <c r="BO385" s="62">
        <v>600</v>
      </c>
      <c r="BP385" s="62">
        <v>660</v>
      </c>
      <c r="BQ385" s="62">
        <v>840.5</v>
      </c>
      <c r="BR385" s="62">
        <v>1650</v>
      </c>
      <c r="BS385" s="62">
        <v>1750</v>
      </c>
      <c r="BT385" s="62">
        <v>1802</v>
      </c>
      <c r="BU385" s="62">
        <v>1800</v>
      </c>
    </row>
    <row r="386" spans="1:73" s="63" customFormat="1" x14ac:dyDescent="0.3">
      <c r="A386" s="1"/>
      <c r="B386" s="1"/>
      <c r="C386" s="1"/>
      <c r="D386" s="92"/>
      <c r="E386" s="3"/>
      <c r="F386" s="3"/>
      <c r="G386" s="1"/>
      <c r="H386" s="69">
        <v>17.121632000033692</v>
      </c>
      <c r="I386" s="47">
        <v>1.033478260869565</v>
      </c>
      <c r="J386" s="48">
        <v>2.7391304347826093</v>
      </c>
      <c r="K386" s="48">
        <v>2.7391304347826093</v>
      </c>
      <c r="L386" s="49">
        <v>269.76086956521732</v>
      </c>
      <c r="M386" s="49">
        <v>481.24782608695659</v>
      </c>
      <c r="N386" s="49">
        <v>486.23913043478268</v>
      </c>
      <c r="O386" s="49">
        <v>605.1391304347826</v>
      </c>
      <c r="P386" s="49">
        <v>605.03913043478258</v>
      </c>
      <c r="Q386" s="49">
        <v>999.27826086956509</v>
      </c>
      <c r="R386" s="49">
        <v>1300</v>
      </c>
      <c r="S386" s="49">
        <v>1999.1304347826085</v>
      </c>
      <c r="T386" s="49">
        <v>2300</v>
      </c>
      <c r="U386" s="50">
        <v>268.19999999999931</v>
      </c>
      <c r="V386" s="50">
        <v>294.80000000000075</v>
      </c>
      <c r="W386" s="51">
        <v>850</v>
      </c>
      <c r="X386" s="51">
        <v>850</v>
      </c>
      <c r="Y386" s="51">
        <v>2000</v>
      </c>
      <c r="Z386" s="51">
        <v>1999.9130434782612</v>
      </c>
      <c r="AA386" s="52">
        <v>900</v>
      </c>
      <c r="AB386" s="53">
        <v>1500</v>
      </c>
      <c r="AC386" s="53">
        <v>1500</v>
      </c>
      <c r="AD386" s="55">
        <v>0</v>
      </c>
      <c r="AE386" s="56">
        <v>750</v>
      </c>
      <c r="AF386" s="56">
        <v>750</v>
      </c>
      <c r="AG386" s="56">
        <v>1999.1304347826085</v>
      </c>
      <c r="AH386" s="57">
        <v>742.75</v>
      </c>
      <c r="AI386" s="57">
        <v>743.32173913043471</v>
      </c>
      <c r="AJ386" s="57">
        <v>899.73913043478262</v>
      </c>
      <c r="AK386" s="57">
        <v>948.95652173913049</v>
      </c>
      <c r="AL386" s="57">
        <v>997.75</v>
      </c>
      <c r="AM386" s="57">
        <v>1500</v>
      </c>
      <c r="AN386" s="57">
        <v>1650</v>
      </c>
      <c r="AO386" s="57">
        <v>0</v>
      </c>
      <c r="AP386" s="57">
        <v>1650</v>
      </c>
      <c r="AQ386" s="58">
        <v>838.30434782608688</v>
      </c>
      <c r="AR386" s="58">
        <v>1358.5217391304348</v>
      </c>
      <c r="AS386" s="58">
        <v>1283.7391304347823</v>
      </c>
      <c r="AT386" s="58">
        <v>1500</v>
      </c>
      <c r="AU386" s="58">
        <v>1500</v>
      </c>
      <c r="AV386" s="58">
        <v>2500</v>
      </c>
      <c r="AW386" s="58">
        <v>2300</v>
      </c>
      <c r="AX386" s="59">
        <v>112</v>
      </c>
      <c r="AY386" s="59">
        <v>223.13043478260869</v>
      </c>
      <c r="AZ386" s="59">
        <v>750</v>
      </c>
      <c r="BA386" s="64">
        <v>302.17391304347819</v>
      </c>
      <c r="BB386" s="64">
        <v>950</v>
      </c>
      <c r="BC386" s="64">
        <v>1000</v>
      </c>
      <c r="BD386" s="64">
        <v>1000</v>
      </c>
      <c r="BE386" s="64">
        <v>1000</v>
      </c>
      <c r="BF386" s="64">
        <v>1250</v>
      </c>
      <c r="BG386" s="64">
        <v>1250</v>
      </c>
      <c r="BH386" s="64">
        <v>2100</v>
      </c>
      <c r="BI386" s="61">
        <v>600</v>
      </c>
      <c r="BJ386" s="62">
        <v>225</v>
      </c>
      <c r="BK386" s="62">
        <v>225</v>
      </c>
      <c r="BL386" s="62">
        <v>500</v>
      </c>
      <c r="BM386" s="62">
        <v>599.13043478260886</v>
      </c>
      <c r="BN386" s="62">
        <v>600</v>
      </c>
      <c r="BO386" s="62">
        <v>600</v>
      </c>
      <c r="BP386" s="62">
        <v>660</v>
      </c>
      <c r="BQ386" s="62">
        <v>840.75</v>
      </c>
      <c r="BR386" s="62">
        <v>1650</v>
      </c>
      <c r="BS386" s="62">
        <v>1750</v>
      </c>
      <c r="BT386" s="62">
        <v>1802</v>
      </c>
      <c r="BU386" s="62">
        <v>1800</v>
      </c>
    </row>
    <row r="387" spans="1:73" s="63" customFormat="1" x14ac:dyDescent="0.3">
      <c r="A387" s="1"/>
      <c r="B387" s="1"/>
      <c r="C387" s="1"/>
      <c r="D387" s="92"/>
      <c r="E387" s="3"/>
      <c r="F387" s="3"/>
      <c r="G387" s="1"/>
      <c r="H387" s="69">
        <v>17.16633600003378</v>
      </c>
      <c r="I387" s="47">
        <v>1.0313043478260866</v>
      </c>
      <c r="J387" s="48">
        <v>2.752173913043479</v>
      </c>
      <c r="K387" s="48">
        <v>2.752173913043479</v>
      </c>
      <c r="L387" s="49">
        <v>269.24782608695642</v>
      </c>
      <c r="M387" s="49">
        <v>480.33043478260879</v>
      </c>
      <c r="N387" s="49">
        <v>485.45217391304357</v>
      </c>
      <c r="O387" s="49">
        <v>604.55217391304348</v>
      </c>
      <c r="P387" s="49">
        <v>604.45217391304345</v>
      </c>
      <c r="Q387" s="49">
        <v>999.30434782608677</v>
      </c>
      <c r="R387" s="49">
        <v>1300</v>
      </c>
      <c r="S387" s="49">
        <v>1999.173913043478</v>
      </c>
      <c r="T387" s="49">
        <v>2300</v>
      </c>
      <c r="U387" s="50">
        <v>268.59999999999928</v>
      </c>
      <c r="V387" s="50">
        <v>295.40000000000077</v>
      </c>
      <c r="W387" s="51">
        <v>850</v>
      </c>
      <c r="X387" s="51">
        <v>850</v>
      </c>
      <c r="Y387" s="51">
        <v>2000</v>
      </c>
      <c r="Z387" s="51">
        <v>1999.9173913043483</v>
      </c>
      <c r="AA387" s="52">
        <v>900</v>
      </c>
      <c r="AB387" s="53">
        <v>1500</v>
      </c>
      <c r="AC387" s="53">
        <v>1500</v>
      </c>
      <c r="AD387" s="55">
        <v>0</v>
      </c>
      <c r="AE387" s="56">
        <v>750</v>
      </c>
      <c r="AF387" s="56">
        <v>750</v>
      </c>
      <c r="AG387" s="56">
        <v>1999.173913043478</v>
      </c>
      <c r="AH387" s="57">
        <v>742</v>
      </c>
      <c r="AI387" s="57">
        <v>742.89565217391294</v>
      </c>
      <c r="AJ387" s="57">
        <v>899.6521739130435</v>
      </c>
      <c r="AK387" s="57">
        <v>948.60869565217399</v>
      </c>
      <c r="AL387" s="57">
        <v>997</v>
      </c>
      <c r="AM387" s="57">
        <v>1500</v>
      </c>
      <c r="AN387" s="57">
        <v>1650</v>
      </c>
      <c r="AO387" s="57">
        <v>0</v>
      </c>
      <c r="AP387" s="57">
        <v>1650</v>
      </c>
      <c r="AQ387" s="58">
        <v>837.73913043478251</v>
      </c>
      <c r="AR387" s="58">
        <v>1356.695652173913</v>
      </c>
      <c r="AS387" s="58">
        <v>1282.652173913043</v>
      </c>
      <c r="AT387" s="58">
        <v>1500</v>
      </c>
      <c r="AU387" s="58">
        <v>1500</v>
      </c>
      <c r="AV387" s="58">
        <v>2500</v>
      </c>
      <c r="AW387" s="58">
        <v>2300</v>
      </c>
      <c r="AX387" s="59">
        <v>112</v>
      </c>
      <c r="AY387" s="59">
        <v>223.17391304347825</v>
      </c>
      <c r="AZ387" s="59">
        <v>750</v>
      </c>
      <c r="BA387" s="64">
        <v>301.56521739130426</v>
      </c>
      <c r="BB387" s="64">
        <v>950</v>
      </c>
      <c r="BC387" s="64">
        <v>1000</v>
      </c>
      <c r="BD387" s="64">
        <v>1000</v>
      </c>
      <c r="BE387" s="64">
        <v>1000</v>
      </c>
      <c r="BF387" s="64">
        <v>1250</v>
      </c>
      <c r="BG387" s="64">
        <v>1250</v>
      </c>
      <c r="BH387" s="64">
        <v>2100</v>
      </c>
      <c r="BI387" s="61">
        <v>600</v>
      </c>
      <c r="BJ387" s="62">
        <v>225</v>
      </c>
      <c r="BK387" s="62">
        <v>225</v>
      </c>
      <c r="BL387" s="62">
        <v>500</v>
      </c>
      <c r="BM387" s="62">
        <v>599.17391304347848</v>
      </c>
      <c r="BN387" s="62">
        <v>600</v>
      </c>
      <c r="BO387" s="62">
        <v>600</v>
      </c>
      <c r="BP387" s="62">
        <v>660</v>
      </c>
      <c r="BQ387" s="62">
        <v>841</v>
      </c>
      <c r="BR387" s="62">
        <v>1650</v>
      </c>
      <c r="BS387" s="62">
        <v>1750</v>
      </c>
      <c r="BT387" s="62">
        <v>1802</v>
      </c>
      <c r="BU387" s="62">
        <v>1800</v>
      </c>
    </row>
    <row r="388" spans="1:73" s="63" customFormat="1" x14ac:dyDescent="0.3">
      <c r="A388" s="1"/>
      <c r="B388" s="1"/>
      <c r="C388" s="1"/>
      <c r="D388" s="92"/>
      <c r="E388" s="3"/>
      <c r="F388" s="3"/>
      <c r="G388" s="1"/>
      <c r="H388" s="69">
        <v>17.211040000033869</v>
      </c>
      <c r="I388" s="47">
        <v>1.0291304347826082</v>
      </c>
      <c r="J388" s="48">
        <v>2.7652173913043487</v>
      </c>
      <c r="K388" s="48">
        <v>2.7652173913043487</v>
      </c>
      <c r="L388" s="49">
        <v>268.73478260869553</v>
      </c>
      <c r="M388" s="49">
        <v>479.41304347826099</v>
      </c>
      <c r="N388" s="49">
        <v>484.66521739130445</v>
      </c>
      <c r="O388" s="49">
        <v>603.96521739130435</v>
      </c>
      <c r="P388" s="49">
        <v>603.86521739130433</v>
      </c>
      <c r="Q388" s="49">
        <v>999.33043478260845</v>
      </c>
      <c r="R388" s="49">
        <v>1300</v>
      </c>
      <c r="S388" s="49">
        <v>1999.2173913043475</v>
      </c>
      <c r="T388" s="49">
        <v>2300</v>
      </c>
      <c r="U388" s="50">
        <v>268.99999999999926</v>
      </c>
      <c r="V388" s="50">
        <v>296.0000000000008</v>
      </c>
      <c r="W388" s="51">
        <v>850</v>
      </c>
      <c r="X388" s="51">
        <v>850</v>
      </c>
      <c r="Y388" s="51">
        <v>2000</v>
      </c>
      <c r="Z388" s="51">
        <v>1999.9217391304353</v>
      </c>
      <c r="AA388" s="52">
        <v>900</v>
      </c>
      <c r="AB388" s="53">
        <v>1500</v>
      </c>
      <c r="AC388" s="53">
        <v>1500</v>
      </c>
      <c r="AD388" s="55">
        <v>0</v>
      </c>
      <c r="AE388" s="56">
        <v>750</v>
      </c>
      <c r="AF388" s="56">
        <v>750</v>
      </c>
      <c r="AG388" s="56">
        <v>1999.2173913043475</v>
      </c>
      <c r="AH388" s="57">
        <v>741.25</v>
      </c>
      <c r="AI388" s="57">
        <v>742.46956521739116</v>
      </c>
      <c r="AJ388" s="57">
        <v>899.56521739130437</v>
      </c>
      <c r="AK388" s="57">
        <v>948.26086956521749</v>
      </c>
      <c r="AL388" s="57">
        <v>996.25</v>
      </c>
      <c r="AM388" s="57">
        <v>1500</v>
      </c>
      <c r="AN388" s="57">
        <v>1650</v>
      </c>
      <c r="AO388" s="57">
        <v>0</v>
      </c>
      <c r="AP388" s="57">
        <v>1650</v>
      </c>
      <c r="AQ388" s="58">
        <v>837.17391304347814</v>
      </c>
      <c r="AR388" s="58">
        <v>1354.8695652173913</v>
      </c>
      <c r="AS388" s="58">
        <v>1281.5652173913038</v>
      </c>
      <c r="AT388" s="58">
        <v>1500</v>
      </c>
      <c r="AU388" s="58">
        <v>1500</v>
      </c>
      <c r="AV388" s="58">
        <v>2500</v>
      </c>
      <c r="AW388" s="58">
        <v>2300</v>
      </c>
      <c r="AX388" s="59">
        <v>112</v>
      </c>
      <c r="AY388" s="59">
        <v>223.21739130434781</v>
      </c>
      <c r="AZ388" s="59">
        <v>750</v>
      </c>
      <c r="BA388" s="64">
        <v>300.95652173913032</v>
      </c>
      <c r="BB388" s="64">
        <v>950</v>
      </c>
      <c r="BC388" s="64">
        <v>1000</v>
      </c>
      <c r="BD388" s="64">
        <v>1000</v>
      </c>
      <c r="BE388" s="64">
        <v>1000</v>
      </c>
      <c r="BF388" s="64">
        <v>1250</v>
      </c>
      <c r="BG388" s="64">
        <v>1250</v>
      </c>
      <c r="BH388" s="64">
        <v>2100</v>
      </c>
      <c r="BI388" s="61">
        <v>600</v>
      </c>
      <c r="BJ388" s="62">
        <v>225</v>
      </c>
      <c r="BK388" s="62">
        <v>225</v>
      </c>
      <c r="BL388" s="62">
        <v>500</v>
      </c>
      <c r="BM388" s="62">
        <v>599.2173913043481</v>
      </c>
      <c r="BN388" s="62">
        <v>600</v>
      </c>
      <c r="BO388" s="62">
        <v>600</v>
      </c>
      <c r="BP388" s="62">
        <v>660</v>
      </c>
      <c r="BQ388" s="62">
        <v>841.25</v>
      </c>
      <c r="BR388" s="62">
        <v>1650</v>
      </c>
      <c r="BS388" s="62">
        <v>1750</v>
      </c>
      <c r="BT388" s="62">
        <v>1802</v>
      </c>
      <c r="BU388" s="62">
        <v>1800</v>
      </c>
    </row>
    <row r="389" spans="1:73" s="63" customFormat="1" x14ac:dyDescent="0.3">
      <c r="A389" s="1"/>
      <c r="B389" s="1"/>
      <c r="C389" s="1"/>
      <c r="D389" s="92"/>
      <c r="E389" s="3"/>
      <c r="F389" s="3"/>
      <c r="G389" s="1"/>
      <c r="H389" s="69">
        <v>17.255744000033957</v>
      </c>
      <c r="I389" s="47">
        <v>1.0269565217391299</v>
      </c>
      <c r="J389" s="48">
        <v>2.7782608695652184</v>
      </c>
      <c r="K389" s="48">
        <v>2.7782608695652184</v>
      </c>
      <c r="L389" s="49">
        <v>268.22173913043463</v>
      </c>
      <c r="M389" s="49">
        <v>478.49565217391319</v>
      </c>
      <c r="N389" s="49">
        <v>483.87826086956534</v>
      </c>
      <c r="O389" s="49">
        <v>603.37826086956522</v>
      </c>
      <c r="P389" s="49">
        <v>603.2782608695652</v>
      </c>
      <c r="Q389" s="49">
        <v>999.35652173913013</v>
      </c>
      <c r="R389" s="49">
        <v>1300</v>
      </c>
      <c r="S389" s="49">
        <v>1999.260869565217</v>
      </c>
      <c r="T389" s="49">
        <v>2300</v>
      </c>
      <c r="U389" s="50">
        <v>269.39999999999924</v>
      </c>
      <c r="V389" s="50">
        <v>296.60000000000082</v>
      </c>
      <c r="W389" s="51">
        <v>850</v>
      </c>
      <c r="X389" s="51">
        <v>850</v>
      </c>
      <c r="Y389" s="51">
        <v>2000</v>
      </c>
      <c r="Z389" s="51">
        <v>1999.9260869565223</v>
      </c>
      <c r="AA389" s="52">
        <v>900</v>
      </c>
      <c r="AB389" s="53">
        <v>1500</v>
      </c>
      <c r="AC389" s="53">
        <v>1500</v>
      </c>
      <c r="AD389" s="55">
        <v>0</v>
      </c>
      <c r="AE389" s="56">
        <v>750</v>
      </c>
      <c r="AF389" s="56">
        <v>750</v>
      </c>
      <c r="AG389" s="56">
        <v>1999.260869565217</v>
      </c>
      <c r="AH389" s="57">
        <v>740.5</v>
      </c>
      <c r="AI389" s="57">
        <v>742.04347826086939</v>
      </c>
      <c r="AJ389" s="57">
        <v>899.47826086956525</v>
      </c>
      <c r="AK389" s="57">
        <v>947.91304347826099</v>
      </c>
      <c r="AL389" s="57">
        <v>995.5</v>
      </c>
      <c r="AM389" s="57">
        <v>1500</v>
      </c>
      <c r="AN389" s="57">
        <v>1650</v>
      </c>
      <c r="AO389" s="57">
        <v>0</v>
      </c>
      <c r="AP389" s="57">
        <v>1650</v>
      </c>
      <c r="AQ389" s="58">
        <v>836.60869565217376</v>
      </c>
      <c r="AR389" s="58">
        <v>1353.0434782608695</v>
      </c>
      <c r="AS389" s="58">
        <v>1280.4782608695646</v>
      </c>
      <c r="AT389" s="58">
        <v>1500</v>
      </c>
      <c r="AU389" s="58">
        <v>1500</v>
      </c>
      <c r="AV389" s="58">
        <v>2500</v>
      </c>
      <c r="AW389" s="58">
        <v>2300</v>
      </c>
      <c r="AX389" s="59">
        <v>112</v>
      </c>
      <c r="AY389" s="59">
        <v>223.26086956521738</v>
      </c>
      <c r="AZ389" s="59">
        <v>750</v>
      </c>
      <c r="BA389" s="64">
        <v>300.34782608695639</v>
      </c>
      <c r="BB389" s="64">
        <v>950</v>
      </c>
      <c r="BC389" s="64">
        <v>1000</v>
      </c>
      <c r="BD389" s="64">
        <v>1000</v>
      </c>
      <c r="BE389" s="64">
        <v>1000</v>
      </c>
      <c r="BF389" s="64">
        <v>1250</v>
      </c>
      <c r="BG389" s="64">
        <v>1250</v>
      </c>
      <c r="BH389" s="64">
        <v>2100</v>
      </c>
      <c r="BI389" s="61">
        <v>600</v>
      </c>
      <c r="BJ389" s="62">
        <v>225</v>
      </c>
      <c r="BK389" s="62">
        <v>225</v>
      </c>
      <c r="BL389" s="62">
        <v>500</v>
      </c>
      <c r="BM389" s="62">
        <v>599.26086956521772</v>
      </c>
      <c r="BN389" s="62">
        <v>600</v>
      </c>
      <c r="BO389" s="62">
        <v>600</v>
      </c>
      <c r="BP389" s="62">
        <v>660</v>
      </c>
      <c r="BQ389" s="62">
        <v>841.5</v>
      </c>
      <c r="BR389" s="62">
        <v>1650</v>
      </c>
      <c r="BS389" s="62">
        <v>1750</v>
      </c>
      <c r="BT389" s="62">
        <v>1802</v>
      </c>
      <c r="BU389" s="62">
        <v>1800</v>
      </c>
    </row>
    <row r="390" spans="1:73" s="63" customFormat="1" x14ac:dyDescent="0.3">
      <c r="A390" s="1"/>
      <c r="B390" s="1"/>
      <c r="C390" s="1"/>
      <c r="D390" s="92"/>
      <c r="E390" s="3"/>
      <c r="F390" s="3"/>
      <c r="G390" s="1"/>
      <c r="H390" s="69">
        <v>17.300448000034049</v>
      </c>
      <c r="I390" s="47">
        <v>1.0247826086956515</v>
      </c>
      <c r="J390" s="48">
        <v>2.7913043478260882</v>
      </c>
      <c r="K390" s="48">
        <v>2.7913043478260882</v>
      </c>
      <c r="L390" s="49">
        <v>267.70869565217373</v>
      </c>
      <c r="M390" s="49">
        <v>477.57826086956538</v>
      </c>
      <c r="N390" s="49">
        <v>483.09130434782622</v>
      </c>
      <c r="O390" s="49">
        <v>602.7913043478261</v>
      </c>
      <c r="P390" s="49">
        <v>602.69130434782608</v>
      </c>
      <c r="Q390" s="49">
        <v>999.38260869565181</v>
      </c>
      <c r="R390" s="49">
        <v>1300</v>
      </c>
      <c r="S390" s="49">
        <v>1999.3043478260865</v>
      </c>
      <c r="T390" s="49">
        <v>2300</v>
      </c>
      <c r="U390" s="50">
        <v>269.79999999999922</v>
      </c>
      <c r="V390" s="50">
        <v>297.20000000000084</v>
      </c>
      <c r="W390" s="51">
        <v>850</v>
      </c>
      <c r="X390" s="51">
        <v>850</v>
      </c>
      <c r="Y390" s="51">
        <v>2000</v>
      </c>
      <c r="Z390" s="51">
        <v>1999.9304347826094</v>
      </c>
      <c r="AA390" s="52">
        <v>900</v>
      </c>
      <c r="AB390" s="53">
        <v>1500</v>
      </c>
      <c r="AC390" s="53">
        <v>1500</v>
      </c>
      <c r="AD390" s="55">
        <v>0</v>
      </c>
      <c r="AE390" s="56">
        <v>750</v>
      </c>
      <c r="AF390" s="56">
        <v>750</v>
      </c>
      <c r="AG390" s="56">
        <v>1999.3043478260865</v>
      </c>
      <c r="AH390" s="57">
        <v>739.75</v>
      </c>
      <c r="AI390" s="57">
        <v>741.61739130434762</v>
      </c>
      <c r="AJ390" s="57">
        <v>899.39130434782612</v>
      </c>
      <c r="AK390" s="57">
        <v>947.56521739130449</v>
      </c>
      <c r="AL390" s="57">
        <v>994.75</v>
      </c>
      <c r="AM390" s="57">
        <v>1500</v>
      </c>
      <c r="AN390" s="57">
        <v>1650</v>
      </c>
      <c r="AO390" s="57">
        <v>0</v>
      </c>
      <c r="AP390" s="57">
        <v>1650</v>
      </c>
      <c r="AQ390" s="58">
        <v>836.04347826086939</v>
      </c>
      <c r="AR390" s="58">
        <v>1351.2173913043478</v>
      </c>
      <c r="AS390" s="58">
        <v>1279.3913043478253</v>
      </c>
      <c r="AT390" s="58">
        <v>1500</v>
      </c>
      <c r="AU390" s="58">
        <v>1500</v>
      </c>
      <c r="AV390" s="58">
        <v>2500</v>
      </c>
      <c r="AW390" s="58">
        <v>2300</v>
      </c>
      <c r="AX390" s="59">
        <v>112</v>
      </c>
      <c r="AY390" s="59">
        <v>223.30434782608694</v>
      </c>
      <c r="AZ390" s="59">
        <v>750</v>
      </c>
      <c r="BA390" s="64">
        <v>299.73913043478245</v>
      </c>
      <c r="BB390" s="64">
        <v>950</v>
      </c>
      <c r="BC390" s="64">
        <v>1000</v>
      </c>
      <c r="BD390" s="64">
        <v>1000</v>
      </c>
      <c r="BE390" s="64">
        <v>1000</v>
      </c>
      <c r="BF390" s="64">
        <v>1250</v>
      </c>
      <c r="BG390" s="64">
        <v>1250</v>
      </c>
      <c r="BH390" s="64">
        <v>2100</v>
      </c>
      <c r="BI390" s="61">
        <v>600</v>
      </c>
      <c r="BJ390" s="62">
        <v>225</v>
      </c>
      <c r="BK390" s="62">
        <v>225</v>
      </c>
      <c r="BL390" s="62">
        <v>500</v>
      </c>
      <c r="BM390" s="62">
        <v>599.30434782608734</v>
      </c>
      <c r="BN390" s="62">
        <v>600</v>
      </c>
      <c r="BO390" s="62">
        <v>600</v>
      </c>
      <c r="BP390" s="62">
        <v>660</v>
      </c>
      <c r="BQ390" s="62">
        <v>841.75</v>
      </c>
      <c r="BR390" s="62">
        <v>1650</v>
      </c>
      <c r="BS390" s="62">
        <v>1750</v>
      </c>
      <c r="BT390" s="62">
        <v>1802</v>
      </c>
      <c r="BU390" s="62">
        <v>1800</v>
      </c>
    </row>
    <row r="391" spans="1:73" s="63" customFormat="1" x14ac:dyDescent="0.3">
      <c r="A391" s="1"/>
      <c r="B391" s="1"/>
      <c r="C391" s="1"/>
      <c r="D391" s="92"/>
      <c r="E391" s="3"/>
      <c r="F391" s="3"/>
      <c r="G391" s="1"/>
      <c r="H391" s="69">
        <v>17.345152000034133</v>
      </c>
      <c r="I391" s="47">
        <v>1.0226086956521732</v>
      </c>
      <c r="J391" s="48">
        <v>2.8043478260869579</v>
      </c>
      <c r="K391" s="48">
        <v>2.8043478260869579</v>
      </c>
      <c r="L391" s="49">
        <v>267.19565217391283</v>
      </c>
      <c r="M391" s="49">
        <v>476.66086956521758</v>
      </c>
      <c r="N391" s="49">
        <v>482.30434782608711</v>
      </c>
      <c r="O391" s="49">
        <v>602.20434782608697</v>
      </c>
      <c r="P391" s="49">
        <v>602.10434782608695</v>
      </c>
      <c r="Q391" s="49">
        <v>999.40869565217349</v>
      </c>
      <c r="R391" s="49">
        <v>1300</v>
      </c>
      <c r="S391" s="49">
        <v>1999.347826086956</v>
      </c>
      <c r="T391" s="49">
        <v>2300</v>
      </c>
      <c r="U391" s="50">
        <v>270.19999999999919</v>
      </c>
      <c r="V391" s="50">
        <v>297.80000000000086</v>
      </c>
      <c r="W391" s="51">
        <v>850</v>
      </c>
      <c r="X391" s="51">
        <v>850</v>
      </c>
      <c r="Y391" s="51">
        <v>2000</v>
      </c>
      <c r="Z391" s="51">
        <v>1999.9347826086964</v>
      </c>
      <c r="AA391" s="52">
        <v>900</v>
      </c>
      <c r="AB391" s="53">
        <v>1500</v>
      </c>
      <c r="AC391" s="53">
        <v>1500</v>
      </c>
      <c r="AD391" s="55">
        <v>0</v>
      </c>
      <c r="AE391" s="56">
        <v>750</v>
      </c>
      <c r="AF391" s="56">
        <v>750</v>
      </c>
      <c r="AG391" s="56">
        <v>1999.347826086956</v>
      </c>
      <c r="AH391" s="57">
        <v>739</v>
      </c>
      <c r="AI391" s="57">
        <v>741.19130434782585</v>
      </c>
      <c r="AJ391" s="57">
        <v>899.304347826087</v>
      </c>
      <c r="AK391" s="57">
        <v>947.21739130434798</v>
      </c>
      <c r="AL391" s="57">
        <v>994</v>
      </c>
      <c r="AM391" s="57">
        <v>1500</v>
      </c>
      <c r="AN391" s="57">
        <v>1650</v>
      </c>
      <c r="AO391" s="57">
        <v>0</v>
      </c>
      <c r="AP391" s="57">
        <v>1650</v>
      </c>
      <c r="AQ391" s="58">
        <v>835.47826086956502</v>
      </c>
      <c r="AR391" s="58">
        <v>1349.391304347826</v>
      </c>
      <c r="AS391" s="58">
        <v>1278.3043478260861</v>
      </c>
      <c r="AT391" s="58">
        <v>1500</v>
      </c>
      <c r="AU391" s="58">
        <v>1500</v>
      </c>
      <c r="AV391" s="58">
        <v>2500</v>
      </c>
      <c r="AW391" s="58">
        <v>2300</v>
      </c>
      <c r="AX391" s="59">
        <v>112</v>
      </c>
      <c r="AY391" s="59">
        <v>223.3478260869565</v>
      </c>
      <c r="AZ391" s="59">
        <v>750</v>
      </c>
      <c r="BA391" s="64">
        <v>299.13043478260852</v>
      </c>
      <c r="BB391" s="64">
        <v>950</v>
      </c>
      <c r="BC391" s="64">
        <v>1000</v>
      </c>
      <c r="BD391" s="64">
        <v>1000</v>
      </c>
      <c r="BE391" s="64">
        <v>1000</v>
      </c>
      <c r="BF391" s="64">
        <v>1250</v>
      </c>
      <c r="BG391" s="64">
        <v>1250</v>
      </c>
      <c r="BH391" s="64">
        <v>2100</v>
      </c>
      <c r="BI391" s="61">
        <v>600</v>
      </c>
      <c r="BJ391" s="62">
        <v>225</v>
      </c>
      <c r="BK391" s="62">
        <v>225</v>
      </c>
      <c r="BL391" s="62">
        <v>500</v>
      </c>
      <c r="BM391" s="62">
        <v>599.34782608695696</v>
      </c>
      <c r="BN391" s="62">
        <v>600</v>
      </c>
      <c r="BO391" s="62">
        <v>600</v>
      </c>
      <c r="BP391" s="62">
        <v>660</v>
      </c>
      <c r="BQ391" s="62">
        <v>842</v>
      </c>
      <c r="BR391" s="62">
        <v>1650</v>
      </c>
      <c r="BS391" s="62">
        <v>1750</v>
      </c>
      <c r="BT391" s="62">
        <v>1802</v>
      </c>
      <c r="BU391" s="62">
        <v>1800</v>
      </c>
    </row>
    <row r="392" spans="1:73" s="63" customFormat="1" x14ac:dyDescent="0.3">
      <c r="A392" s="1"/>
      <c r="B392" s="1"/>
      <c r="C392" s="1"/>
      <c r="D392" s="92"/>
      <c r="E392" s="3"/>
      <c r="F392" s="3"/>
      <c r="G392" s="1"/>
      <c r="H392" s="69">
        <v>17.389856000034221</v>
      </c>
      <c r="I392" s="47">
        <v>1.0204347826086948</v>
      </c>
      <c r="J392" s="48">
        <v>2.8173913043478276</v>
      </c>
      <c r="K392" s="48">
        <v>2.8173913043478276</v>
      </c>
      <c r="L392" s="49">
        <v>266.68260869565194</v>
      </c>
      <c r="M392" s="49">
        <v>475.74347826086978</v>
      </c>
      <c r="N392" s="49">
        <v>481.517391304348</v>
      </c>
      <c r="O392" s="49">
        <v>601.61739130434785</v>
      </c>
      <c r="P392" s="49">
        <v>601.51739130434783</v>
      </c>
      <c r="Q392" s="49">
        <v>999.43478260869517</v>
      </c>
      <c r="R392" s="49">
        <v>1300</v>
      </c>
      <c r="S392" s="49">
        <v>1999.3913043478256</v>
      </c>
      <c r="T392" s="49">
        <v>2300</v>
      </c>
      <c r="U392" s="50">
        <v>270.59999999999917</v>
      </c>
      <c r="V392" s="50">
        <v>298.40000000000089</v>
      </c>
      <c r="W392" s="51">
        <v>850</v>
      </c>
      <c r="X392" s="51">
        <v>850</v>
      </c>
      <c r="Y392" s="51">
        <v>2000</v>
      </c>
      <c r="Z392" s="51">
        <v>1999.9391304347835</v>
      </c>
      <c r="AA392" s="52">
        <v>900</v>
      </c>
      <c r="AB392" s="53">
        <v>1500</v>
      </c>
      <c r="AC392" s="53">
        <v>1500</v>
      </c>
      <c r="AD392" s="55">
        <v>0</v>
      </c>
      <c r="AE392" s="56">
        <v>750</v>
      </c>
      <c r="AF392" s="56">
        <v>750</v>
      </c>
      <c r="AG392" s="56">
        <v>1999.3913043478256</v>
      </c>
      <c r="AH392" s="57">
        <v>738.25</v>
      </c>
      <c r="AI392" s="57">
        <v>740.76521739130408</v>
      </c>
      <c r="AJ392" s="57">
        <v>899.21739130434787</v>
      </c>
      <c r="AK392" s="57">
        <v>946.86956521739148</v>
      </c>
      <c r="AL392" s="57">
        <v>993.25</v>
      </c>
      <c r="AM392" s="57">
        <v>1500</v>
      </c>
      <c r="AN392" s="57">
        <v>1650</v>
      </c>
      <c r="AO392" s="57">
        <v>0</v>
      </c>
      <c r="AP392" s="57">
        <v>1650</v>
      </c>
      <c r="AQ392" s="58">
        <v>834.91304347826065</v>
      </c>
      <c r="AR392" s="58">
        <v>1347.5652173913043</v>
      </c>
      <c r="AS392" s="58">
        <v>1277.2173913043468</v>
      </c>
      <c r="AT392" s="58">
        <v>1500</v>
      </c>
      <c r="AU392" s="58">
        <v>1500</v>
      </c>
      <c r="AV392" s="58">
        <v>2500</v>
      </c>
      <c r="AW392" s="58">
        <v>2300</v>
      </c>
      <c r="AX392" s="59">
        <v>112</v>
      </c>
      <c r="AY392" s="59">
        <v>223.39130434782606</v>
      </c>
      <c r="AZ392" s="59">
        <v>750</v>
      </c>
      <c r="BA392" s="64">
        <v>298.52173913043458</v>
      </c>
      <c r="BB392" s="64">
        <v>950</v>
      </c>
      <c r="BC392" s="64">
        <v>1000</v>
      </c>
      <c r="BD392" s="64">
        <v>1000</v>
      </c>
      <c r="BE392" s="64">
        <v>1000</v>
      </c>
      <c r="BF392" s="64">
        <v>1250</v>
      </c>
      <c r="BG392" s="64">
        <v>1250</v>
      </c>
      <c r="BH392" s="64">
        <v>2100</v>
      </c>
      <c r="BI392" s="61">
        <v>600</v>
      </c>
      <c r="BJ392" s="62">
        <v>225</v>
      </c>
      <c r="BK392" s="62">
        <v>225</v>
      </c>
      <c r="BL392" s="62">
        <v>500</v>
      </c>
      <c r="BM392" s="62">
        <v>599.39130434782658</v>
      </c>
      <c r="BN392" s="62">
        <v>600</v>
      </c>
      <c r="BO392" s="62">
        <v>600</v>
      </c>
      <c r="BP392" s="62">
        <v>660</v>
      </c>
      <c r="BQ392" s="62">
        <v>842.25</v>
      </c>
      <c r="BR392" s="62">
        <v>1650</v>
      </c>
      <c r="BS392" s="62">
        <v>1750</v>
      </c>
      <c r="BT392" s="62">
        <v>1802</v>
      </c>
      <c r="BU392" s="62">
        <v>1800</v>
      </c>
    </row>
    <row r="393" spans="1:73" s="63" customFormat="1" x14ac:dyDescent="0.3">
      <c r="A393" s="1"/>
      <c r="B393" s="1"/>
      <c r="C393" s="1"/>
      <c r="D393" s="92"/>
      <c r="E393" s="3"/>
      <c r="F393" s="3"/>
      <c r="G393" s="1"/>
      <c r="H393" s="69">
        <v>17.43456000003431</v>
      </c>
      <c r="I393" s="47">
        <v>1.0182608695652164</v>
      </c>
      <c r="J393" s="48">
        <v>2.8304347826086973</v>
      </c>
      <c r="K393" s="48">
        <v>2.8304347826086973</v>
      </c>
      <c r="L393" s="49">
        <v>266.16956521739104</v>
      </c>
      <c r="M393" s="49">
        <v>474.82608695652198</v>
      </c>
      <c r="N393" s="49">
        <v>480.73043478260888</v>
      </c>
      <c r="O393" s="49">
        <v>601.03043478260872</v>
      </c>
      <c r="P393" s="49">
        <v>600.9304347826087</v>
      </c>
      <c r="Q393" s="49">
        <v>999.46086956521685</v>
      </c>
      <c r="R393" s="49">
        <v>1300</v>
      </c>
      <c r="S393" s="49">
        <v>1999.4347826086951</v>
      </c>
      <c r="T393" s="49">
        <v>2300</v>
      </c>
      <c r="U393" s="50">
        <v>270.99999999999915</v>
      </c>
      <c r="V393" s="50">
        <v>299.00000000000091</v>
      </c>
      <c r="W393" s="51">
        <v>850</v>
      </c>
      <c r="X393" s="51">
        <v>850</v>
      </c>
      <c r="Y393" s="51">
        <v>2000</v>
      </c>
      <c r="Z393" s="51">
        <v>1999.9434782608705</v>
      </c>
      <c r="AA393" s="52">
        <v>900</v>
      </c>
      <c r="AB393" s="53">
        <v>1500</v>
      </c>
      <c r="AC393" s="53">
        <v>1500</v>
      </c>
      <c r="AD393" s="55">
        <v>0</v>
      </c>
      <c r="AE393" s="56">
        <v>750</v>
      </c>
      <c r="AF393" s="56">
        <v>750</v>
      </c>
      <c r="AG393" s="56">
        <v>1999.4347826086951</v>
      </c>
      <c r="AH393" s="57">
        <v>737.5</v>
      </c>
      <c r="AI393" s="57">
        <v>740.33913043478231</v>
      </c>
      <c r="AJ393" s="57">
        <v>899.13043478260875</v>
      </c>
      <c r="AK393" s="57">
        <v>946.52173913043498</v>
      </c>
      <c r="AL393" s="57">
        <v>992.5</v>
      </c>
      <c r="AM393" s="57">
        <v>1500</v>
      </c>
      <c r="AN393" s="57">
        <v>1650</v>
      </c>
      <c r="AO393" s="57">
        <v>0</v>
      </c>
      <c r="AP393" s="57">
        <v>1650</v>
      </c>
      <c r="AQ393" s="58">
        <v>834.34782608695627</v>
      </c>
      <c r="AR393" s="58">
        <v>1345.7391304347825</v>
      </c>
      <c r="AS393" s="58">
        <v>1276.1304347826076</v>
      </c>
      <c r="AT393" s="58">
        <v>1500</v>
      </c>
      <c r="AU393" s="58">
        <v>1500</v>
      </c>
      <c r="AV393" s="58">
        <v>2500</v>
      </c>
      <c r="AW393" s="58">
        <v>2300</v>
      </c>
      <c r="AX393" s="59">
        <v>112</v>
      </c>
      <c r="AY393" s="59">
        <v>223.43478260869563</v>
      </c>
      <c r="AZ393" s="59">
        <v>750</v>
      </c>
      <c r="BA393" s="64">
        <v>297.91304347826065</v>
      </c>
      <c r="BB393" s="64">
        <v>950</v>
      </c>
      <c r="BC393" s="64">
        <v>1000</v>
      </c>
      <c r="BD393" s="64">
        <v>1000</v>
      </c>
      <c r="BE393" s="64">
        <v>1000</v>
      </c>
      <c r="BF393" s="64">
        <v>1250</v>
      </c>
      <c r="BG393" s="64">
        <v>1250</v>
      </c>
      <c r="BH393" s="64">
        <v>2100</v>
      </c>
      <c r="BI393" s="61">
        <v>600</v>
      </c>
      <c r="BJ393" s="62">
        <v>225</v>
      </c>
      <c r="BK393" s="62">
        <v>225</v>
      </c>
      <c r="BL393" s="62">
        <v>500</v>
      </c>
      <c r="BM393" s="62">
        <v>599.4347826086962</v>
      </c>
      <c r="BN393" s="62">
        <v>600</v>
      </c>
      <c r="BO393" s="62">
        <v>600</v>
      </c>
      <c r="BP393" s="62">
        <v>660</v>
      </c>
      <c r="BQ393" s="62">
        <v>842.5</v>
      </c>
      <c r="BR393" s="62">
        <v>1650</v>
      </c>
      <c r="BS393" s="62">
        <v>1750</v>
      </c>
      <c r="BT393" s="62">
        <v>1802</v>
      </c>
      <c r="BU393" s="62">
        <v>1800</v>
      </c>
    </row>
    <row r="394" spans="1:73" s="63" customFormat="1" x14ac:dyDescent="0.3">
      <c r="A394" s="1"/>
      <c r="B394" s="1"/>
      <c r="C394" s="1"/>
      <c r="D394" s="92"/>
      <c r="E394" s="3"/>
      <c r="F394" s="3"/>
      <c r="G394" s="1"/>
      <c r="H394" s="69">
        <v>17.5</v>
      </c>
      <c r="I394" s="47">
        <v>1.0160869565217381</v>
      </c>
      <c r="J394" s="48">
        <v>2.843478260869567</v>
      </c>
      <c r="K394" s="48">
        <v>2.843478260869567</v>
      </c>
      <c r="L394" s="49">
        <v>265.65652173913014</v>
      </c>
      <c r="M394" s="49">
        <v>473.90869565217417</v>
      </c>
      <c r="N394" s="49">
        <v>479.94347826086977</v>
      </c>
      <c r="O394" s="49">
        <v>600.4434782608696</v>
      </c>
      <c r="P394" s="49">
        <v>600.34347826086957</v>
      </c>
      <c r="Q394" s="49">
        <v>999.48695652173853</v>
      </c>
      <c r="R394" s="49">
        <v>1300</v>
      </c>
      <c r="S394" s="49">
        <v>1999.4782608695646</v>
      </c>
      <c r="T394" s="49">
        <v>2300</v>
      </c>
      <c r="U394" s="50">
        <v>271.39999999999912</v>
      </c>
      <c r="V394" s="50">
        <v>299.60000000000093</v>
      </c>
      <c r="W394" s="51">
        <v>850</v>
      </c>
      <c r="X394" s="51">
        <v>850</v>
      </c>
      <c r="Y394" s="51">
        <v>2000</v>
      </c>
      <c r="Z394" s="51">
        <v>1999.9478260869575</v>
      </c>
      <c r="AA394" s="52">
        <v>900</v>
      </c>
      <c r="AB394" s="53">
        <v>1500</v>
      </c>
      <c r="AC394" s="53">
        <v>1500</v>
      </c>
      <c r="AD394" s="55">
        <v>0</v>
      </c>
      <c r="AE394" s="56">
        <v>750</v>
      </c>
      <c r="AF394" s="56">
        <v>750</v>
      </c>
      <c r="AG394" s="56">
        <v>1999.4782608695646</v>
      </c>
      <c r="AH394" s="57">
        <v>736.75</v>
      </c>
      <c r="AI394" s="57">
        <v>739.91304347826053</v>
      </c>
      <c r="AJ394" s="57">
        <v>899.04347826086962</v>
      </c>
      <c r="AK394" s="57">
        <v>946.17391304347848</v>
      </c>
      <c r="AL394" s="57">
        <v>991.75</v>
      </c>
      <c r="AM394" s="57">
        <v>1500</v>
      </c>
      <c r="AN394" s="57">
        <v>1650</v>
      </c>
      <c r="AO394" s="57">
        <v>0</v>
      </c>
      <c r="AP394" s="57">
        <v>1650</v>
      </c>
      <c r="AQ394" s="58">
        <v>833.7826086956519</v>
      </c>
      <c r="AR394" s="58">
        <v>1343.9130434782608</v>
      </c>
      <c r="AS394" s="58">
        <v>1275.0434782608684</v>
      </c>
      <c r="AT394" s="58">
        <v>1500</v>
      </c>
      <c r="AU394" s="58">
        <v>1500</v>
      </c>
      <c r="AV394" s="58">
        <v>2500</v>
      </c>
      <c r="AW394" s="58">
        <v>2300</v>
      </c>
      <c r="AX394" s="59">
        <v>112</v>
      </c>
      <c r="AY394" s="59">
        <v>223.47826086956519</v>
      </c>
      <c r="AZ394" s="59">
        <v>750</v>
      </c>
      <c r="BA394" s="64">
        <v>297.30434782608671</v>
      </c>
      <c r="BB394" s="64">
        <v>950</v>
      </c>
      <c r="BC394" s="64">
        <v>1000</v>
      </c>
      <c r="BD394" s="64">
        <v>1000</v>
      </c>
      <c r="BE394" s="64">
        <v>1000</v>
      </c>
      <c r="BF394" s="64">
        <v>1250</v>
      </c>
      <c r="BG394" s="64">
        <v>1250</v>
      </c>
      <c r="BH394" s="64">
        <v>2100</v>
      </c>
      <c r="BI394" s="61">
        <v>600</v>
      </c>
      <c r="BJ394" s="62">
        <v>225</v>
      </c>
      <c r="BK394" s="62">
        <v>225</v>
      </c>
      <c r="BL394" s="62">
        <v>500</v>
      </c>
      <c r="BM394" s="62">
        <v>599.47826086956582</v>
      </c>
      <c r="BN394" s="62">
        <v>600</v>
      </c>
      <c r="BO394" s="62">
        <v>600</v>
      </c>
      <c r="BP394" s="62">
        <v>660</v>
      </c>
      <c r="BQ394" s="62">
        <v>842.75</v>
      </c>
      <c r="BR394" s="62">
        <v>1650</v>
      </c>
      <c r="BS394" s="62">
        <v>1750</v>
      </c>
      <c r="BT394" s="62">
        <v>1802</v>
      </c>
      <c r="BU394" s="62">
        <v>1800</v>
      </c>
    </row>
    <row r="395" spans="1:73" s="63" customFormat="1" x14ac:dyDescent="0.3">
      <c r="A395" s="1"/>
      <c r="B395" s="1"/>
      <c r="C395" s="1"/>
      <c r="D395" s="92"/>
      <c r="E395" s="3"/>
      <c r="F395" s="3"/>
      <c r="G395" s="1"/>
      <c r="H395" s="69">
        <v>17.523968000034486</v>
      </c>
      <c r="I395" s="47">
        <v>1.0139130434782597</v>
      </c>
      <c r="J395" s="48">
        <v>2.8565217391304367</v>
      </c>
      <c r="K395" s="48">
        <v>2.8565217391304367</v>
      </c>
      <c r="L395" s="49">
        <v>265.14347826086924</v>
      </c>
      <c r="M395" s="49">
        <v>472.99130434782637</v>
      </c>
      <c r="N395" s="49">
        <v>479.15652173913065</v>
      </c>
      <c r="O395" s="49">
        <v>599.85652173913047</v>
      </c>
      <c r="P395" s="49">
        <v>599.75652173913045</v>
      </c>
      <c r="Q395" s="49">
        <v>999.51304347826022</v>
      </c>
      <c r="R395" s="49">
        <v>1300</v>
      </c>
      <c r="S395" s="49">
        <v>1999.5217391304341</v>
      </c>
      <c r="T395" s="49">
        <v>2300</v>
      </c>
      <c r="U395" s="50">
        <v>271.7999999999991</v>
      </c>
      <c r="V395" s="50">
        <v>300.20000000000095</v>
      </c>
      <c r="W395" s="51">
        <v>850</v>
      </c>
      <c r="X395" s="51">
        <v>850</v>
      </c>
      <c r="Y395" s="51">
        <v>2000</v>
      </c>
      <c r="Z395" s="51">
        <v>1999.9521739130446</v>
      </c>
      <c r="AA395" s="52">
        <v>900</v>
      </c>
      <c r="AB395" s="53">
        <v>1500</v>
      </c>
      <c r="AC395" s="53">
        <v>1500</v>
      </c>
      <c r="AD395" s="55">
        <v>0</v>
      </c>
      <c r="AE395" s="56">
        <v>750</v>
      </c>
      <c r="AF395" s="56">
        <v>750</v>
      </c>
      <c r="AG395" s="56">
        <v>1999.5217391304341</v>
      </c>
      <c r="AH395" s="57">
        <v>736</v>
      </c>
      <c r="AI395" s="57">
        <v>739.48695652173876</v>
      </c>
      <c r="AJ395" s="57">
        <v>898.95652173913049</v>
      </c>
      <c r="AK395" s="57">
        <v>945.82608695652198</v>
      </c>
      <c r="AL395" s="57">
        <v>991</v>
      </c>
      <c r="AM395" s="57">
        <v>1500</v>
      </c>
      <c r="AN395" s="57">
        <v>1650</v>
      </c>
      <c r="AO395" s="57">
        <v>0</v>
      </c>
      <c r="AP395" s="57">
        <v>1650</v>
      </c>
      <c r="AQ395" s="58">
        <v>833.21739130434753</v>
      </c>
      <c r="AR395" s="58">
        <v>1342.086956521739</v>
      </c>
      <c r="AS395" s="58">
        <v>1273.9565217391291</v>
      </c>
      <c r="AT395" s="58">
        <v>1500</v>
      </c>
      <c r="AU395" s="58">
        <v>1500</v>
      </c>
      <c r="AV395" s="58">
        <v>2500</v>
      </c>
      <c r="AW395" s="58">
        <v>2300</v>
      </c>
      <c r="AX395" s="59">
        <v>112</v>
      </c>
      <c r="AY395" s="59">
        <v>223.52173913043475</v>
      </c>
      <c r="AZ395" s="59">
        <v>750</v>
      </c>
      <c r="BA395" s="64">
        <v>296.69565217391278</v>
      </c>
      <c r="BB395" s="64">
        <v>950</v>
      </c>
      <c r="BC395" s="64">
        <v>1000</v>
      </c>
      <c r="BD395" s="64">
        <v>1000</v>
      </c>
      <c r="BE395" s="64">
        <v>1000</v>
      </c>
      <c r="BF395" s="64">
        <v>1250</v>
      </c>
      <c r="BG395" s="64">
        <v>1250</v>
      </c>
      <c r="BH395" s="64">
        <v>2100</v>
      </c>
      <c r="BI395" s="61">
        <v>600</v>
      </c>
      <c r="BJ395" s="62">
        <v>225</v>
      </c>
      <c r="BK395" s="62">
        <v>225</v>
      </c>
      <c r="BL395" s="62">
        <v>500</v>
      </c>
      <c r="BM395" s="62">
        <v>599.52173913043544</v>
      </c>
      <c r="BN395" s="62">
        <v>600</v>
      </c>
      <c r="BO395" s="62">
        <v>600</v>
      </c>
      <c r="BP395" s="62">
        <v>660</v>
      </c>
      <c r="BQ395" s="62">
        <v>843</v>
      </c>
      <c r="BR395" s="62">
        <v>1650</v>
      </c>
      <c r="BS395" s="62">
        <v>1750</v>
      </c>
      <c r="BT395" s="62">
        <v>1802</v>
      </c>
      <c r="BU395" s="62">
        <v>1800</v>
      </c>
    </row>
    <row r="396" spans="1:73" s="63" customFormat="1" x14ac:dyDescent="0.3">
      <c r="A396" s="1"/>
      <c r="B396" s="1"/>
      <c r="C396" s="1"/>
      <c r="D396" s="92"/>
      <c r="E396" s="3"/>
      <c r="F396" s="3"/>
      <c r="G396" s="1"/>
      <c r="H396" s="69">
        <v>17.568672000034571</v>
      </c>
      <c r="I396" s="47">
        <v>1.0117391304347814</v>
      </c>
      <c r="J396" s="48">
        <v>2.8695652173913064</v>
      </c>
      <c r="K396" s="48">
        <v>2.8695652173913064</v>
      </c>
      <c r="L396" s="49">
        <v>264.63043478260835</v>
      </c>
      <c r="M396" s="49">
        <v>472.07391304347857</v>
      </c>
      <c r="N396" s="49">
        <v>478.36956521739154</v>
      </c>
      <c r="O396" s="49">
        <v>599.26956521739135</v>
      </c>
      <c r="P396" s="49">
        <v>599.16956521739132</v>
      </c>
      <c r="Q396" s="49">
        <v>999.5391304347819</v>
      </c>
      <c r="R396" s="49">
        <v>1300</v>
      </c>
      <c r="S396" s="49">
        <v>1999.5652173913036</v>
      </c>
      <c r="T396" s="49">
        <v>2300</v>
      </c>
      <c r="U396" s="50">
        <v>272.19999999999908</v>
      </c>
      <c r="V396" s="50">
        <v>300.80000000000098</v>
      </c>
      <c r="W396" s="51">
        <v>850</v>
      </c>
      <c r="X396" s="51">
        <v>850</v>
      </c>
      <c r="Y396" s="51">
        <v>2000</v>
      </c>
      <c r="Z396" s="51">
        <v>1999.9565217391316</v>
      </c>
      <c r="AA396" s="52">
        <v>900</v>
      </c>
      <c r="AB396" s="53">
        <v>1500</v>
      </c>
      <c r="AC396" s="53">
        <v>1500</v>
      </c>
      <c r="AD396" s="55">
        <v>0</v>
      </c>
      <c r="AE396" s="56">
        <v>750</v>
      </c>
      <c r="AF396" s="56">
        <v>750</v>
      </c>
      <c r="AG396" s="56">
        <v>1999.5652173913036</v>
      </c>
      <c r="AH396" s="57">
        <v>735.25</v>
      </c>
      <c r="AI396" s="57">
        <v>739.06086956521699</v>
      </c>
      <c r="AJ396" s="57">
        <v>898.86956521739137</v>
      </c>
      <c r="AK396" s="57">
        <v>945.47826086956547</v>
      </c>
      <c r="AL396" s="57">
        <v>990.25</v>
      </c>
      <c r="AM396" s="57">
        <v>1500</v>
      </c>
      <c r="AN396" s="57">
        <v>1650</v>
      </c>
      <c r="AO396" s="57">
        <v>0</v>
      </c>
      <c r="AP396" s="57">
        <v>1650</v>
      </c>
      <c r="AQ396" s="58">
        <v>832.65217391304316</v>
      </c>
      <c r="AR396" s="58">
        <v>1340.2608695652173</v>
      </c>
      <c r="AS396" s="58">
        <v>1272.8695652173899</v>
      </c>
      <c r="AT396" s="58">
        <v>1500</v>
      </c>
      <c r="AU396" s="58">
        <v>1500</v>
      </c>
      <c r="AV396" s="58">
        <v>2500</v>
      </c>
      <c r="AW396" s="58">
        <v>2300</v>
      </c>
      <c r="AX396" s="59">
        <v>112</v>
      </c>
      <c r="AY396" s="59">
        <v>223.56521739130432</v>
      </c>
      <c r="AZ396" s="59">
        <v>750</v>
      </c>
      <c r="BA396" s="64">
        <v>296.08695652173884</v>
      </c>
      <c r="BB396" s="64">
        <v>950</v>
      </c>
      <c r="BC396" s="64">
        <v>1000</v>
      </c>
      <c r="BD396" s="64">
        <v>1000</v>
      </c>
      <c r="BE396" s="64">
        <v>1000</v>
      </c>
      <c r="BF396" s="64">
        <v>1250</v>
      </c>
      <c r="BG396" s="64">
        <v>1250</v>
      </c>
      <c r="BH396" s="64">
        <v>2100</v>
      </c>
      <c r="BI396" s="61">
        <v>600</v>
      </c>
      <c r="BJ396" s="62">
        <v>225</v>
      </c>
      <c r="BK396" s="62">
        <v>225</v>
      </c>
      <c r="BL396" s="62">
        <v>500</v>
      </c>
      <c r="BM396" s="62">
        <v>599.56521739130505</v>
      </c>
      <c r="BN396" s="62">
        <v>600</v>
      </c>
      <c r="BO396" s="62">
        <v>600</v>
      </c>
      <c r="BP396" s="62">
        <v>660</v>
      </c>
      <c r="BQ396" s="62">
        <v>843.25</v>
      </c>
      <c r="BR396" s="62">
        <v>1650</v>
      </c>
      <c r="BS396" s="62">
        <v>1750</v>
      </c>
      <c r="BT396" s="62">
        <v>1802</v>
      </c>
      <c r="BU396" s="62">
        <v>1800</v>
      </c>
    </row>
    <row r="397" spans="1:73" s="63" customFormat="1" x14ac:dyDescent="0.3">
      <c r="A397" s="1"/>
      <c r="B397" s="1"/>
      <c r="C397" s="1"/>
      <c r="D397" s="92"/>
      <c r="E397" s="3"/>
      <c r="F397" s="3"/>
      <c r="G397" s="1"/>
      <c r="H397" s="69">
        <v>17.613376000034659</v>
      </c>
      <c r="I397" s="47">
        <v>1.009565217391303</v>
      </c>
      <c r="J397" s="48">
        <v>2.8826086956521761</v>
      </c>
      <c r="K397" s="48">
        <v>2.8826086956521761</v>
      </c>
      <c r="L397" s="49">
        <v>264.11739130434745</v>
      </c>
      <c r="M397" s="49">
        <v>471.15652173913077</v>
      </c>
      <c r="N397" s="49">
        <v>477.58260869565243</v>
      </c>
      <c r="O397" s="49">
        <v>598.68260869565222</v>
      </c>
      <c r="P397" s="49">
        <v>598.5826086956522</v>
      </c>
      <c r="Q397" s="49">
        <v>999.56521739130358</v>
      </c>
      <c r="R397" s="49">
        <v>1300</v>
      </c>
      <c r="S397" s="49">
        <v>1999.6086956521731</v>
      </c>
      <c r="T397" s="49">
        <v>2300</v>
      </c>
      <c r="U397" s="50">
        <v>272.59999999999906</v>
      </c>
      <c r="V397" s="50">
        <v>301.400000000001</v>
      </c>
      <c r="W397" s="51">
        <v>850</v>
      </c>
      <c r="X397" s="51">
        <v>850</v>
      </c>
      <c r="Y397" s="51">
        <v>2000</v>
      </c>
      <c r="Z397" s="51">
        <v>1999.9608695652187</v>
      </c>
      <c r="AA397" s="52">
        <v>900</v>
      </c>
      <c r="AB397" s="53">
        <v>1500</v>
      </c>
      <c r="AC397" s="53">
        <v>1500</v>
      </c>
      <c r="AD397" s="55">
        <v>0</v>
      </c>
      <c r="AE397" s="56">
        <v>750</v>
      </c>
      <c r="AF397" s="56">
        <v>750</v>
      </c>
      <c r="AG397" s="56">
        <v>1999.6086956521731</v>
      </c>
      <c r="AH397" s="57">
        <v>734.5</v>
      </c>
      <c r="AI397" s="57">
        <v>738.63478260869522</v>
      </c>
      <c r="AJ397" s="57">
        <v>898.78260869565224</v>
      </c>
      <c r="AK397" s="57">
        <v>945.13043478260897</v>
      </c>
      <c r="AL397" s="57">
        <v>989.5</v>
      </c>
      <c r="AM397" s="57">
        <v>1500</v>
      </c>
      <c r="AN397" s="57">
        <v>1650</v>
      </c>
      <c r="AO397" s="57">
        <v>0</v>
      </c>
      <c r="AP397" s="57">
        <v>1650</v>
      </c>
      <c r="AQ397" s="58">
        <v>832.08695652173878</v>
      </c>
      <c r="AR397" s="58">
        <v>1338.4347826086955</v>
      </c>
      <c r="AS397" s="58">
        <v>1271.7826086956507</v>
      </c>
      <c r="AT397" s="58">
        <v>1500</v>
      </c>
      <c r="AU397" s="58">
        <v>1500</v>
      </c>
      <c r="AV397" s="58">
        <v>2500</v>
      </c>
      <c r="AW397" s="58">
        <v>2300</v>
      </c>
      <c r="AX397" s="59">
        <v>112</v>
      </c>
      <c r="AY397" s="59">
        <v>223.60869565217388</v>
      </c>
      <c r="AZ397" s="59">
        <v>750</v>
      </c>
      <c r="BA397" s="64">
        <v>295.47826086956491</v>
      </c>
      <c r="BB397" s="64">
        <v>950</v>
      </c>
      <c r="BC397" s="64">
        <v>1000</v>
      </c>
      <c r="BD397" s="64">
        <v>1000</v>
      </c>
      <c r="BE397" s="64">
        <v>1000</v>
      </c>
      <c r="BF397" s="64">
        <v>1250</v>
      </c>
      <c r="BG397" s="64">
        <v>1250</v>
      </c>
      <c r="BH397" s="64">
        <v>2100</v>
      </c>
      <c r="BI397" s="61">
        <v>600</v>
      </c>
      <c r="BJ397" s="62">
        <v>225</v>
      </c>
      <c r="BK397" s="62">
        <v>225</v>
      </c>
      <c r="BL397" s="62">
        <v>500</v>
      </c>
      <c r="BM397" s="62">
        <v>599.60869565217467</v>
      </c>
      <c r="BN397" s="62">
        <v>600</v>
      </c>
      <c r="BO397" s="62">
        <v>600</v>
      </c>
      <c r="BP397" s="62">
        <v>660</v>
      </c>
      <c r="BQ397" s="62">
        <v>843.5</v>
      </c>
      <c r="BR397" s="62">
        <v>1650</v>
      </c>
      <c r="BS397" s="62">
        <v>1750</v>
      </c>
      <c r="BT397" s="62">
        <v>1802</v>
      </c>
      <c r="BU397" s="62">
        <v>1800</v>
      </c>
    </row>
    <row r="398" spans="1:73" s="63" customFormat="1" x14ac:dyDescent="0.3">
      <c r="A398" s="1"/>
      <c r="B398" s="1"/>
      <c r="C398" s="1"/>
      <c r="D398" s="92"/>
      <c r="E398" s="3"/>
      <c r="F398" s="3"/>
      <c r="G398" s="1"/>
      <c r="H398" s="69">
        <v>17.658080000034751</v>
      </c>
      <c r="I398" s="47">
        <v>1.0073913043478246</v>
      </c>
      <c r="J398" s="48">
        <v>2.8956521739130459</v>
      </c>
      <c r="K398" s="48">
        <v>2.8956521739130459</v>
      </c>
      <c r="L398" s="49">
        <v>263.60434782608655</v>
      </c>
      <c r="M398" s="49">
        <v>470.23913043478296</v>
      </c>
      <c r="N398" s="49">
        <v>476.79565217391331</v>
      </c>
      <c r="O398" s="49">
        <v>598.09565217391309</v>
      </c>
      <c r="P398" s="49">
        <v>597.99565217391307</v>
      </c>
      <c r="Q398" s="49">
        <v>999.59130434782526</v>
      </c>
      <c r="R398" s="49">
        <v>1300</v>
      </c>
      <c r="S398" s="49">
        <v>1999.6521739130426</v>
      </c>
      <c r="T398" s="49">
        <v>2300</v>
      </c>
      <c r="U398" s="50">
        <v>272.99999999999903</v>
      </c>
      <c r="V398" s="50">
        <v>302.00000000000102</v>
      </c>
      <c r="W398" s="51">
        <v>850</v>
      </c>
      <c r="X398" s="51">
        <v>850</v>
      </c>
      <c r="Y398" s="51">
        <v>2000</v>
      </c>
      <c r="Z398" s="51">
        <v>1999.9652173913057</v>
      </c>
      <c r="AA398" s="52">
        <v>900</v>
      </c>
      <c r="AB398" s="53">
        <v>1500</v>
      </c>
      <c r="AC398" s="53">
        <v>1500</v>
      </c>
      <c r="AD398" s="55">
        <v>0</v>
      </c>
      <c r="AE398" s="56">
        <v>750</v>
      </c>
      <c r="AF398" s="56">
        <v>750</v>
      </c>
      <c r="AG398" s="56">
        <v>1999.6521739130426</v>
      </c>
      <c r="AH398" s="57">
        <v>733.75</v>
      </c>
      <c r="AI398" s="57">
        <v>738.20869565217345</v>
      </c>
      <c r="AJ398" s="57">
        <v>898.69565217391312</v>
      </c>
      <c r="AK398" s="57">
        <v>944.78260869565247</v>
      </c>
      <c r="AL398" s="57">
        <v>988.75</v>
      </c>
      <c r="AM398" s="57">
        <v>1500</v>
      </c>
      <c r="AN398" s="57">
        <v>1650</v>
      </c>
      <c r="AO398" s="57">
        <v>0</v>
      </c>
      <c r="AP398" s="57">
        <v>1650</v>
      </c>
      <c r="AQ398" s="58">
        <v>831.52173913043441</v>
      </c>
      <c r="AR398" s="58">
        <v>1336.6086956521738</v>
      </c>
      <c r="AS398" s="58">
        <v>1270.6956521739114</v>
      </c>
      <c r="AT398" s="58">
        <v>1500</v>
      </c>
      <c r="AU398" s="58">
        <v>1500</v>
      </c>
      <c r="AV398" s="58">
        <v>2500</v>
      </c>
      <c r="AW398" s="58">
        <v>2300</v>
      </c>
      <c r="AX398" s="59">
        <v>112</v>
      </c>
      <c r="AY398" s="59">
        <v>223.65217391304344</v>
      </c>
      <c r="AZ398" s="59">
        <v>750</v>
      </c>
      <c r="BA398" s="64">
        <v>294.86956521739097</v>
      </c>
      <c r="BB398" s="64">
        <v>950</v>
      </c>
      <c r="BC398" s="64">
        <v>1000</v>
      </c>
      <c r="BD398" s="64">
        <v>1000</v>
      </c>
      <c r="BE398" s="64">
        <v>1000</v>
      </c>
      <c r="BF398" s="64">
        <v>1250</v>
      </c>
      <c r="BG398" s="64">
        <v>1250</v>
      </c>
      <c r="BH398" s="64">
        <v>2100</v>
      </c>
      <c r="BI398" s="61">
        <v>600</v>
      </c>
      <c r="BJ398" s="62">
        <v>225</v>
      </c>
      <c r="BK398" s="62">
        <v>225</v>
      </c>
      <c r="BL398" s="62">
        <v>500</v>
      </c>
      <c r="BM398" s="62">
        <v>599.65217391304429</v>
      </c>
      <c r="BN398" s="62">
        <v>600</v>
      </c>
      <c r="BO398" s="62">
        <v>600</v>
      </c>
      <c r="BP398" s="62">
        <v>660</v>
      </c>
      <c r="BQ398" s="62">
        <v>843.75</v>
      </c>
      <c r="BR398" s="62">
        <v>1650</v>
      </c>
      <c r="BS398" s="62">
        <v>1750</v>
      </c>
      <c r="BT398" s="62">
        <v>1802</v>
      </c>
      <c r="BU398" s="62">
        <v>1800</v>
      </c>
    </row>
    <row r="399" spans="1:73" s="63" customFormat="1" x14ac:dyDescent="0.3">
      <c r="A399" s="1"/>
      <c r="B399" s="1"/>
      <c r="C399" s="1"/>
      <c r="D399" s="92"/>
      <c r="E399" s="3"/>
      <c r="F399" s="3"/>
      <c r="G399" s="1"/>
      <c r="H399" s="69">
        <v>17.702784000034839</v>
      </c>
      <c r="I399" s="47">
        <v>1.0052173913043463</v>
      </c>
      <c r="J399" s="48">
        <v>2.9086956521739156</v>
      </c>
      <c r="K399" s="48">
        <v>2.9086956521739156</v>
      </c>
      <c r="L399" s="49">
        <v>263.09130434782566</v>
      </c>
      <c r="M399" s="49">
        <v>469.32173913043516</v>
      </c>
      <c r="N399" s="49">
        <v>476.0086956521742</v>
      </c>
      <c r="O399" s="49">
        <v>597.50869565217397</v>
      </c>
      <c r="P399" s="49">
        <v>597.40869565217395</v>
      </c>
      <c r="Q399" s="49">
        <v>999.61739130434694</v>
      </c>
      <c r="R399" s="49">
        <v>1300</v>
      </c>
      <c r="S399" s="49">
        <v>1999.6956521739121</v>
      </c>
      <c r="T399" s="49">
        <v>2300</v>
      </c>
      <c r="U399" s="50">
        <v>273.39999999999901</v>
      </c>
      <c r="V399" s="50">
        <v>302.60000000000105</v>
      </c>
      <c r="W399" s="51">
        <v>850</v>
      </c>
      <c r="X399" s="51">
        <v>850</v>
      </c>
      <c r="Y399" s="51">
        <v>2000</v>
      </c>
      <c r="Z399" s="51">
        <v>1999.9695652173928</v>
      </c>
      <c r="AA399" s="52">
        <v>900</v>
      </c>
      <c r="AB399" s="53">
        <v>1500</v>
      </c>
      <c r="AC399" s="53">
        <v>1500</v>
      </c>
      <c r="AD399" s="55">
        <v>0</v>
      </c>
      <c r="AE399" s="56">
        <v>750</v>
      </c>
      <c r="AF399" s="56">
        <v>750</v>
      </c>
      <c r="AG399" s="56">
        <v>1999.6956521739121</v>
      </c>
      <c r="AH399" s="57">
        <v>733</v>
      </c>
      <c r="AI399" s="57">
        <v>737.78260869565167</v>
      </c>
      <c r="AJ399" s="57">
        <v>898.60869565217399</v>
      </c>
      <c r="AK399" s="57">
        <v>944.43478260869597</v>
      </c>
      <c r="AL399" s="57">
        <v>988</v>
      </c>
      <c r="AM399" s="57">
        <v>1500</v>
      </c>
      <c r="AN399" s="57">
        <v>1650</v>
      </c>
      <c r="AO399" s="57">
        <v>0</v>
      </c>
      <c r="AP399" s="57">
        <v>1650</v>
      </c>
      <c r="AQ399" s="58">
        <v>830.95652173913004</v>
      </c>
      <c r="AR399" s="58">
        <v>1334.782608695652</v>
      </c>
      <c r="AS399" s="58">
        <v>1269.6086956521722</v>
      </c>
      <c r="AT399" s="58">
        <v>1500</v>
      </c>
      <c r="AU399" s="58">
        <v>1500</v>
      </c>
      <c r="AV399" s="58">
        <v>2500</v>
      </c>
      <c r="AW399" s="58">
        <v>2300</v>
      </c>
      <c r="AX399" s="59">
        <v>112</v>
      </c>
      <c r="AY399" s="59">
        <v>223.695652173913</v>
      </c>
      <c r="AZ399" s="59">
        <v>750</v>
      </c>
      <c r="BA399" s="64">
        <v>294.26086956521704</v>
      </c>
      <c r="BB399" s="64">
        <v>950</v>
      </c>
      <c r="BC399" s="64">
        <v>1000</v>
      </c>
      <c r="BD399" s="64">
        <v>1000</v>
      </c>
      <c r="BE399" s="64">
        <v>1000</v>
      </c>
      <c r="BF399" s="64">
        <v>1250</v>
      </c>
      <c r="BG399" s="64">
        <v>1250</v>
      </c>
      <c r="BH399" s="64">
        <v>2100</v>
      </c>
      <c r="BI399" s="61">
        <v>600</v>
      </c>
      <c r="BJ399" s="62">
        <v>225</v>
      </c>
      <c r="BK399" s="62">
        <v>225</v>
      </c>
      <c r="BL399" s="62">
        <v>500</v>
      </c>
      <c r="BM399" s="62">
        <v>599.69565217391391</v>
      </c>
      <c r="BN399" s="62">
        <v>600</v>
      </c>
      <c r="BO399" s="62">
        <v>600</v>
      </c>
      <c r="BP399" s="62">
        <v>660</v>
      </c>
      <c r="BQ399" s="62">
        <v>844</v>
      </c>
      <c r="BR399" s="62">
        <v>1650</v>
      </c>
      <c r="BS399" s="62">
        <v>1750</v>
      </c>
      <c r="BT399" s="62">
        <v>1802</v>
      </c>
      <c r="BU399" s="62">
        <v>1800</v>
      </c>
    </row>
    <row r="400" spans="1:73" s="63" customFormat="1" x14ac:dyDescent="0.3">
      <c r="A400" s="1"/>
      <c r="B400" s="1"/>
      <c r="C400" s="1"/>
      <c r="D400" s="92"/>
      <c r="E400" s="3"/>
      <c r="F400" s="3"/>
      <c r="G400" s="1"/>
      <c r="H400" s="69">
        <v>17.747488000034927</v>
      </c>
      <c r="I400" s="47">
        <v>1.0030434782608679</v>
      </c>
      <c r="J400" s="48">
        <v>2.9217391304347853</v>
      </c>
      <c r="K400" s="48">
        <v>2.9217391304347853</v>
      </c>
      <c r="L400" s="49">
        <v>262.57826086956476</v>
      </c>
      <c r="M400" s="49">
        <v>468.40434782608736</v>
      </c>
      <c r="N400" s="49">
        <v>475.22173913043508</v>
      </c>
      <c r="O400" s="49">
        <v>596.92173913043484</v>
      </c>
      <c r="P400" s="49">
        <v>596.82173913043482</v>
      </c>
      <c r="Q400" s="49">
        <v>999.64347826086862</v>
      </c>
      <c r="R400" s="49">
        <v>1300</v>
      </c>
      <c r="S400" s="49">
        <v>1999.7391304347816</v>
      </c>
      <c r="T400" s="49">
        <v>2300</v>
      </c>
      <c r="U400" s="50">
        <v>273.79999999999899</v>
      </c>
      <c r="V400" s="50">
        <v>303.20000000000107</v>
      </c>
      <c r="W400" s="51">
        <v>850</v>
      </c>
      <c r="X400" s="51">
        <v>850</v>
      </c>
      <c r="Y400" s="51">
        <v>2000</v>
      </c>
      <c r="Z400" s="51">
        <v>1999.9739130434798</v>
      </c>
      <c r="AA400" s="52">
        <v>900</v>
      </c>
      <c r="AB400" s="53">
        <v>1500</v>
      </c>
      <c r="AC400" s="53">
        <v>1500</v>
      </c>
      <c r="AD400" s="55">
        <v>0</v>
      </c>
      <c r="AE400" s="56">
        <v>750</v>
      </c>
      <c r="AF400" s="56">
        <v>750</v>
      </c>
      <c r="AG400" s="56">
        <v>1999.7391304347816</v>
      </c>
      <c r="AH400" s="57">
        <v>732.25</v>
      </c>
      <c r="AI400" s="57">
        <v>737.3565217391299</v>
      </c>
      <c r="AJ400" s="57">
        <v>898.52173913043487</v>
      </c>
      <c r="AK400" s="57">
        <v>944.08695652173947</v>
      </c>
      <c r="AL400" s="57">
        <v>987.25</v>
      </c>
      <c r="AM400" s="57">
        <v>1500</v>
      </c>
      <c r="AN400" s="57">
        <v>1650</v>
      </c>
      <c r="AO400" s="57">
        <v>0</v>
      </c>
      <c r="AP400" s="57">
        <v>1650</v>
      </c>
      <c r="AQ400" s="58">
        <v>830.39130434782567</v>
      </c>
      <c r="AR400" s="58">
        <v>1332.9565217391303</v>
      </c>
      <c r="AS400" s="58">
        <v>1268.5217391304329</v>
      </c>
      <c r="AT400" s="58">
        <v>1500</v>
      </c>
      <c r="AU400" s="58">
        <v>1500</v>
      </c>
      <c r="AV400" s="58">
        <v>2500</v>
      </c>
      <c r="AW400" s="58">
        <v>2300</v>
      </c>
      <c r="AX400" s="59">
        <v>112</v>
      </c>
      <c r="AY400" s="59">
        <v>223.73913043478257</v>
      </c>
      <c r="AZ400" s="59">
        <v>750</v>
      </c>
      <c r="BA400" s="64">
        <v>293.6521739130431</v>
      </c>
      <c r="BB400" s="64">
        <v>950</v>
      </c>
      <c r="BC400" s="64">
        <v>1000</v>
      </c>
      <c r="BD400" s="64">
        <v>1000</v>
      </c>
      <c r="BE400" s="64">
        <v>1000</v>
      </c>
      <c r="BF400" s="64">
        <v>1250</v>
      </c>
      <c r="BG400" s="64">
        <v>1250</v>
      </c>
      <c r="BH400" s="64">
        <v>2100</v>
      </c>
      <c r="BI400" s="61">
        <v>600</v>
      </c>
      <c r="BJ400" s="62">
        <v>225</v>
      </c>
      <c r="BK400" s="62">
        <v>225</v>
      </c>
      <c r="BL400" s="62">
        <v>500</v>
      </c>
      <c r="BM400" s="62">
        <v>599.73913043478353</v>
      </c>
      <c r="BN400" s="62">
        <v>600</v>
      </c>
      <c r="BO400" s="62">
        <v>600</v>
      </c>
      <c r="BP400" s="62">
        <v>660</v>
      </c>
      <c r="BQ400" s="62">
        <v>844.25</v>
      </c>
      <c r="BR400" s="62">
        <v>1650</v>
      </c>
      <c r="BS400" s="62">
        <v>1750</v>
      </c>
      <c r="BT400" s="62">
        <v>1802</v>
      </c>
      <c r="BU400" s="62">
        <v>1800</v>
      </c>
    </row>
    <row r="401" spans="1:73" s="63" customFormat="1" x14ac:dyDescent="0.3">
      <c r="A401" s="1"/>
      <c r="B401" s="1"/>
      <c r="C401" s="1"/>
      <c r="D401" s="92"/>
      <c r="E401" s="3"/>
      <c r="F401" s="3"/>
      <c r="G401" s="1"/>
      <c r="H401" s="69">
        <v>17.792192000035012</v>
      </c>
      <c r="I401" s="47">
        <v>1.0008695652173896</v>
      </c>
      <c r="J401" s="48">
        <v>2.934782608695655</v>
      </c>
      <c r="K401" s="48">
        <v>2.934782608695655</v>
      </c>
      <c r="L401" s="49">
        <v>262.06521739130386</v>
      </c>
      <c r="M401" s="49">
        <v>467.48695652173956</v>
      </c>
      <c r="N401" s="49">
        <v>474.43478260869597</v>
      </c>
      <c r="O401" s="49">
        <v>596.33478260869572</v>
      </c>
      <c r="P401" s="49">
        <v>596.2347826086957</v>
      </c>
      <c r="Q401" s="49">
        <v>999.6695652173903</v>
      </c>
      <c r="R401" s="49">
        <v>1300</v>
      </c>
      <c r="S401" s="49">
        <v>1999.7826086956511</v>
      </c>
      <c r="T401" s="49">
        <v>2300</v>
      </c>
      <c r="U401" s="50">
        <v>274.19999999999897</v>
      </c>
      <c r="V401" s="50">
        <v>303.80000000000109</v>
      </c>
      <c r="W401" s="51">
        <v>850</v>
      </c>
      <c r="X401" s="51">
        <v>850</v>
      </c>
      <c r="Y401" s="51">
        <v>2000</v>
      </c>
      <c r="Z401" s="51">
        <v>1999.9782608695668</v>
      </c>
      <c r="AA401" s="52">
        <v>900</v>
      </c>
      <c r="AB401" s="53">
        <v>1500</v>
      </c>
      <c r="AC401" s="53">
        <v>1500</v>
      </c>
      <c r="AD401" s="55">
        <v>0</v>
      </c>
      <c r="AE401" s="56">
        <v>750</v>
      </c>
      <c r="AF401" s="56">
        <v>750</v>
      </c>
      <c r="AG401" s="56">
        <v>1999.7826086956511</v>
      </c>
      <c r="AH401" s="57">
        <v>731.5</v>
      </c>
      <c r="AI401" s="57">
        <v>736.93043478260813</v>
      </c>
      <c r="AJ401" s="57">
        <v>898.43478260869574</v>
      </c>
      <c r="AK401" s="57">
        <v>943.73913043478296</v>
      </c>
      <c r="AL401" s="57">
        <v>986.5</v>
      </c>
      <c r="AM401" s="57">
        <v>1500</v>
      </c>
      <c r="AN401" s="57">
        <v>1650</v>
      </c>
      <c r="AO401" s="57">
        <v>0</v>
      </c>
      <c r="AP401" s="57">
        <v>1650</v>
      </c>
      <c r="AQ401" s="58">
        <v>829.82608695652129</v>
      </c>
      <c r="AR401" s="58">
        <v>1331.1304347826085</v>
      </c>
      <c r="AS401" s="58">
        <v>1267.4347826086937</v>
      </c>
      <c r="AT401" s="58">
        <v>1500</v>
      </c>
      <c r="AU401" s="58">
        <v>1500</v>
      </c>
      <c r="AV401" s="58">
        <v>2500</v>
      </c>
      <c r="AW401" s="58">
        <v>2300</v>
      </c>
      <c r="AX401" s="59">
        <v>112</v>
      </c>
      <c r="AY401" s="59">
        <v>223.78260869565213</v>
      </c>
      <c r="AZ401" s="59">
        <v>750</v>
      </c>
      <c r="BA401" s="64">
        <v>293.04347826086916</v>
      </c>
      <c r="BB401" s="64">
        <v>950</v>
      </c>
      <c r="BC401" s="64">
        <v>1000</v>
      </c>
      <c r="BD401" s="64">
        <v>1000</v>
      </c>
      <c r="BE401" s="64">
        <v>1000</v>
      </c>
      <c r="BF401" s="64">
        <v>1250</v>
      </c>
      <c r="BG401" s="64">
        <v>1250</v>
      </c>
      <c r="BH401" s="64">
        <v>2100</v>
      </c>
      <c r="BI401" s="61">
        <v>600</v>
      </c>
      <c r="BJ401" s="62">
        <v>225</v>
      </c>
      <c r="BK401" s="62">
        <v>225</v>
      </c>
      <c r="BL401" s="62">
        <v>500</v>
      </c>
      <c r="BM401" s="62">
        <v>599.78260869565315</v>
      </c>
      <c r="BN401" s="62">
        <v>600</v>
      </c>
      <c r="BO401" s="62">
        <v>600</v>
      </c>
      <c r="BP401" s="62">
        <v>660</v>
      </c>
      <c r="BQ401" s="62">
        <v>844.5</v>
      </c>
      <c r="BR401" s="62">
        <v>1650</v>
      </c>
      <c r="BS401" s="62">
        <v>1750</v>
      </c>
      <c r="BT401" s="62">
        <v>1802</v>
      </c>
      <c r="BU401" s="62">
        <v>1800</v>
      </c>
    </row>
    <row r="402" spans="1:73" s="63" customFormat="1" x14ac:dyDescent="0.3">
      <c r="A402" s="1"/>
      <c r="B402" s="1"/>
      <c r="C402" s="1"/>
      <c r="D402" s="92"/>
      <c r="E402" s="3"/>
      <c r="F402" s="3"/>
      <c r="G402" s="1"/>
      <c r="H402" s="69">
        <v>17.8368960000351</v>
      </c>
      <c r="I402" s="47">
        <v>0.99869565217391132</v>
      </c>
      <c r="J402" s="48">
        <v>2.9478260869565247</v>
      </c>
      <c r="K402" s="48">
        <v>2.9478260869565247</v>
      </c>
      <c r="L402" s="49">
        <v>261.55217391304296</v>
      </c>
      <c r="M402" s="49">
        <v>466.56956521739176</v>
      </c>
      <c r="N402" s="49">
        <v>473.64782608695685</v>
      </c>
      <c r="O402" s="49">
        <v>595.74782608695659</v>
      </c>
      <c r="P402" s="49">
        <v>595.64782608695657</v>
      </c>
      <c r="Q402" s="49">
        <v>999.69565217391198</v>
      </c>
      <c r="R402" s="49">
        <v>1300</v>
      </c>
      <c r="S402" s="49">
        <v>1999.8260869565206</v>
      </c>
      <c r="T402" s="49">
        <v>2300</v>
      </c>
      <c r="U402" s="50">
        <v>274.59999999999894</v>
      </c>
      <c r="V402" s="50">
        <v>304.40000000000111</v>
      </c>
      <c r="W402" s="51">
        <v>850</v>
      </c>
      <c r="X402" s="51">
        <v>850</v>
      </c>
      <c r="Y402" s="51">
        <v>2000</v>
      </c>
      <c r="Z402" s="51">
        <v>1999.9826086956539</v>
      </c>
      <c r="AA402" s="52">
        <v>900</v>
      </c>
      <c r="AB402" s="53">
        <v>1500</v>
      </c>
      <c r="AC402" s="53">
        <v>1500</v>
      </c>
      <c r="AD402" s="55">
        <v>0</v>
      </c>
      <c r="AE402" s="56">
        <v>750</v>
      </c>
      <c r="AF402" s="56">
        <v>750</v>
      </c>
      <c r="AG402" s="56">
        <v>1999.8260869565206</v>
      </c>
      <c r="AH402" s="57">
        <v>730.75</v>
      </c>
      <c r="AI402" s="57">
        <v>736.50434782608636</v>
      </c>
      <c r="AJ402" s="57">
        <v>898.34782608695662</v>
      </c>
      <c r="AK402" s="57">
        <v>943.39130434782646</v>
      </c>
      <c r="AL402" s="57">
        <v>985.75</v>
      </c>
      <c r="AM402" s="57">
        <v>1500</v>
      </c>
      <c r="AN402" s="57">
        <v>1650</v>
      </c>
      <c r="AO402" s="57">
        <v>0</v>
      </c>
      <c r="AP402" s="57">
        <v>1650</v>
      </c>
      <c r="AQ402" s="58">
        <v>829.26086956521692</v>
      </c>
      <c r="AR402" s="58">
        <v>1329.3043478260868</v>
      </c>
      <c r="AS402" s="58">
        <v>1266.3478260869545</v>
      </c>
      <c r="AT402" s="58">
        <v>1500</v>
      </c>
      <c r="AU402" s="58">
        <v>1500</v>
      </c>
      <c r="AV402" s="58">
        <v>2500</v>
      </c>
      <c r="AW402" s="58">
        <v>2300</v>
      </c>
      <c r="AX402" s="59">
        <v>112</v>
      </c>
      <c r="AY402" s="59">
        <v>223.82608695652169</v>
      </c>
      <c r="AZ402" s="59">
        <v>750</v>
      </c>
      <c r="BA402" s="64">
        <v>292.43478260869523</v>
      </c>
      <c r="BB402" s="64">
        <v>950</v>
      </c>
      <c r="BC402" s="64">
        <v>1000</v>
      </c>
      <c r="BD402" s="64">
        <v>1000</v>
      </c>
      <c r="BE402" s="64">
        <v>1000</v>
      </c>
      <c r="BF402" s="64">
        <v>1250</v>
      </c>
      <c r="BG402" s="64">
        <v>1250</v>
      </c>
      <c r="BH402" s="64">
        <v>2100</v>
      </c>
      <c r="BI402" s="61">
        <v>600</v>
      </c>
      <c r="BJ402" s="62">
        <v>225</v>
      </c>
      <c r="BK402" s="62">
        <v>225</v>
      </c>
      <c r="BL402" s="62">
        <v>500</v>
      </c>
      <c r="BM402" s="62">
        <v>599.82608695652277</v>
      </c>
      <c r="BN402" s="62">
        <v>600</v>
      </c>
      <c r="BO402" s="62">
        <v>600</v>
      </c>
      <c r="BP402" s="62">
        <v>660</v>
      </c>
      <c r="BQ402" s="62">
        <v>844.75</v>
      </c>
      <c r="BR402" s="62">
        <v>1650</v>
      </c>
      <c r="BS402" s="62">
        <v>1750</v>
      </c>
      <c r="BT402" s="62">
        <v>1802</v>
      </c>
      <c r="BU402" s="62">
        <v>1800</v>
      </c>
    </row>
    <row r="403" spans="1:73" s="63" customFormat="1" x14ac:dyDescent="0.3">
      <c r="A403" s="1"/>
      <c r="B403" s="1"/>
      <c r="C403" s="1"/>
      <c r="D403" s="92"/>
      <c r="E403" s="3"/>
      <c r="F403" s="3"/>
      <c r="G403" s="1"/>
      <c r="H403" s="69">
        <v>17.881600000035188</v>
      </c>
      <c r="I403" s="47">
        <v>0.99652173913043307</v>
      </c>
      <c r="J403" s="48">
        <v>2.9608695652173944</v>
      </c>
      <c r="K403" s="48">
        <v>2.9608695652173944</v>
      </c>
      <c r="L403" s="49">
        <v>261.03913043478207</v>
      </c>
      <c r="M403" s="49">
        <v>465.65217391304395</v>
      </c>
      <c r="N403" s="49">
        <v>472.86086956521774</v>
      </c>
      <c r="O403" s="49">
        <v>595.16086956521747</v>
      </c>
      <c r="P403" s="49">
        <v>595.06086956521744</v>
      </c>
      <c r="Q403" s="49">
        <v>999.72173913043366</v>
      </c>
      <c r="R403" s="49">
        <v>1300</v>
      </c>
      <c r="S403" s="49">
        <v>1999.8695652173901</v>
      </c>
      <c r="T403" s="49">
        <v>2300</v>
      </c>
      <c r="U403" s="50">
        <v>275</v>
      </c>
      <c r="V403" s="50">
        <v>305</v>
      </c>
      <c r="W403" s="51">
        <v>850</v>
      </c>
      <c r="X403" s="51">
        <v>850</v>
      </c>
      <c r="Y403" s="51">
        <v>2000</v>
      </c>
      <c r="Z403" s="51">
        <v>1999.9869565217409</v>
      </c>
      <c r="AA403" s="52">
        <v>900</v>
      </c>
      <c r="AB403" s="53">
        <v>1500</v>
      </c>
      <c r="AC403" s="53">
        <v>1500</v>
      </c>
      <c r="AD403" s="55">
        <v>0</v>
      </c>
      <c r="AE403" s="56">
        <v>750</v>
      </c>
      <c r="AF403" s="56">
        <v>750</v>
      </c>
      <c r="AG403" s="56">
        <v>1999.8695652173901</v>
      </c>
      <c r="AH403" s="57">
        <v>730</v>
      </c>
      <c r="AI403" s="57">
        <v>736.07826086956459</v>
      </c>
      <c r="AJ403" s="57">
        <v>898.26086956521749</v>
      </c>
      <c r="AK403" s="57">
        <v>943.04347826086996</v>
      </c>
      <c r="AL403" s="57">
        <v>985</v>
      </c>
      <c r="AM403" s="57">
        <v>1500</v>
      </c>
      <c r="AN403" s="57">
        <v>1650</v>
      </c>
      <c r="AO403" s="57">
        <v>0</v>
      </c>
      <c r="AP403" s="57">
        <v>1650</v>
      </c>
      <c r="AQ403" s="58">
        <v>828.69565217391255</v>
      </c>
      <c r="AR403" s="58">
        <v>1327.478260869565</v>
      </c>
      <c r="AS403" s="58">
        <v>1265.2608695652152</v>
      </c>
      <c r="AT403" s="58">
        <v>1500</v>
      </c>
      <c r="AU403" s="58">
        <v>1500</v>
      </c>
      <c r="AV403" s="58">
        <v>2500</v>
      </c>
      <c r="AW403" s="58">
        <v>2300</v>
      </c>
      <c r="AX403" s="59">
        <v>112</v>
      </c>
      <c r="AY403" s="59">
        <v>223.86956521739125</v>
      </c>
      <c r="AZ403" s="59">
        <v>750</v>
      </c>
      <c r="BA403" s="64">
        <v>291.82608695652129</v>
      </c>
      <c r="BB403" s="64">
        <v>950</v>
      </c>
      <c r="BC403" s="64">
        <v>1000</v>
      </c>
      <c r="BD403" s="64">
        <v>1000</v>
      </c>
      <c r="BE403" s="64">
        <v>1000</v>
      </c>
      <c r="BF403" s="64">
        <v>1250</v>
      </c>
      <c r="BG403" s="64">
        <v>1250</v>
      </c>
      <c r="BH403" s="64">
        <v>2100</v>
      </c>
      <c r="BI403" s="61">
        <v>600</v>
      </c>
      <c r="BJ403" s="62">
        <v>225</v>
      </c>
      <c r="BK403" s="62">
        <v>225</v>
      </c>
      <c r="BL403" s="62">
        <v>500</v>
      </c>
      <c r="BM403" s="62">
        <v>599.86956521739239</v>
      </c>
      <c r="BN403" s="62">
        <v>600</v>
      </c>
      <c r="BO403" s="62">
        <v>600</v>
      </c>
      <c r="BP403" s="62">
        <v>660</v>
      </c>
      <c r="BQ403" s="62">
        <v>845</v>
      </c>
      <c r="BR403" s="62">
        <v>1650</v>
      </c>
      <c r="BS403" s="62">
        <v>1750</v>
      </c>
      <c r="BT403" s="62">
        <v>1802</v>
      </c>
      <c r="BU403" s="62">
        <v>1800</v>
      </c>
    </row>
    <row r="404" spans="1:73" s="63" customFormat="1" x14ac:dyDescent="0.3">
      <c r="A404" s="1"/>
      <c r="B404" s="1"/>
      <c r="C404" s="1"/>
      <c r="D404" s="92"/>
      <c r="E404" s="3"/>
      <c r="F404" s="3"/>
      <c r="G404" s="1"/>
      <c r="H404" s="69">
        <v>17.926304000035277</v>
      </c>
      <c r="I404" s="47">
        <v>0.99434782608695482</v>
      </c>
      <c r="J404" s="48">
        <v>2.9739130434782641</v>
      </c>
      <c r="K404" s="48">
        <v>2.9739130434782641</v>
      </c>
      <c r="L404" s="49">
        <v>260.52608695652117</v>
      </c>
      <c r="M404" s="49">
        <v>464.73478260869615</v>
      </c>
      <c r="N404" s="49">
        <v>472.07391304347863</v>
      </c>
      <c r="O404" s="49">
        <v>594.57391304347834</v>
      </c>
      <c r="P404" s="49">
        <v>594.47391304347832</v>
      </c>
      <c r="Q404" s="49">
        <v>999.74782608695534</v>
      </c>
      <c r="R404" s="49">
        <v>1300</v>
      </c>
      <c r="S404" s="49">
        <v>1999.9130434782596</v>
      </c>
      <c r="T404" s="49">
        <v>2300</v>
      </c>
      <c r="U404" s="50">
        <v>275.22000000000003</v>
      </c>
      <c r="V404" s="50">
        <v>305.39999999999998</v>
      </c>
      <c r="W404" s="51">
        <v>850</v>
      </c>
      <c r="X404" s="51">
        <v>850</v>
      </c>
      <c r="Y404" s="51">
        <v>2000</v>
      </c>
      <c r="Z404" s="51">
        <v>1999.991304347828</v>
      </c>
      <c r="AA404" s="52">
        <v>900</v>
      </c>
      <c r="AB404" s="53">
        <v>1500</v>
      </c>
      <c r="AC404" s="53">
        <v>1500</v>
      </c>
      <c r="AD404" s="55">
        <v>0</v>
      </c>
      <c r="AE404" s="56">
        <v>750</v>
      </c>
      <c r="AF404" s="56">
        <v>750</v>
      </c>
      <c r="AG404" s="56">
        <v>1999.9130434782596</v>
      </c>
      <c r="AH404" s="57">
        <v>729.26666666666665</v>
      </c>
      <c r="AI404" s="57">
        <v>735.65217391304282</v>
      </c>
      <c r="AJ404" s="57">
        <v>898.17391304347836</v>
      </c>
      <c r="AK404" s="57">
        <v>942.69565217391346</v>
      </c>
      <c r="AL404" s="57">
        <v>983.83333333333337</v>
      </c>
      <c r="AM404" s="57">
        <v>1500</v>
      </c>
      <c r="AN404" s="57">
        <v>1650</v>
      </c>
      <c r="AO404" s="57">
        <v>0</v>
      </c>
      <c r="AP404" s="57">
        <v>1650</v>
      </c>
      <c r="AQ404" s="58">
        <v>828.13043478260818</v>
      </c>
      <c r="AR404" s="58">
        <v>1325.6521739130433</v>
      </c>
      <c r="AS404" s="58">
        <v>1264.173913043476</v>
      </c>
      <c r="AT404" s="58">
        <v>1500</v>
      </c>
      <c r="AU404" s="58">
        <v>1500</v>
      </c>
      <c r="AV404" s="58">
        <v>2500</v>
      </c>
      <c r="AW404" s="58">
        <v>2300</v>
      </c>
      <c r="AX404" s="59">
        <v>112</v>
      </c>
      <c r="AY404" s="59">
        <v>223.91304347826082</v>
      </c>
      <c r="AZ404" s="59">
        <v>750</v>
      </c>
      <c r="BA404" s="64">
        <v>291.21739130434736</v>
      </c>
      <c r="BB404" s="64">
        <v>950</v>
      </c>
      <c r="BC404" s="64">
        <v>1000</v>
      </c>
      <c r="BD404" s="64">
        <v>1000</v>
      </c>
      <c r="BE404" s="64">
        <v>1000</v>
      </c>
      <c r="BF404" s="64">
        <v>1250</v>
      </c>
      <c r="BG404" s="64">
        <v>1250</v>
      </c>
      <c r="BH404" s="64">
        <v>2100</v>
      </c>
      <c r="BI404" s="61">
        <v>600</v>
      </c>
      <c r="BJ404" s="62">
        <v>225</v>
      </c>
      <c r="BK404" s="62">
        <v>225</v>
      </c>
      <c r="BL404" s="62">
        <v>500</v>
      </c>
      <c r="BM404" s="62">
        <v>599.91304347826201</v>
      </c>
      <c r="BN404" s="62">
        <v>600</v>
      </c>
      <c r="BO404" s="62">
        <v>600</v>
      </c>
      <c r="BP404" s="62">
        <v>660</v>
      </c>
      <c r="BQ404" s="62">
        <v>845.16666666666663</v>
      </c>
      <c r="BR404" s="62">
        <v>1650</v>
      </c>
      <c r="BS404" s="62">
        <v>1750</v>
      </c>
      <c r="BT404" s="62">
        <v>1802</v>
      </c>
      <c r="BU404" s="62">
        <v>1800</v>
      </c>
    </row>
    <row r="405" spans="1:73" s="63" customFormat="1" x14ac:dyDescent="0.3">
      <c r="A405" s="1"/>
      <c r="B405" s="1"/>
      <c r="C405" s="1"/>
      <c r="D405" s="92"/>
      <c r="E405" s="3"/>
      <c r="F405" s="3"/>
      <c r="G405" s="1"/>
      <c r="H405" s="69">
        <v>17.971008000035365</v>
      </c>
      <c r="I405" s="47">
        <v>0.99217391304347657</v>
      </c>
      <c r="J405" s="48">
        <v>2.9869565217391338</v>
      </c>
      <c r="K405" s="48">
        <v>2.9869565217391338</v>
      </c>
      <c r="L405" s="49">
        <v>260.01304347826027</v>
      </c>
      <c r="M405" s="49">
        <v>463.81739130434835</v>
      </c>
      <c r="N405" s="49">
        <v>471.28695652173951</v>
      </c>
      <c r="O405" s="49">
        <v>593.98695652173922</v>
      </c>
      <c r="P405" s="49">
        <v>593.88695652173919</v>
      </c>
      <c r="Q405" s="49">
        <v>999.77391304347702</v>
      </c>
      <c r="R405" s="49">
        <v>1300</v>
      </c>
      <c r="S405" s="49">
        <v>1999.9565217391291</v>
      </c>
      <c r="T405" s="49">
        <v>2300</v>
      </c>
      <c r="U405" s="50">
        <v>275.44</v>
      </c>
      <c r="V405" s="50">
        <v>305.8</v>
      </c>
      <c r="W405" s="51">
        <v>850</v>
      </c>
      <c r="X405" s="51">
        <v>850</v>
      </c>
      <c r="Y405" s="51">
        <v>2000</v>
      </c>
      <c r="Z405" s="51">
        <v>1999.995652173915</v>
      </c>
      <c r="AA405" s="52">
        <v>900</v>
      </c>
      <c r="AB405" s="53">
        <v>1500</v>
      </c>
      <c r="AC405" s="53">
        <v>1500</v>
      </c>
      <c r="AD405" s="55">
        <v>0</v>
      </c>
      <c r="AE405" s="56">
        <v>750</v>
      </c>
      <c r="AF405" s="56">
        <v>750</v>
      </c>
      <c r="AG405" s="56">
        <v>1999.9565217391291</v>
      </c>
      <c r="AH405" s="57">
        <v>728.5333333333333</v>
      </c>
      <c r="AI405" s="57">
        <v>735.22608695652104</v>
      </c>
      <c r="AJ405" s="57">
        <v>898.08695652173924</v>
      </c>
      <c r="AK405" s="57">
        <v>942.34782608695696</v>
      </c>
      <c r="AL405" s="57">
        <v>982.66666666666674</v>
      </c>
      <c r="AM405" s="57">
        <v>1500</v>
      </c>
      <c r="AN405" s="57">
        <v>1650</v>
      </c>
      <c r="AO405" s="57">
        <v>0</v>
      </c>
      <c r="AP405" s="57">
        <v>1650</v>
      </c>
      <c r="AQ405" s="58">
        <v>827.5652173913038</v>
      </c>
      <c r="AR405" s="58">
        <v>1323.8260869565215</v>
      </c>
      <c r="AS405" s="58">
        <v>1263.0869565217367</v>
      </c>
      <c r="AT405" s="58">
        <v>1500</v>
      </c>
      <c r="AU405" s="58">
        <v>1500</v>
      </c>
      <c r="AV405" s="58">
        <v>2500</v>
      </c>
      <c r="AW405" s="58">
        <v>2300</v>
      </c>
      <c r="AX405" s="59">
        <v>112</v>
      </c>
      <c r="AY405" s="59">
        <v>223.95652173913038</v>
      </c>
      <c r="AZ405" s="59">
        <v>750</v>
      </c>
      <c r="BA405" s="64">
        <v>290.60869565217342</v>
      </c>
      <c r="BB405" s="64">
        <v>950</v>
      </c>
      <c r="BC405" s="64">
        <v>1000</v>
      </c>
      <c r="BD405" s="64">
        <v>1000</v>
      </c>
      <c r="BE405" s="64">
        <v>1000</v>
      </c>
      <c r="BF405" s="64">
        <v>1250</v>
      </c>
      <c r="BG405" s="64">
        <v>1250</v>
      </c>
      <c r="BH405" s="64">
        <v>2100</v>
      </c>
      <c r="BI405" s="61">
        <v>600</v>
      </c>
      <c r="BJ405" s="62">
        <v>225</v>
      </c>
      <c r="BK405" s="62">
        <v>225</v>
      </c>
      <c r="BL405" s="62">
        <v>500</v>
      </c>
      <c r="BM405" s="62">
        <v>599.95652173913163</v>
      </c>
      <c r="BN405" s="62">
        <v>600</v>
      </c>
      <c r="BO405" s="62">
        <v>600</v>
      </c>
      <c r="BP405" s="62">
        <v>660</v>
      </c>
      <c r="BQ405" s="62">
        <v>845.33333333333326</v>
      </c>
      <c r="BR405" s="62">
        <v>1650</v>
      </c>
      <c r="BS405" s="62">
        <v>1750</v>
      </c>
      <c r="BT405" s="62">
        <v>1802</v>
      </c>
      <c r="BU405" s="62">
        <v>1800</v>
      </c>
    </row>
    <row r="406" spans="1:73" s="63" customFormat="1" x14ac:dyDescent="0.3">
      <c r="A406" s="1"/>
      <c r="B406" s="1"/>
      <c r="C406" s="1"/>
      <c r="D406" s="92"/>
      <c r="E406" s="3"/>
      <c r="F406" s="3"/>
      <c r="G406" s="1"/>
      <c r="H406" s="69">
        <v>18</v>
      </c>
      <c r="I406" s="47">
        <v>0.99</v>
      </c>
      <c r="J406" s="48">
        <v>3</v>
      </c>
      <c r="K406" s="48">
        <v>3</v>
      </c>
      <c r="L406" s="49">
        <v>259.5</v>
      </c>
      <c r="M406" s="49">
        <v>462.9</v>
      </c>
      <c r="N406" s="49">
        <v>470.5</v>
      </c>
      <c r="O406" s="49">
        <v>593.4</v>
      </c>
      <c r="P406" s="49">
        <v>593.29999999999995</v>
      </c>
      <c r="Q406" s="49">
        <v>999.8</v>
      </c>
      <c r="R406" s="49">
        <v>1300</v>
      </c>
      <c r="S406" s="49">
        <v>2000</v>
      </c>
      <c r="T406" s="49">
        <v>2300</v>
      </c>
      <c r="U406" s="50">
        <v>275.66000000000003</v>
      </c>
      <c r="V406" s="50">
        <v>306.2</v>
      </c>
      <c r="W406" s="51">
        <v>850</v>
      </c>
      <c r="X406" s="51">
        <v>850</v>
      </c>
      <c r="Y406" s="51">
        <v>2000</v>
      </c>
      <c r="Z406" s="51">
        <v>2000</v>
      </c>
      <c r="AA406" s="52">
        <v>900</v>
      </c>
      <c r="AB406" s="53">
        <v>1500</v>
      </c>
      <c r="AC406" s="53">
        <v>1500</v>
      </c>
      <c r="AD406" s="55">
        <v>0</v>
      </c>
      <c r="AE406" s="56">
        <v>750</v>
      </c>
      <c r="AF406" s="56">
        <v>750</v>
      </c>
      <c r="AG406" s="56">
        <v>2000</v>
      </c>
      <c r="AH406" s="57">
        <v>727.8</v>
      </c>
      <c r="AI406" s="57">
        <v>734.8</v>
      </c>
      <c r="AJ406" s="57">
        <v>898</v>
      </c>
      <c r="AK406" s="57">
        <v>942</v>
      </c>
      <c r="AL406" s="57">
        <v>981.5</v>
      </c>
      <c r="AM406" s="57">
        <v>1500</v>
      </c>
      <c r="AN406" s="57">
        <v>1650</v>
      </c>
      <c r="AO406" s="57">
        <v>0</v>
      </c>
      <c r="AP406" s="57">
        <v>1650</v>
      </c>
      <c r="AQ406" s="58">
        <v>827</v>
      </c>
      <c r="AR406" s="58">
        <v>1322</v>
      </c>
      <c r="AS406" s="58">
        <v>1262</v>
      </c>
      <c r="AT406" s="58">
        <v>1500</v>
      </c>
      <c r="AU406" s="58">
        <v>1500</v>
      </c>
      <c r="AV406" s="58">
        <v>2500</v>
      </c>
      <c r="AW406" s="58">
        <v>2300</v>
      </c>
      <c r="AX406" s="59">
        <v>112</v>
      </c>
      <c r="AY406" s="59">
        <v>224</v>
      </c>
      <c r="AZ406" s="59">
        <v>750</v>
      </c>
      <c r="BA406" s="64">
        <v>290</v>
      </c>
      <c r="BB406" s="64">
        <v>950</v>
      </c>
      <c r="BC406" s="64">
        <v>1000</v>
      </c>
      <c r="BD406" s="64">
        <v>1000</v>
      </c>
      <c r="BE406" s="64">
        <v>1000</v>
      </c>
      <c r="BF406" s="64">
        <v>1250</v>
      </c>
      <c r="BG406" s="64">
        <v>1250</v>
      </c>
      <c r="BH406" s="64">
        <v>2100</v>
      </c>
      <c r="BI406" s="61">
        <v>600</v>
      </c>
      <c r="BJ406" s="62">
        <v>225</v>
      </c>
      <c r="BK406" s="62">
        <v>225</v>
      </c>
      <c r="BL406" s="62">
        <v>500</v>
      </c>
      <c r="BM406" s="62">
        <v>600</v>
      </c>
      <c r="BN406" s="62">
        <v>600</v>
      </c>
      <c r="BO406" s="62">
        <v>600</v>
      </c>
      <c r="BP406" s="62">
        <v>660</v>
      </c>
      <c r="BQ406" s="62">
        <v>845.5</v>
      </c>
      <c r="BR406" s="62">
        <v>1650</v>
      </c>
      <c r="BS406" s="62">
        <v>1750</v>
      </c>
      <c r="BT406" s="62">
        <v>1802</v>
      </c>
      <c r="BU406" s="62">
        <v>1800</v>
      </c>
    </row>
    <row r="407" spans="1:73" s="63" customFormat="1" x14ac:dyDescent="0.3">
      <c r="A407" s="1"/>
      <c r="B407" s="1"/>
      <c r="C407" s="1"/>
      <c r="D407" s="92"/>
      <c r="E407" s="3"/>
      <c r="F407" s="3"/>
      <c r="G407" s="1"/>
      <c r="H407" s="69">
        <v>18.060416000035541</v>
      </c>
      <c r="I407" s="47">
        <v>0.98772727272727268</v>
      </c>
      <c r="J407" s="48">
        <v>3</v>
      </c>
      <c r="K407" s="48">
        <v>3</v>
      </c>
      <c r="L407" s="49">
        <v>259.28181818181815</v>
      </c>
      <c r="M407" s="49">
        <v>462.18636363636364</v>
      </c>
      <c r="N407" s="49">
        <v>469.7227272727273</v>
      </c>
      <c r="O407" s="49">
        <v>592.39545454545453</v>
      </c>
      <c r="P407" s="49">
        <v>592.29999999999995</v>
      </c>
      <c r="Q407" s="49">
        <v>999.8045454545454</v>
      </c>
      <c r="R407" s="49">
        <v>1300</v>
      </c>
      <c r="S407" s="49">
        <v>2000</v>
      </c>
      <c r="T407" s="49">
        <v>2300</v>
      </c>
      <c r="U407" s="50">
        <v>275.88</v>
      </c>
      <c r="V407" s="50">
        <v>306.60000000000002</v>
      </c>
      <c r="W407" s="51">
        <v>850</v>
      </c>
      <c r="X407" s="51">
        <v>850</v>
      </c>
      <c r="Y407" s="51">
        <v>2000</v>
      </c>
      <c r="Z407" s="51">
        <v>2000</v>
      </c>
      <c r="AA407" s="52">
        <v>900</v>
      </c>
      <c r="AB407" s="53">
        <v>1500</v>
      </c>
      <c r="AC407" s="53">
        <v>1500</v>
      </c>
      <c r="AD407" s="55">
        <v>0</v>
      </c>
      <c r="AE407" s="56">
        <v>750</v>
      </c>
      <c r="AF407" s="56">
        <v>750</v>
      </c>
      <c r="AG407" s="56">
        <v>2000</v>
      </c>
      <c r="AH407" s="57">
        <v>727.06666666666661</v>
      </c>
      <c r="AI407" s="57">
        <v>734.26363636363635</v>
      </c>
      <c r="AJ407" s="57">
        <v>897.72727272727275</v>
      </c>
      <c r="AK407" s="57">
        <v>941.59090909090912</v>
      </c>
      <c r="AL407" s="57">
        <v>980.33333333333348</v>
      </c>
      <c r="AM407" s="57">
        <v>1500</v>
      </c>
      <c r="AN407" s="57">
        <v>1650</v>
      </c>
      <c r="AO407" s="57">
        <v>0</v>
      </c>
      <c r="AP407" s="57">
        <v>1650</v>
      </c>
      <c r="AQ407" s="58">
        <v>826.13636363636363</v>
      </c>
      <c r="AR407" s="58">
        <v>1321.8636363636363</v>
      </c>
      <c r="AS407" s="58">
        <v>1260.6363636363637</v>
      </c>
      <c r="AT407" s="58">
        <v>1500</v>
      </c>
      <c r="AU407" s="58">
        <v>1500</v>
      </c>
      <c r="AV407" s="58">
        <v>2500</v>
      </c>
      <c r="AW407" s="58">
        <v>2300</v>
      </c>
      <c r="AX407" s="59">
        <v>112.09090909090909</v>
      </c>
      <c r="AY407" s="59">
        <v>224.04545454545453</v>
      </c>
      <c r="AZ407" s="59">
        <v>750</v>
      </c>
      <c r="BA407" s="64">
        <v>289.5</v>
      </c>
      <c r="BB407" s="64">
        <v>950</v>
      </c>
      <c r="BC407" s="64">
        <v>1000</v>
      </c>
      <c r="BD407" s="64">
        <v>1000</v>
      </c>
      <c r="BE407" s="64">
        <v>1000</v>
      </c>
      <c r="BF407" s="64">
        <v>1250</v>
      </c>
      <c r="BG407" s="64">
        <v>1250</v>
      </c>
      <c r="BH407" s="64">
        <v>2100</v>
      </c>
      <c r="BI407" s="61">
        <v>600</v>
      </c>
      <c r="BJ407" s="62">
        <v>225</v>
      </c>
      <c r="BK407" s="62">
        <v>225</v>
      </c>
      <c r="BL407" s="62">
        <v>500</v>
      </c>
      <c r="BM407" s="62">
        <v>600</v>
      </c>
      <c r="BN407" s="62">
        <v>600</v>
      </c>
      <c r="BO407" s="62">
        <v>600</v>
      </c>
      <c r="BP407" s="62">
        <v>660</v>
      </c>
      <c r="BQ407" s="62">
        <v>845.66666666666652</v>
      </c>
      <c r="BR407" s="62">
        <v>1650</v>
      </c>
      <c r="BS407" s="62">
        <v>1750</v>
      </c>
      <c r="BT407" s="62">
        <v>1802</v>
      </c>
      <c r="BU407" s="62">
        <v>1800</v>
      </c>
    </row>
    <row r="408" spans="1:73" s="63" customFormat="1" x14ac:dyDescent="0.3">
      <c r="A408" s="1"/>
      <c r="B408" s="1"/>
      <c r="C408" s="1"/>
      <c r="D408" s="92"/>
      <c r="E408" s="3"/>
      <c r="F408" s="3"/>
      <c r="G408" s="1"/>
      <c r="H408" s="69">
        <v>18.10512000003563</v>
      </c>
      <c r="I408" s="47">
        <v>0.98545454545454536</v>
      </c>
      <c r="J408" s="48">
        <v>3</v>
      </c>
      <c r="K408" s="48">
        <v>3</v>
      </c>
      <c r="L408" s="49">
        <v>259.06363636363631</v>
      </c>
      <c r="M408" s="49">
        <v>461.4727272727273</v>
      </c>
      <c r="N408" s="49">
        <v>468.9454545454546</v>
      </c>
      <c r="O408" s="49">
        <v>591.39090909090908</v>
      </c>
      <c r="P408" s="49">
        <v>591.29999999999995</v>
      </c>
      <c r="Q408" s="49">
        <v>999.80909090909086</v>
      </c>
      <c r="R408" s="49">
        <v>1300</v>
      </c>
      <c r="S408" s="49">
        <v>2000</v>
      </c>
      <c r="T408" s="49">
        <v>2300</v>
      </c>
      <c r="U408" s="50">
        <v>276.10000000000002</v>
      </c>
      <c r="V408" s="50">
        <v>307</v>
      </c>
      <c r="W408" s="51">
        <v>850</v>
      </c>
      <c r="X408" s="51">
        <v>850</v>
      </c>
      <c r="Y408" s="51">
        <v>2000</v>
      </c>
      <c r="Z408" s="51">
        <v>2000</v>
      </c>
      <c r="AA408" s="52">
        <v>900</v>
      </c>
      <c r="AB408" s="53">
        <v>1500</v>
      </c>
      <c r="AC408" s="53">
        <v>1500</v>
      </c>
      <c r="AD408" s="55">
        <v>0</v>
      </c>
      <c r="AE408" s="56">
        <v>750</v>
      </c>
      <c r="AF408" s="56">
        <v>750</v>
      </c>
      <c r="AG408" s="56">
        <v>2000</v>
      </c>
      <c r="AH408" s="57">
        <v>726.33333333333326</v>
      </c>
      <c r="AI408" s="57">
        <v>733.72727272727275</v>
      </c>
      <c r="AJ408" s="57">
        <v>897.4545454545455</v>
      </c>
      <c r="AK408" s="57">
        <v>941.18181818181824</v>
      </c>
      <c r="AL408" s="57">
        <v>979.16666666666686</v>
      </c>
      <c r="AM408" s="57">
        <v>1500</v>
      </c>
      <c r="AN408" s="57">
        <v>1650</v>
      </c>
      <c r="AO408" s="57">
        <v>0</v>
      </c>
      <c r="AP408" s="57">
        <v>1650</v>
      </c>
      <c r="AQ408" s="58">
        <v>825.27272727272725</v>
      </c>
      <c r="AR408" s="58">
        <v>1321.7272727272725</v>
      </c>
      <c r="AS408" s="58">
        <v>1259.2727272727275</v>
      </c>
      <c r="AT408" s="58">
        <v>1500</v>
      </c>
      <c r="AU408" s="58">
        <v>1500</v>
      </c>
      <c r="AV408" s="58">
        <v>2500</v>
      </c>
      <c r="AW408" s="58">
        <v>2300</v>
      </c>
      <c r="AX408" s="59">
        <v>112.18181818181819</v>
      </c>
      <c r="AY408" s="59">
        <v>224.09090909090907</v>
      </c>
      <c r="AZ408" s="59">
        <v>750</v>
      </c>
      <c r="BA408" s="64">
        <v>289</v>
      </c>
      <c r="BB408" s="64">
        <v>950</v>
      </c>
      <c r="BC408" s="64">
        <v>1000</v>
      </c>
      <c r="BD408" s="64">
        <v>1000</v>
      </c>
      <c r="BE408" s="64">
        <v>1000</v>
      </c>
      <c r="BF408" s="64">
        <v>1250</v>
      </c>
      <c r="BG408" s="64">
        <v>1250</v>
      </c>
      <c r="BH408" s="64">
        <v>2100</v>
      </c>
      <c r="BI408" s="61">
        <v>600</v>
      </c>
      <c r="BJ408" s="62">
        <v>225</v>
      </c>
      <c r="BK408" s="62">
        <v>225</v>
      </c>
      <c r="BL408" s="62">
        <v>500</v>
      </c>
      <c r="BM408" s="62">
        <v>600</v>
      </c>
      <c r="BN408" s="62">
        <v>600</v>
      </c>
      <c r="BO408" s="62">
        <v>600</v>
      </c>
      <c r="BP408" s="62">
        <v>660</v>
      </c>
      <c r="BQ408" s="62">
        <v>845.83333333333314</v>
      </c>
      <c r="BR408" s="62">
        <v>1650</v>
      </c>
      <c r="BS408" s="62">
        <v>1750</v>
      </c>
      <c r="BT408" s="62">
        <v>1802</v>
      </c>
      <c r="BU408" s="62">
        <v>1800</v>
      </c>
    </row>
    <row r="409" spans="1:73" s="63" customFormat="1" x14ac:dyDescent="0.3">
      <c r="A409" s="1"/>
      <c r="B409" s="1"/>
      <c r="C409" s="1"/>
      <c r="D409" s="92"/>
      <c r="E409" s="3"/>
      <c r="F409" s="3"/>
      <c r="G409" s="1"/>
      <c r="H409" s="69">
        <v>18.149824000035718</v>
      </c>
      <c r="I409" s="47">
        <v>0.98318181818181805</v>
      </c>
      <c r="J409" s="48">
        <v>3</v>
      </c>
      <c r="K409" s="48">
        <v>3</v>
      </c>
      <c r="L409" s="49">
        <v>258.84545454545446</v>
      </c>
      <c r="M409" s="49">
        <v>460.75909090909096</v>
      </c>
      <c r="N409" s="49">
        <v>468.16818181818189</v>
      </c>
      <c r="O409" s="49">
        <v>590.38636363636363</v>
      </c>
      <c r="P409" s="49">
        <v>590.29999999999995</v>
      </c>
      <c r="Q409" s="49">
        <v>999.81363636363631</v>
      </c>
      <c r="R409" s="49">
        <v>1300</v>
      </c>
      <c r="S409" s="49">
        <v>2000</v>
      </c>
      <c r="T409" s="49">
        <v>2300</v>
      </c>
      <c r="U409" s="50">
        <v>276.32</v>
      </c>
      <c r="V409" s="50">
        <v>307.39999999999998</v>
      </c>
      <c r="W409" s="51">
        <v>850</v>
      </c>
      <c r="X409" s="51">
        <v>850</v>
      </c>
      <c r="Y409" s="51">
        <v>2000</v>
      </c>
      <c r="Z409" s="51">
        <v>2000</v>
      </c>
      <c r="AA409" s="52">
        <v>900</v>
      </c>
      <c r="AB409" s="53">
        <v>1500</v>
      </c>
      <c r="AC409" s="53">
        <v>1500</v>
      </c>
      <c r="AD409" s="55">
        <v>0</v>
      </c>
      <c r="AE409" s="56">
        <v>750</v>
      </c>
      <c r="AF409" s="56">
        <v>750</v>
      </c>
      <c r="AG409" s="56">
        <v>2000</v>
      </c>
      <c r="AH409" s="57">
        <v>725.6</v>
      </c>
      <c r="AI409" s="57">
        <v>733.19090909090914</v>
      </c>
      <c r="AJ409" s="57">
        <v>897.18181818181824</v>
      </c>
      <c r="AK409" s="57">
        <v>940.77272727272737</v>
      </c>
      <c r="AL409" s="57">
        <v>978</v>
      </c>
      <c r="AM409" s="57">
        <v>1500</v>
      </c>
      <c r="AN409" s="57">
        <v>1650</v>
      </c>
      <c r="AO409" s="57">
        <v>0</v>
      </c>
      <c r="AP409" s="57">
        <v>1650</v>
      </c>
      <c r="AQ409" s="58">
        <v>824.40909090909088</v>
      </c>
      <c r="AR409" s="58">
        <v>1321.5909090909088</v>
      </c>
      <c r="AS409" s="58">
        <v>1257.9090909090912</v>
      </c>
      <c r="AT409" s="58">
        <v>1500</v>
      </c>
      <c r="AU409" s="58">
        <v>1500</v>
      </c>
      <c r="AV409" s="58">
        <v>2500</v>
      </c>
      <c r="AW409" s="58">
        <v>2300</v>
      </c>
      <c r="AX409" s="59">
        <v>112.27272727272728</v>
      </c>
      <c r="AY409" s="59">
        <v>224.1363636363636</v>
      </c>
      <c r="AZ409" s="59">
        <v>750</v>
      </c>
      <c r="BA409" s="64">
        <v>288.5</v>
      </c>
      <c r="BB409" s="64">
        <v>950</v>
      </c>
      <c r="BC409" s="64">
        <v>1000</v>
      </c>
      <c r="BD409" s="64">
        <v>1000</v>
      </c>
      <c r="BE409" s="64">
        <v>1000</v>
      </c>
      <c r="BF409" s="64">
        <v>1250</v>
      </c>
      <c r="BG409" s="64">
        <v>1250</v>
      </c>
      <c r="BH409" s="64">
        <v>2100</v>
      </c>
      <c r="BI409" s="61">
        <v>600</v>
      </c>
      <c r="BJ409" s="62">
        <v>225</v>
      </c>
      <c r="BK409" s="62">
        <v>225</v>
      </c>
      <c r="BL409" s="62">
        <v>500</v>
      </c>
      <c r="BM409" s="62">
        <v>600</v>
      </c>
      <c r="BN409" s="62">
        <v>600</v>
      </c>
      <c r="BO409" s="62">
        <v>600</v>
      </c>
      <c r="BP409" s="62">
        <v>660</v>
      </c>
      <c r="BQ409" s="62">
        <v>846</v>
      </c>
      <c r="BR409" s="62">
        <v>1650</v>
      </c>
      <c r="BS409" s="62">
        <v>1750</v>
      </c>
      <c r="BT409" s="62">
        <v>1802</v>
      </c>
      <c r="BU409" s="62">
        <v>1800</v>
      </c>
    </row>
    <row r="410" spans="1:73" s="63" customFormat="1" x14ac:dyDescent="0.3">
      <c r="A410" s="1"/>
      <c r="B410" s="1"/>
      <c r="C410" s="1"/>
      <c r="D410" s="92"/>
      <c r="E410" s="3"/>
      <c r="F410" s="3"/>
      <c r="G410" s="1"/>
      <c r="H410" s="69">
        <v>18.194528000035806</v>
      </c>
      <c r="I410" s="47">
        <v>0.98090909090909073</v>
      </c>
      <c r="J410" s="48">
        <v>3</v>
      </c>
      <c r="K410" s="48">
        <v>3</v>
      </c>
      <c r="L410" s="49">
        <v>258.62727272727261</v>
      </c>
      <c r="M410" s="49">
        <v>460.04545454545462</v>
      </c>
      <c r="N410" s="49">
        <v>467.39090909090919</v>
      </c>
      <c r="O410" s="49">
        <v>589.38181818181818</v>
      </c>
      <c r="P410" s="49">
        <v>589.29999999999995</v>
      </c>
      <c r="Q410" s="49">
        <v>999.81818181818176</v>
      </c>
      <c r="R410" s="49">
        <v>1300</v>
      </c>
      <c r="S410" s="49">
        <v>2000</v>
      </c>
      <c r="T410" s="49">
        <v>2300</v>
      </c>
      <c r="U410" s="50">
        <v>276.54000000000002</v>
      </c>
      <c r="V410" s="50">
        <v>307.8</v>
      </c>
      <c r="W410" s="51">
        <v>850</v>
      </c>
      <c r="X410" s="51">
        <v>850</v>
      </c>
      <c r="Y410" s="51">
        <v>2000</v>
      </c>
      <c r="Z410" s="51">
        <v>2000</v>
      </c>
      <c r="AA410" s="52">
        <v>900</v>
      </c>
      <c r="AB410" s="53">
        <v>1500</v>
      </c>
      <c r="AC410" s="53">
        <v>1500</v>
      </c>
      <c r="AD410" s="55">
        <v>0</v>
      </c>
      <c r="AE410" s="56">
        <v>750</v>
      </c>
      <c r="AF410" s="56">
        <v>750</v>
      </c>
      <c r="AG410" s="56">
        <v>2000</v>
      </c>
      <c r="AH410" s="57">
        <v>724.86666666666656</v>
      </c>
      <c r="AI410" s="57">
        <v>732.65454545454554</v>
      </c>
      <c r="AJ410" s="57">
        <v>896.90909090909099</v>
      </c>
      <c r="AK410" s="57">
        <v>940.36363636363649</v>
      </c>
      <c r="AL410" s="57">
        <v>976.8333333333336</v>
      </c>
      <c r="AM410" s="57">
        <v>1500</v>
      </c>
      <c r="AN410" s="57">
        <v>1650</v>
      </c>
      <c r="AO410" s="57">
        <v>0</v>
      </c>
      <c r="AP410" s="57">
        <v>1650</v>
      </c>
      <c r="AQ410" s="58">
        <v>823.5454545454545</v>
      </c>
      <c r="AR410" s="58">
        <v>1321.454545454545</v>
      </c>
      <c r="AS410" s="58">
        <v>1256.545454545455</v>
      </c>
      <c r="AT410" s="58">
        <v>1500</v>
      </c>
      <c r="AU410" s="58">
        <v>1500</v>
      </c>
      <c r="AV410" s="58">
        <v>2500</v>
      </c>
      <c r="AW410" s="58">
        <v>2300</v>
      </c>
      <c r="AX410" s="59">
        <v>112.36363636363637</v>
      </c>
      <c r="AY410" s="59">
        <v>224.18181818181813</v>
      </c>
      <c r="AZ410" s="59">
        <v>750</v>
      </c>
      <c r="BA410" s="64">
        <v>288</v>
      </c>
      <c r="BB410" s="64">
        <v>950</v>
      </c>
      <c r="BC410" s="64">
        <v>1000</v>
      </c>
      <c r="BD410" s="64">
        <v>1000</v>
      </c>
      <c r="BE410" s="64">
        <v>1000</v>
      </c>
      <c r="BF410" s="64">
        <v>1250</v>
      </c>
      <c r="BG410" s="64">
        <v>1250</v>
      </c>
      <c r="BH410" s="64">
        <v>2100</v>
      </c>
      <c r="BI410" s="61">
        <v>600</v>
      </c>
      <c r="BJ410" s="62">
        <v>225</v>
      </c>
      <c r="BK410" s="62">
        <v>225</v>
      </c>
      <c r="BL410" s="62">
        <v>500</v>
      </c>
      <c r="BM410" s="62">
        <v>600</v>
      </c>
      <c r="BN410" s="62">
        <v>600</v>
      </c>
      <c r="BO410" s="62">
        <v>600</v>
      </c>
      <c r="BP410" s="62">
        <v>660</v>
      </c>
      <c r="BQ410" s="62">
        <v>846.1666666666664</v>
      </c>
      <c r="BR410" s="62">
        <v>1650</v>
      </c>
      <c r="BS410" s="62">
        <v>1750</v>
      </c>
      <c r="BT410" s="62">
        <v>1802</v>
      </c>
      <c r="BU410" s="62">
        <v>1800</v>
      </c>
    </row>
    <row r="411" spans="1:73" s="63" customFormat="1" x14ac:dyDescent="0.3">
      <c r="A411" s="1"/>
      <c r="B411" s="1"/>
      <c r="C411" s="1"/>
      <c r="D411" s="92"/>
      <c r="E411" s="3"/>
      <c r="F411" s="3"/>
      <c r="G411" s="1"/>
      <c r="H411" s="69">
        <v>18.239232000035891</v>
      </c>
      <c r="I411" s="47">
        <v>0.97863636363636342</v>
      </c>
      <c r="J411" s="48">
        <v>3</v>
      </c>
      <c r="K411" s="48">
        <v>3</v>
      </c>
      <c r="L411" s="49">
        <v>258.40909090909076</v>
      </c>
      <c r="M411" s="49">
        <v>459.33181818181828</v>
      </c>
      <c r="N411" s="49">
        <v>466.61363636363649</v>
      </c>
      <c r="O411" s="49">
        <v>588.37727272727273</v>
      </c>
      <c r="P411" s="49">
        <v>588.29999999999995</v>
      </c>
      <c r="Q411" s="49">
        <v>999.82272727272721</v>
      </c>
      <c r="R411" s="49">
        <v>1300</v>
      </c>
      <c r="S411" s="49">
        <v>2000</v>
      </c>
      <c r="T411" s="49">
        <v>2300</v>
      </c>
      <c r="U411" s="50">
        <v>276.76</v>
      </c>
      <c r="V411" s="50">
        <v>308.2</v>
      </c>
      <c r="W411" s="51">
        <v>850</v>
      </c>
      <c r="X411" s="51">
        <v>850</v>
      </c>
      <c r="Y411" s="51">
        <v>2000</v>
      </c>
      <c r="Z411" s="51">
        <v>2000</v>
      </c>
      <c r="AA411" s="52">
        <v>900</v>
      </c>
      <c r="AB411" s="53">
        <v>1500</v>
      </c>
      <c r="AC411" s="53">
        <v>1500</v>
      </c>
      <c r="AD411" s="55">
        <v>0</v>
      </c>
      <c r="AE411" s="56">
        <v>750</v>
      </c>
      <c r="AF411" s="56">
        <v>750</v>
      </c>
      <c r="AG411" s="56">
        <v>2000</v>
      </c>
      <c r="AH411" s="57">
        <v>724.13333333333321</v>
      </c>
      <c r="AI411" s="57">
        <v>732.11818181818194</v>
      </c>
      <c r="AJ411" s="57">
        <v>896.63636363636374</v>
      </c>
      <c r="AK411" s="57">
        <v>939.95454545454561</v>
      </c>
      <c r="AL411" s="57">
        <v>975.66666666666697</v>
      </c>
      <c r="AM411" s="57">
        <v>1500</v>
      </c>
      <c r="AN411" s="57">
        <v>1650</v>
      </c>
      <c r="AO411" s="57">
        <v>0</v>
      </c>
      <c r="AP411" s="57">
        <v>1650</v>
      </c>
      <c r="AQ411" s="58">
        <v>822.68181818181813</v>
      </c>
      <c r="AR411" s="58">
        <v>1321.3181818181813</v>
      </c>
      <c r="AS411" s="58">
        <v>1255.1818181818187</v>
      </c>
      <c r="AT411" s="58">
        <v>1500</v>
      </c>
      <c r="AU411" s="58">
        <v>1500</v>
      </c>
      <c r="AV411" s="58">
        <v>2500</v>
      </c>
      <c r="AW411" s="58">
        <v>2300</v>
      </c>
      <c r="AX411" s="59">
        <v>112.45454545454547</v>
      </c>
      <c r="AY411" s="59">
        <v>224.22727272727266</v>
      </c>
      <c r="AZ411" s="59">
        <v>750</v>
      </c>
      <c r="BA411" s="64">
        <v>287.5</v>
      </c>
      <c r="BB411" s="64">
        <v>950</v>
      </c>
      <c r="BC411" s="64">
        <v>1000</v>
      </c>
      <c r="BD411" s="64">
        <v>1000</v>
      </c>
      <c r="BE411" s="64">
        <v>1000</v>
      </c>
      <c r="BF411" s="64">
        <v>1250</v>
      </c>
      <c r="BG411" s="64">
        <v>1250</v>
      </c>
      <c r="BH411" s="64">
        <v>2100</v>
      </c>
      <c r="BI411" s="61">
        <v>600</v>
      </c>
      <c r="BJ411" s="62">
        <v>225</v>
      </c>
      <c r="BK411" s="62">
        <v>225</v>
      </c>
      <c r="BL411" s="62">
        <v>500</v>
      </c>
      <c r="BM411" s="62">
        <v>600</v>
      </c>
      <c r="BN411" s="62">
        <v>600</v>
      </c>
      <c r="BO411" s="62">
        <v>600</v>
      </c>
      <c r="BP411" s="62">
        <v>660</v>
      </c>
      <c r="BQ411" s="62">
        <v>846.33333333333303</v>
      </c>
      <c r="BR411" s="62">
        <v>1650</v>
      </c>
      <c r="BS411" s="62">
        <v>1750</v>
      </c>
      <c r="BT411" s="62">
        <v>1802</v>
      </c>
      <c r="BU411" s="62">
        <v>1800</v>
      </c>
    </row>
    <row r="412" spans="1:73" s="63" customFormat="1" x14ac:dyDescent="0.3">
      <c r="A412" s="1"/>
      <c r="B412" s="1"/>
      <c r="C412" s="1"/>
      <c r="D412" s="92"/>
      <c r="E412" s="3"/>
      <c r="F412" s="3"/>
      <c r="G412" s="1"/>
      <c r="H412" s="69">
        <v>18.283936000035979</v>
      </c>
      <c r="I412" s="47">
        <v>0.9763636363636361</v>
      </c>
      <c r="J412" s="48">
        <v>3</v>
      </c>
      <c r="K412" s="48">
        <v>3</v>
      </c>
      <c r="L412" s="49">
        <v>258.19090909090892</v>
      </c>
      <c r="M412" s="49">
        <v>458.61818181818194</v>
      </c>
      <c r="N412" s="49">
        <v>465.83636363636379</v>
      </c>
      <c r="O412" s="49">
        <v>587.37272727272727</v>
      </c>
      <c r="P412" s="49">
        <v>587.29999999999995</v>
      </c>
      <c r="Q412" s="49">
        <v>999.82727272727266</v>
      </c>
      <c r="R412" s="49">
        <v>1300</v>
      </c>
      <c r="S412" s="49">
        <v>2000</v>
      </c>
      <c r="T412" s="49">
        <v>2300</v>
      </c>
      <c r="U412" s="50">
        <v>276.98</v>
      </c>
      <c r="V412" s="50">
        <v>308.60000000000002</v>
      </c>
      <c r="W412" s="51">
        <v>850</v>
      </c>
      <c r="X412" s="51">
        <v>850</v>
      </c>
      <c r="Y412" s="51">
        <v>2000</v>
      </c>
      <c r="Z412" s="51">
        <v>2000</v>
      </c>
      <c r="AA412" s="52">
        <v>900</v>
      </c>
      <c r="AB412" s="53">
        <v>1500</v>
      </c>
      <c r="AC412" s="53">
        <v>1500</v>
      </c>
      <c r="AD412" s="55">
        <v>0</v>
      </c>
      <c r="AE412" s="56">
        <v>750</v>
      </c>
      <c r="AF412" s="56">
        <v>750</v>
      </c>
      <c r="AG412" s="56">
        <v>2000</v>
      </c>
      <c r="AH412" s="57">
        <v>723.4</v>
      </c>
      <c r="AI412" s="57">
        <v>731.58181818181833</v>
      </c>
      <c r="AJ412" s="57">
        <v>896.36363636363649</v>
      </c>
      <c r="AK412" s="57">
        <v>939.54545454545473</v>
      </c>
      <c r="AL412" s="57">
        <v>974.5</v>
      </c>
      <c r="AM412" s="57">
        <v>1500</v>
      </c>
      <c r="AN412" s="57">
        <v>1650</v>
      </c>
      <c r="AO412" s="57">
        <v>0</v>
      </c>
      <c r="AP412" s="57">
        <v>1650</v>
      </c>
      <c r="AQ412" s="58">
        <v>821.81818181818176</v>
      </c>
      <c r="AR412" s="58">
        <v>1321.1818181818176</v>
      </c>
      <c r="AS412" s="58">
        <v>1253.8181818181824</v>
      </c>
      <c r="AT412" s="58">
        <v>1500</v>
      </c>
      <c r="AU412" s="58">
        <v>1500</v>
      </c>
      <c r="AV412" s="58">
        <v>2500</v>
      </c>
      <c r="AW412" s="58">
        <v>2300</v>
      </c>
      <c r="AX412" s="59">
        <v>112.54545454545456</v>
      </c>
      <c r="AY412" s="59">
        <v>224.2727272727272</v>
      </c>
      <c r="AZ412" s="59">
        <v>750</v>
      </c>
      <c r="BA412" s="64">
        <v>287</v>
      </c>
      <c r="BB412" s="64">
        <v>950</v>
      </c>
      <c r="BC412" s="64">
        <v>1000</v>
      </c>
      <c r="BD412" s="64">
        <v>1000</v>
      </c>
      <c r="BE412" s="64">
        <v>1000</v>
      </c>
      <c r="BF412" s="64">
        <v>1250</v>
      </c>
      <c r="BG412" s="64">
        <v>1250</v>
      </c>
      <c r="BH412" s="64">
        <v>2100</v>
      </c>
      <c r="BI412" s="61">
        <v>600</v>
      </c>
      <c r="BJ412" s="62">
        <v>225</v>
      </c>
      <c r="BK412" s="62">
        <v>225</v>
      </c>
      <c r="BL412" s="62">
        <v>500</v>
      </c>
      <c r="BM412" s="62">
        <v>600</v>
      </c>
      <c r="BN412" s="62">
        <v>600</v>
      </c>
      <c r="BO412" s="62">
        <v>600</v>
      </c>
      <c r="BP412" s="62">
        <v>660</v>
      </c>
      <c r="BQ412" s="62">
        <v>846.5</v>
      </c>
      <c r="BR412" s="62">
        <v>1650</v>
      </c>
      <c r="BS412" s="62">
        <v>1750</v>
      </c>
      <c r="BT412" s="62">
        <v>1802</v>
      </c>
      <c r="BU412" s="62">
        <v>1800</v>
      </c>
    </row>
    <row r="413" spans="1:73" s="63" customFormat="1" x14ac:dyDescent="0.3">
      <c r="A413" s="1"/>
      <c r="B413" s="1"/>
      <c r="C413" s="1"/>
      <c r="D413" s="92"/>
      <c r="E413" s="3"/>
      <c r="F413" s="3"/>
      <c r="G413" s="1"/>
      <c r="H413" s="69">
        <v>18.328640000036067</v>
      </c>
      <c r="I413" s="47">
        <v>0.97409090909090879</v>
      </c>
      <c r="J413" s="48">
        <v>3</v>
      </c>
      <c r="K413" s="48">
        <v>3</v>
      </c>
      <c r="L413" s="49">
        <v>257.97272727272707</v>
      </c>
      <c r="M413" s="49">
        <v>457.9045454545456</v>
      </c>
      <c r="N413" s="49">
        <v>465.05909090909108</v>
      </c>
      <c r="O413" s="49">
        <v>586.36818181818182</v>
      </c>
      <c r="P413" s="49">
        <v>586.29999999999995</v>
      </c>
      <c r="Q413" s="49">
        <v>999.83181818181811</v>
      </c>
      <c r="R413" s="49">
        <v>1300</v>
      </c>
      <c r="S413" s="49">
        <v>2000</v>
      </c>
      <c r="T413" s="49">
        <v>2300</v>
      </c>
      <c r="U413" s="50">
        <v>277.2</v>
      </c>
      <c r="V413" s="50">
        <v>309</v>
      </c>
      <c r="W413" s="51">
        <v>850</v>
      </c>
      <c r="X413" s="51">
        <v>850</v>
      </c>
      <c r="Y413" s="51">
        <v>2000</v>
      </c>
      <c r="Z413" s="51">
        <v>2000</v>
      </c>
      <c r="AA413" s="52">
        <v>900</v>
      </c>
      <c r="AB413" s="53">
        <v>1500</v>
      </c>
      <c r="AC413" s="53">
        <v>1500</v>
      </c>
      <c r="AD413" s="55">
        <v>0</v>
      </c>
      <c r="AE413" s="56">
        <v>750</v>
      </c>
      <c r="AF413" s="56">
        <v>750</v>
      </c>
      <c r="AG413" s="56">
        <v>2000</v>
      </c>
      <c r="AH413" s="57">
        <v>722.66666666666663</v>
      </c>
      <c r="AI413" s="57">
        <v>731.04545454545473</v>
      </c>
      <c r="AJ413" s="57">
        <v>896.09090909090924</v>
      </c>
      <c r="AK413" s="57">
        <v>939.13636363636385</v>
      </c>
      <c r="AL413" s="57">
        <v>973.33333333333326</v>
      </c>
      <c r="AM413" s="57">
        <v>1500</v>
      </c>
      <c r="AN413" s="57">
        <v>1650</v>
      </c>
      <c r="AO413" s="57">
        <v>0</v>
      </c>
      <c r="AP413" s="57">
        <v>1650</v>
      </c>
      <c r="AQ413" s="58">
        <v>820.95454545454538</v>
      </c>
      <c r="AR413" s="58">
        <v>1321.0454545454538</v>
      </c>
      <c r="AS413" s="58">
        <v>1252.4545454545462</v>
      </c>
      <c r="AT413" s="58">
        <v>1500</v>
      </c>
      <c r="AU413" s="58">
        <v>1500</v>
      </c>
      <c r="AV413" s="58">
        <v>2500</v>
      </c>
      <c r="AW413" s="58">
        <v>2300</v>
      </c>
      <c r="AX413" s="59">
        <v>112.63636363636365</v>
      </c>
      <c r="AY413" s="59">
        <v>224.31818181818173</v>
      </c>
      <c r="AZ413" s="59">
        <v>750</v>
      </c>
      <c r="BA413" s="64">
        <v>286.5</v>
      </c>
      <c r="BB413" s="64">
        <v>950</v>
      </c>
      <c r="BC413" s="64">
        <v>1000</v>
      </c>
      <c r="BD413" s="64">
        <v>1000</v>
      </c>
      <c r="BE413" s="64">
        <v>1000</v>
      </c>
      <c r="BF413" s="64">
        <v>1250</v>
      </c>
      <c r="BG413" s="64">
        <v>1250</v>
      </c>
      <c r="BH413" s="64">
        <v>2100</v>
      </c>
      <c r="BI413" s="61">
        <v>600</v>
      </c>
      <c r="BJ413" s="62">
        <v>225</v>
      </c>
      <c r="BK413" s="62">
        <v>225</v>
      </c>
      <c r="BL413" s="62">
        <v>500</v>
      </c>
      <c r="BM413" s="62">
        <v>600</v>
      </c>
      <c r="BN413" s="62">
        <v>600</v>
      </c>
      <c r="BO413" s="62">
        <v>600</v>
      </c>
      <c r="BP413" s="62">
        <v>660</v>
      </c>
      <c r="BQ413" s="62">
        <v>846.66666666666663</v>
      </c>
      <c r="BR413" s="62">
        <v>1650</v>
      </c>
      <c r="BS413" s="62">
        <v>1750</v>
      </c>
      <c r="BT413" s="62">
        <v>1802</v>
      </c>
      <c r="BU413" s="62">
        <v>1800</v>
      </c>
    </row>
    <row r="414" spans="1:73" s="63" customFormat="1" x14ac:dyDescent="0.3">
      <c r="A414" s="1"/>
      <c r="B414" s="1"/>
      <c r="C414" s="1"/>
      <c r="D414" s="92"/>
      <c r="E414" s="3"/>
      <c r="F414" s="3"/>
      <c r="G414" s="1"/>
      <c r="H414" s="69">
        <v>18.373344000036159</v>
      </c>
      <c r="I414" s="47">
        <v>0.97181818181818147</v>
      </c>
      <c r="J414" s="48">
        <v>3</v>
      </c>
      <c r="K414" s="48">
        <v>3</v>
      </c>
      <c r="L414" s="49">
        <v>257.75454545454522</v>
      </c>
      <c r="M414" s="49">
        <v>457.19090909090926</v>
      </c>
      <c r="N414" s="49">
        <v>464.28181818181838</v>
      </c>
      <c r="O414" s="49">
        <v>585.36363636363637</v>
      </c>
      <c r="P414" s="49">
        <v>585.29999999999995</v>
      </c>
      <c r="Q414" s="49">
        <v>999.83636363636356</v>
      </c>
      <c r="R414" s="49">
        <v>1300</v>
      </c>
      <c r="S414" s="49">
        <v>2000</v>
      </c>
      <c r="T414" s="49">
        <v>2300</v>
      </c>
      <c r="U414" s="50">
        <v>277.42</v>
      </c>
      <c r="V414" s="50">
        <v>309.39999999999998</v>
      </c>
      <c r="W414" s="51">
        <v>850</v>
      </c>
      <c r="X414" s="51">
        <v>850</v>
      </c>
      <c r="Y414" s="51">
        <v>2000</v>
      </c>
      <c r="Z414" s="51">
        <v>2000</v>
      </c>
      <c r="AA414" s="52">
        <v>900</v>
      </c>
      <c r="AB414" s="53">
        <v>1500</v>
      </c>
      <c r="AC414" s="53">
        <v>1500</v>
      </c>
      <c r="AD414" s="55">
        <v>0</v>
      </c>
      <c r="AE414" s="56">
        <v>750</v>
      </c>
      <c r="AF414" s="56">
        <v>750</v>
      </c>
      <c r="AG414" s="56">
        <v>2000</v>
      </c>
      <c r="AH414" s="57">
        <v>721.93333333333328</v>
      </c>
      <c r="AI414" s="57">
        <v>730.50909090909113</v>
      </c>
      <c r="AJ414" s="57">
        <v>895.81818181818198</v>
      </c>
      <c r="AK414" s="57">
        <v>938.72727272727298</v>
      </c>
      <c r="AL414" s="57">
        <v>972.16666666666663</v>
      </c>
      <c r="AM414" s="57">
        <v>1500</v>
      </c>
      <c r="AN414" s="57">
        <v>1650</v>
      </c>
      <c r="AO414" s="57">
        <v>0</v>
      </c>
      <c r="AP414" s="57">
        <v>1650</v>
      </c>
      <c r="AQ414" s="58">
        <v>820.09090909090901</v>
      </c>
      <c r="AR414" s="58">
        <v>1320.9090909090901</v>
      </c>
      <c r="AS414" s="58">
        <v>1251.0909090909099</v>
      </c>
      <c r="AT414" s="58">
        <v>1500</v>
      </c>
      <c r="AU414" s="58">
        <v>1500</v>
      </c>
      <c r="AV414" s="58">
        <v>2500</v>
      </c>
      <c r="AW414" s="58">
        <v>2300</v>
      </c>
      <c r="AX414" s="59">
        <v>112.72727272727275</v>
      </c>
      <c r="AY414" s="59">
        <v>224.36363636363626</v>
      </c>
      <c r="AZ414" s="59">
        <v>750</v>
      </c>
      <c r="BA414" s="64">
        <v>286</v>
      </c>
      <c r="BB414" s="64">
        <v>950</v>
      </c>
      <c r="BC414" s="64">
        <v>1000</v>
      </c>
      <c r="BD414" s="64">
        <v>1000</v>
      </c>
      <c r="BE414" s="64">
        <v>1000</v>
      </c>
      <c r="BF414" s="64">
        <v>1250</v>
      </c>
      <c r="BG414" s="64">
        <v>1250</v>
      </c>
      <c r="BH414" s="64">
        <v>2100</v>
      </c>
      <c r="BI414" s="61">
        <v>600</v>
      </c>
      <c r="BJ414" s="62">
        <v>225</v>
      </c>
      <c r="BK414" s="62">
        <v>225</v>
      </c>
      <c r="BL414" s="62">
        <v>500</v>
      </c>
      <c r="BM414" s="62">
        <v>600</v>
      </c>
      <c r="BN414" s="62">
        <v>600</v>
      </c>
      <c r="BO414" s="62">
        <v>600</v>
      </c>
      <c r="BP414" s="62">
        <v>660</v>
      </c>
      <c r="BQ414" s="62">
        <v>846.83333333333326</v>
      </c>
      <c r="BR414" s="62">
        <v>1650</v>
      </c>
      <c r="BS414" s="62">
        <v>1750</v>
      </c>
      <c r="BT414" s="62">
        <v>1802</v>
      </c>
      <c r="BU414" s="62">
        <v>1800</v>
      </c>
    </row>
    <row r="415" spans="1:73" s="63" customFormat="1" x14ac:dyDescent="0.3">
      <c r="A415" s="1"/>
      <c r="B415" s="1"/>
      <c r="C415" s="1"/>
      <c r="D415" s="92"/>
      <c r="E415" s="3"/>
      <c r="F415" s="3"/>
      <c r="G415" s="1"/>
      <c r="H415" s="69">
        <v>18.418048000036247</v>
      </c>
      <c r="I415" s="47">
        <v>0.96954545454545416</v>
      </c>
      <c r="J415" s="48">
        <v>3</v>
      </c>
      <c r="K415" s="48">
        <v>3</v>
      </c>
      <c r="L415" s="49">
        <v>257.53636363636338</v>
      </c>
      <c r="M415" s="49">
        <v>456.47727272727292</v>
      </c>
      <c r="N415" s="49">
        <v>463.50454545454568</v>
      </c>
      <c r="O415" s="49">
        <v>584.35909090909092</v>
      </c>
      <c r="P415" s="49">
        <v>584.29999999999995</v>
      </c>
      <c r="Q415" s="49">
        <v>999.84090909090901</v>
      </c>
      <c r="R415" s="49">
        <v>1300</v>
      </c>
      <c r="S415" s="49">
        <v>2000</v>
      </c>
      <c r="T415" s="49">
        <v>2300</v>
      </c>
      <c r="U415" s="50">
        <v>277.64</v>
      </c>
      <c r="V415" s="50">
        <v>309.8</v>
      </c>
      <c r="W415" s="51">
        <v>850</v>
      </c>
      <c r="X415" s="51">
        <v>850</v>
      </c>
      <c r="Y415" s="51">
        <v>2000</v>
      </c>
      <c r="Z415" s="51">
        <v>2000</v>
      </c>
      <c r="AA415" s="52">
        <v>900</v>
      </c>
      <c r="AB415" s="53">
        <v>1500</v>
      </c>
      <c r="AC415" s="53">
        <v>1500</v>
      </c>
      <c r="AD415" s="55">
        <v>0</v>
      </c>
      <c r="AE415" s="56">
        <v>750</v>
      </c>
      <c r="AF415" s="56">
        <v>750</v>
      </c>
      <c r="AG415" s="56">
        <v>2000</v>
      </c>
      <c r="AH415" s="57">
        <v>721.2</v>
      </c>
      <c r="AI415" s="57">
        <v>729.97272727272752</v>
      </c>
      <c r="AJ415" s="57">
        <v>895.54545454545473</v>
      </c>
      <c r="AK415" s="57">
        <v>938.3181818181821</v>
      </c>
      <c r="AL415" s="57">
        <v>971</v>
      </c>
      <c r="AM415" s="57">
        <v>1500</v>
      </c>
      <c r="AN415" s="57">
        <v>1650</v>
      </c>
      <c r="AO415" s="57">
        <v>0</v>
      </c>
      <c r="AP415" s="57">
        <v>1650</v>
      </c>
      <c r="AQ415" s="58">
        <v>819.22727272727263</v>
      </c>
      <c r="AR415" s="58">
        <v>1320.7727272727263</v>
      </c>
      <c r="AS415" s="58">
        <v>1249.7272727272737</v>
      </c>
      <c r="AT415" s="58">
        <v>1500</v>
      </c>
      <c r="AU415" s="58">
        <v>1500</v>
      </c>
      <c r="AV415" s="58">
        <v>2500</v>
      </c>
      <c r="AW415" s="58">
        <v>2300</v>
      </c>
      <c r="AX415" s="59">
        <v>112.81818181818184</v>
      </c>
      <c r="AY415" s="59">
        <v>224.40909090909079</v>
      </c>
      <c r="AZ415" s="59">
        <v>750</v>
      </c>
      <c r="BA415" s="64">
        <v>285.5</v>
      </c>
      <c r="BB415" s="64">
        <v>950</v>
      </c>
      <c r="BC415" s="64">
        <v>1000</v>
      </c>
      <c r="BD415" s="64">
        <v>1000</v>
      </c>
      <c r="BE415" s="64">
        <v>1000</v>
      </c>
      <c r="BF415" s="64">
        <v>1250</v>
      </c>
      <c r="BG415" s="64">
        <v>1250</v>
      </c>
      <c r="BH415" s="64">
        <v>2100</v>
      </c>
      <c r="BI415" s="61">
        <v>600</v>
      </c>
      <c r="BJ415" s="62">
        <v>225</v>
      </c>
      <c r="BK415" s="62">
        <v>225</v>
      </c>
      <c r="BL415" s="62">
        <v>500</v>
      </c>
      <c r="BM415" s="62">
        <v>600</v>
      </c>
      <c r="BN415" s="62">
        <v>600</v>
      </c>
      <c r="BO415" s="62">
        <v>600</v>
      </c>
      <c r="BP415" s="62">
        <v>660</v>
      </c>
      <c r="BQ415" s="62">
        <v>847</v>
      </c>
      <c r="BR415" s="62">
        <v>1650</v>
      </c>
      <c r="BS415" s="62">
        <v>1750</v>
      </c>
      <c r="BT415" s="62">
        <v>1802</v>
      </c>
      <c r="BU415" s="62">
        <v>1800</v>
      </c>
    </row>
    <row r="416" spans="1:73" s="63" customFormat="1" x14ac:dyDescent="0.3">
      <c r="A416" s="1"/>
      <c r="B416" s="1"/>
      <c r="C416" s="1"/>
      <c r="D416" s="92"/>
      <c r="E416" s="3"/>
      <c r="F416" s="3"/>
      <c r="G416" s="1"/>
      <c r="H416" s="69">
        <v>18.462752000036332</v>
      </c>
      <c r="I416" s="47">
        <v>0.96727272727272684</v>
      </c>
      <c r="J416" s="48">
        <v>3</v>
      </c>
      <c r="K416" s="48">
        <v>3</v>
      </c>
      <c r="L416" s="49">
        <v>257.31818181818153</v>
      </c>
      <c r="M416" s="49">
        <v>455.76363636363658</v>
      </c>
      <c r="N416" s="49">
        <v>462.72727272727298</v>
      </c>
      <c r="O416" s="49">
        <v>583.35454545454547</v>
      </c>
      <c r="P416" s="49">
        <v>583.29999999999995</v>
      </c>
      <c r="Q416" s="49">
        <v>999.84545454545446</v>
      </c>
      <c r="R416" s="49">
        <v>1300</v>
      </c>
      <c r="S416" s="49">
        <v>2000</v>
      </c>
      <c r="T416" s="49">
        <v>2300</v>
      </c>
      <c r="U416" s="50">
        <v>277.86</v>
      </c>
      <c r="V416" s="50">
        <v>310.2</v>
      </c>
      <c r="W416" s="51">
        <v>850</v>
      </c>
      <c r="X416" s="51">
        <v>850</v>
      </c>
      <c r="Y416" s="51">
        <v>2000</v>
      </c>
      <c r="Z416" s="51">
        <v>2000</v>
      </c>
      <c r="AA416" s="52">
        <v>900</v>
      </c>
      <c r="AB416" s="53">
        <v>1500</v>
      </c>
      <c r="AC416" s="53">
        <v>1500</v>
      </c>
      <c r="AD416" s="55">
        <v>0</v>
      </c>
      <c r="AE416" s="56">
        <v>750</v>
      </c>
      <c r="AF416" s="56">
        <v>750</v>
      </c>
      <c r="AG416" s="56">
        <v>2000</v>
      </c>
      <c r="AH416" s="57">
        <v>720.46666666666658</v>
      </c>
      <c r="AI416" s="57">
        <v>729.43636363636392</v>
      </c>
      <c r="AJ416" s="57">
        <v>895.27272727272748</v>
      </c>
      <c r="AK416" s="57">
        <v>937.90909090909122</v>
      </c>
      <c r="AL416" s="57">
        <v>969.83333333333337</v>
      </c>
      <c r="AM416" s="57">
        <v>1500</v>
      </c>
      <c r="AN416" s="57">
        <v>1650</v>
      </c>
      <c r="AO416" s="57">
        <v>0</v>
      </c>
      <c r="AP416" s="57">
        <v>1650</v>
      </c>
      <c r="AQ416" s="58">
        <v>818.36363636363626</v>
      </c>
      <c r="AR416" s="58">
        <v>1320.6363636363626</v>
      </c>
      <c r="AS416" s="58">
        <v>1248.3636363636374</v>
      </c>
      <c r="AT416" s="58">
        <v>1500</v>
      </c>
      <c r="AU416" s="58">
        <v>1500</v>
      </c>
      <c r="AV416" s="58">
        <v>2500</v>
      </c>
      <c r="AW416" s="58">
        <v>2300</v>
      </c>
      <c r="AX416" s="59">
        <v>112.90909090909093</v>
      </c>
      <c r="AY416" s="59">
        <v>224.45454545454533</v>
      </c>
      <c r="AZ416" s="59">
        <v>750</v>
      </c>
      <c r="BA416" s="64">
        <v>285</v>
      </c>
      <c r="BB416" s="64">
        <v>950</v>
      </c>
      <c r="BC416" s="64">
        <v>1000</v>
      </c>
      <c r="BD416" s="64">
        <v>1000</v>
      </c>
      <c r="BE416" s="64">
        <v>1000</v>
      </c>
      <c r="BF416" s="64">
        <v>1250</v>
      </c>
      <c r="BG416" s="64">
        <v>1250</v>
      </c>
      <c r="BH416" s="64">
        <v>2100</v>
      </c>
      <c r="BI416" s="61">
        <v>600</v>
      </c>
      <c r="BJ416" s="62">
        <v>225</v>
      </c>
      <c r="BK416" s="62">
        <v>225</v>
      </c>
      <c r="BL416" s="62">
        <v>500</v>
      </c>
      <c r="BM416" s="62">
        <v>600</v>
      </c>
      <c r="BN416" s="62">
        <v>600</v>
      </c>
      <c r="BO416" s="62">
        <v>600</v>
      </c>
      <c r="BP416" s="62">
        <v>660</v>
      </c>
      <c r="BQ416" s="62">
        <v>847.16666666666652</v>
      </c>
      <c r="BR416" s="62">
        <v>1650</v>
      </c>
      <c r="BS416" s="62">
        <v>1750</v>
      </c>
      <c r="BT416" s="62">
        <v>1802</v>
      </c>
      <c r="BU416" s="62">
        <v>1800</v>
      </c>
    </row>
    <row r="417" spans="1:73" s="63" customFormat="1" x14ac:dyDescent="0.3">
      <c r="A417" s="1"/>
      <c r="B417" s="1"/>
      <c r="C417" s="1"/>
      <c r="D417" s="92"/>
      <c r="E417" s="3"/>
      <c r="F417" s="3"/>
      <c r="G417" s="1"/>
      <c r="H417" s="69">
        <v>18.5</v>
      </c>
      <c r="I417" s="47">
        <v>0.96499999999999997</v>
      </c>
      <c r="J417" s="48">
        <v>3</v>
      </c>
      <c r="K417" s="48">
        <v>3</v>
      </c>
      <c r="L417" s="49">
        <v>257.10000000000002</v>
      </c>
      <c r="M417" s="49">
        <v>455.05</v>
      </c>
      <c r="N417" s="49">
        <v>461.95</v>
      </c>
      <c r="O417" s="49">
        <v>582.35</v>
      </c>
      <c r="P417" s="49">
        <v>582.29999999999995</v>
      </c>
      <c r="Q417" s="49">
        <v>999.85</v>
      </c>
      <c r="R417" s="49">
        <v>1300</v>
      </c>
      <c r="S417" s="49">
        <v>2000</v>
      </c>
      <c r="T417" s="49">
        <v>2300</v>
      </c>
      <c r="U417" s="50">
        <v>278.08</v>
      </c>
      <c r="V417" s="50">
        <v>310.60000000000002</v>
      </c>
      <c r="W417" s="51">
        <v>850</v>
      </c>
      <c r="X417" s="51">
        <v>850</v>
      </c>
      <c r="Y417" s="51">
        <v>2000</v>
      </c>
      <c r="Z417" s="51">
        <v>2000</v>
      </c>
      <c r="AA417" s="52">
        <v>900</v>
      </c>
      <c r="AB417" s="53">
        <v>1500</v>
      </c>
      <c r="AC417" s="53">
        <v>1500</v>
      </c>
      <c r="AD417" s="55">
        <v>0</v>
      </c>
      <c r="AE417" s="56">
        <v>750</v>
      </c>
      <c r="AF417" s="56">
        <v>750</v>
      </c>
      <c r="AG417" s="56">
        <v>2000</v>
      </c>
      <c r="AH417" s="57">
        <v>719.73333333333323</v>
      </c>
      <c r="AI417" s="57">
        <v>728.9</v>
      </c>
      <c r="AJ417" s="57">
        <v>895</v>
      </c>
      <c r="AK417" s="57">
        <v>937.5</v>
      </c>
      <c r="AL417" s="57">
        <v>968.66666666666674</v>
      </c>
      <c r="AM417" s="57">
        <v>1500</v>
      </c>
      <c r="AN417" s="57">
        <v>1650</v>
      </c>
      <c r="AO417" s="57">
        <v>0</v>
      </c>
      <c r="AP417" s="57">
        <v>1650</v>
      </c>
      <c r="AQ417" s="58">
        <v>817.5</v>
      </c>
      <c r="AR417" s="58">
        <v>1320.5</v>
      </c>
      <c r="AS417" s="58">
        <v>1247</v>
      </c>
      <c r="AT417" s="58">
        <v>1500</v>
      </c>
      <c r="AU417" s="58">
        <v>1500</v>
      </c>
      <c r="AV417" s="58">
        <v>2500</v>
      </c>
      <c r="AW417" s="58">
        <v>2300</v>
      </c>
      <c r="AX417" s="59">
        <v>113</v>
      </c>
      <c r="AY417" s="59">
        <v>224.5</v>
      </c>
      <c r="AZ417" s="59">
        <v>750</v>
      </c>
      <c r="BA417" s="64">
        <v>284.5</v>
      </c>
      <c r="BB417" s="64">
        <v>950</v>
      </c>
      <c r="BC417" s="64">
        <v>1000</v>
      </c>
      <c r="BD417" s="64">
        <v>1000</v>
      </c>
      <c r="BE417" s="64">
        <v>1000</v>
      </c>
      <c r="BF417" s="64">
        <v>1250</v>
      </c>
      <c r="BG417" s="64">
        <v>1250</v>
      </c>
      <c r="BH417" s="64">
        <v>2100</v>
      </c>
      <c r="BI417" s="61">
        <v>600</v>
      </c>
      <c r="BJ417" s="62">
        <v>225</v>
      </c>
      <c r="BK417" s="62">
        <v>225</v>
      </c>
      <c r="BL417" s="62">
        <v>500</v>
      </c>
      <c r="BM417" s="62">
        <v>600</v>
      </c>
      <c r="BN417" s="62">
        <v>600</v>
      </c>
      <c r="BO417" s="62">
        <v>600</v>
      </c>
      <c r="BP417" s="62">
        <v>660</v>
      </c>
      <c r="BQ417" s="62">
        <v>847.33333333333314</v>
      </c>
      <c r="BR417" s="62">
        <v>1650</v>
      </c>
      <c r="BS417" s="62">
        <v>1750</v>
      </c>
      <c r="BT417" s="62">
        <v>1802</v>
      </c>
      <c r="BU417" s="62">
        <v>1800</v>
      </c>
    </row>
    <row r="418" spans="1:73" s="63" customFormat="1" x14ac:dyDescent="0.3">
      <c r="A418" s="1"/>
      <c r="B418" s="1"/>
      <c r="C418" s="1"/>
      <c r="D418" s="92"/>
      <c r="E418" s="3"/>
      <c r="F418" s="3"/>
      <c r="G418" s="1"/>
      <c r="H418" s="69">
        <v>18.552160000036508</v>
      </c>
      <c r="I418" s="47">
        <v>0.96272727272727221</v>
      </c>
      <c r="J418" s="48">
        <v>3</v>
      </c>
      <c r="K418" s="48">
        <v>3</v>
      </c>
      <c r="L418" s="49">
        <v>256.88181818181783</v>
      </c>
      <c r="M418" s="49">
        <v>454.3363636363639</v>
      </c>
      <c r="N418" s="49">
        <v>461.17272727272757</v>
      </c>
      <c r="O418" s="49">
        <v>581.34545454545457</v>
      </c>
      <c r="P418" s="49">
        <v>581.29999999999995</v>
      </c>
      <c r="Q418" s="49">
        <v>999.85454545454536</v>
      </c>
      <c r="R418" s="49">
        <v>1300</v>
      </c>
      <c r="S418" s="49">
        <v>2000</v>
      </c>
      <c r="T418" s="49">
        <v>2300</v>
      </c>
      <c r="U418" s="50">
        <v>278.3</v>
      </c>
      <c r="V418" s="50">
        <v>311</v>
      </c>
      <c r="W418" s="51">
        <v>850</v>
      </c>
      <c r="X418" s="51">
        <v>850</v>
      </c>
      <c r="Y418" s="51">
        <v>2000</v>
      </c>
      <c r="Z418" s="51">
        <v>2000</v>
      </c>
      <c r="AA418" s="52">
        <v>900</v>
      </c>
      <c r="AB418" s="53">
        <v>1500</v>
      </c>
      <c r="AC418" s="53">
        <v>1500</v>
      </c>
      <c r="AD418" s="55">
        <v>0</v>
      </c>
      <c r="AE418" s="56">
        <v>750</v>
      </c>
      <c r="AF418" s="56">
        <v>750</v>
      </c>
      <c r="AG418" s="56">
        <v>2000</v>
      </c>
      <c r="AH418" s="57">
        <v>719</v>
      </c>
      <c r="AI418" s="57">
        <v>728.36363636363672</v>
      </c>
      <c r="AJ418" s="57">
        <v>894.72727272727298</v>
      </c>
      <c r="AK418" s="57">
        <v>937.09090909090946</v>
      </c>
      <c r="AL418" s="57">
        <v>967.5</v>
      </c>
      <c r="AM418" s="57">
        <v>1500</v>
      </c>
      <c r="AN418" s="57">
        <v>1650</v>
      </c>
      <c r="AO418" s="57">
        <v>0</v>
      </c>
      <c r="AP418" s="57">
        <v>1650</v>
      </c>
      <c r="AQ418" s="58">
        <v>816.63636363636351</v>
      </c>
      <c r="AR418" s="58">
        <v>1320.3636363636351</v>
      </c>
      <c r="AS418" s="58">
        <v>1245.6363636363649</v>
      </c>
      <c r="AT418" s="58">
        <v>1500</v>
      </c>
      <c r="AU418" s="58">
        <v>1500</v>
      </c>
      <c r="AV418" s="58">
        <v>2500</v>
      </c>
      <c r="AW418" s="58">
        <v>2300</v>
      </c>
      <c r="AX418" s="59">
        <v>113.09090909090912</v>
      </c>
      <c r="AY418" s="59">
        <v>224.54545454545439</v>
      </c>
      <c r="AZ418" s="59">
        <v>750</v>
      </c>
      <c r="BA418" s="64">
        <v>284</v>
      </c>
      <c r="BB418" s="64">
        <v>950</v>
      </c>
      <c r="BC418" s="64">
        <v>1000</v>
      </c>
      <c r="BD418" s="64">
        <v>1000</v>
      </c>
      <c r="BE418" s="64">
        <v>1000</v>
      </c>
      <c r="BF418" s="64">
        <v>1250</v>
      </c>
      <c r="BG418" s="64">
        <v>1250</v>
      </c>
      <c r="BH418" s="64">
        <v>2100</v>
      </c>
      <c r="BI418" s="61">
        <v>600</v>
      </c>
      <c r="BJ418" s="62">
        <v>225</v>
      </c>
      <c r="BK418" s="62">
        <v>225</v>
      </c>
      <c r="BL418" s="62">
        <v>500</v>
      </c>
      <c r="BM418" s="62">
        <v>600</v>
      </c>
      <c r="BN418" s="62">
        <v>600</v>
      </c>
      <c r="BO418" s="62">
        <v>600</v>
      </c>
      <c r="BP418" s="62">
        <v>660</v>
      </c>
      <c r="BQ418" s="62">
        <v>847.5</v>
      </c>
      <c r="BR418" s="62">
        <v>1650</v>
      </c>
      <c r="BS418" s="62">
        <v>1750</v>
      </c>
      <c r="BT418" s="62">
        <v>1802</v>
      </c>
      <c r="BU418" s="62">
        <v>1800</v>
      </c>
    </row>
    <row r="419" spans="1:73" s="63" customFormat="1" x14ac:dyDescent="0.3">
      <c r="A419" s="1"/>
      <c r="B419" s="1"/>
      <c r="C419" s="1"/>
      <c r="D419" s="92"/>
      <c r="E419" s="3"/>
      <c r="F419" s="3"/>
      <c r="G419" s="1"/>
      <c r="H419" s="69">
        <v>18.596864000036597</v>
      </c>
      <c r="I419" s="47">
        <v>0.96045454545454489</v>
      </c>
      <c r="J419" s="48">
        <v>3</v>
      </c>
      <c r="K419" s="48">
        <v>3</v>
      </c>
      <c r="L419" s="49">
        <v>256.66363636363599</v>
      </c>
      <c r="M419" s="49">
        <v>453.62272727272756</v>
      </c>
      <c r="N419" s="49">
        <v>460.39545454545487</v>
      </c>
      <c r="O419" s="49">
        <v>580.34090909090912</v>
      </c>
      <c r="P419" s="49">
        <v>580.29999999999995</v>
      </c>
      <c r="Q419" s="49">
        <v>999.85909090909081</v>
      </c>
      <c r="R419" s="49">
        <v>1300</v>
      </c>
      <c r="S419" s="49">
        <v>2000</v>
      </c>
      <c r="T419" s="49">
        <v>2300</v>
      </c>
      <c r="U419" s="50">
        <v>278.52</v>
      </c>
      <c r="V419" s="50">
        <v>311.39999999999998</v>
      </c>
      <c r="W419" s="51">
        <v>850</v>
      </c>
      <c r="X419" s="51">
        <v>850</v>
      </c>
      <c r="Y419" s="51">
        <v>2000</v>
      </c>
      <c r="Z419" s="51">
        <v>2000</v>
      </c>
      <c r="AA419" s="52">
        <v>900</v>
      </c>
      <c r="AB419" s="53">
        <v>1500</v>
      </c>
      <c r="AC419" s="53">
        <v>1500</v>
      </c>
      <c r="AD419" s="55">
        <v>0</v>
      </c>
      <c r="AE419" s="56">
        <v>750</v>
      </c>
      <c r="AF419" s="56">
        <v>750</v>
      </c>
      <c r="AG419" s="56">
        <v>2000</v>
      </c>
      <c r="AH419" s="57">
        <v>718.26666666666654</v>
      </c>
      <c r="AI419" s="57">
        <v>727.82727272727311</v>
      </c>
      <c r="AJ419" s="57">
        <v>894.45454545454572</v>
      </c>
      <c r="AK419" s="57">
        <v>936.68181818181858</v>
      </c>
      <c r="AL419" s="57">
        <v>966.33333333333348</v>
      </c>
      <c r="AM419" s="57">
        <v>1500</v>
      </c>
      <c r="AN419" s="57">
        <v>1650</v>
      </c>
      <c r="AO419" s="57">
        <v>0</v>
      </c>
      <c r="AP419" s="57">
        <v>1650</v>
      </c>
      <c r="AQ419" s="58">
        <v>815.77272727272714</v>
      </c>
      <c r="AR419" s="58">
        <v>1320.2272727272714</v>
      </c>
      <c r="AS419" s="58">
        <v>1244.2727272727286</v>
      </c>
      <c r="AT419" s="58">
        <v>1500</v>
      </c>
      <c r="AU419" s="58">
        <v>1500</v>
      </c>
      <c r="AV419" s="58">
        <v>2500</v>
      </c>
      <c r="AW419" s="58">
        <v>2300</v>
      </c>
      <c r="AX419" s="59">
        <v>113.18181818181822</v>
      </c>
      <c r="AY419" s="59">
        <v>224.59090909090892</v>
      </c>
      <c r="AZ419" s="59">
        <v>750</v>
      </c>
      <c r="BA419" s="64">
        <v>283.5</v>
      </c>
      <c r="BB419" s="64">
        <v>950</v>
      </c>
      <c r="BC419" s="64">
        <v>1000</v>
      </c>
      <c r="BD419" s="64">
        <v>1000</v>
      </c>
      <c r="BE419" s="64">
        <v>1000</v>
      </c>
      <c r="BF419" s="64">
        <v>1250</v>
      </c>
      <c r="BG419" s="64">
        <v>1250</v>
      </c>
      <c r="BH419" s="64">
        <v>2100</v>
      </c>
      <c r="BI419" s="61">
        <v>600</v>
      </c>
      <c r="BJ419" s="62">
        <v>225</v>
      </c>
      <c r="BK419" s="62">
        <v>225</v>
      </c>
      <c r="BL419" s="62">
        <v>500</v>
      </c>
      <c r="BM419" s="62">
        <v>600</v>
      </c>
      <c r="BN419" s="62">
        <v>600</v>
      </c>
      <c r="BO419" s="62">
        <v>600</v>
      </c>
      <c r="BP419" s="62">
        <v>660</v>
      </c>
      <c r="BQ419" s="62">
        <v>847.6666666666664</v>
      </c>
      <c r="BR419" s="62">
        <v>1650</v>
      </c>
      <c r="BS419" s="62">
        <v>1750</v>
      </c>
      <c r="BT419" s="62">
        <v>1802</v>
      </c>
      <c r="BU419" s="62">
        <v>1800</v>
      </c>
    </row>
    <row r="420" spans="1:73" s="63" customFormat="1" x14ac:dyDescent="0.3">
      <c r="A420" s="1"/>
      <c r="B420" s="1"/>
      <c r="C420" s="1"/>
      <c r="D420" s="92"/>
      <c r="E420" s="3"/>
      <c r="F420" s="3"/>
      <c r="G420" s="1"/>
      <c r="H420" s="69">
        <v>18.641568000036685</v>
      </c>
      <c r="I420" s="47">
        <v>0.95818181818181758</v>
      </c>
      <c r="J420" s="48">
        <v>3</v>
      </c>
      <c r="K420" s="48">
        <v>3</v>
      </c>
      <c r="L420" s="49">
        <v>256.44545454545414</v>
      </c>
      <c r="M420" s="49">
        <v>452.90909090909122</v>
      </c>
      <c r="N420" s="49">
        <v>459.61818181818217</v>
      </c>
      <c r="O420" s="49">
        <v>579.33636363636367</v>
      </c>
      <c r="P420" s="49">
        <v>579.29999999999995</v>
      </c>
      <c r="Q420" s="49">
        <v>999.86363636363626</v>
      </c>
      <c r="R420" s="49">
        <v>1300</v>
      </c>
      <c r="S420" s="49">
        <v>2000</v>
      </c>
      <c r="T420" s="49">
        <v>2300</v>
      </c>
      <c r="U420" s="50">
        <v>278.74</v>
      </c>
      <c r="V420" s="50">
        <v>311.8</v>
      </c>
      <c r="W420" s="51">
        <v>850</v>
      </c>
      <c r="X420" s="51">
        <v>850</v>
      </c>
      <c r="Y420" s="51">
        <v>2000</v>
      </c>
      <c r="Z420" s="51">
        <v>2000</v>
      </c>
      <c r="AA420" s="52">
        <v>900</v>
      </c>
      <c r="AB420" s="53">
        <v>1500</v>
      </c>
      <c r="AC420" s="53">
        <v>1500</v>
      </c>
      <c r="AD420" s="55">
        <v>0</v>
      </c>
      <c r="AE420" s="56">
        <v>750</v>
      </c>
      <c r="AF420" s="56">
        <v>750</v>
      </c>
      <c r="AG420" s="56">
        <v>2000</v>
      </c>
      <c r="AH420" s="57">
        <v>717.53333333333319</v>
      </c>
      <c r="AI420" s="57">
        <v>727.29090909090951</v>
      </c>
      <c r="AJ420" s="57">
        <v>894.18181818181847</v>
      </c>
      <c r="AK420" s="57">
        <v>936.27272727272771</v>
      </c>
      <c r="AL420" s="57">
        <v>965.16666666666686</v>
      </c>
      <c r="AM420" s="57">
        <v>1500</v>
      </c>
      <c r="AN420" s="57">
        <v>1650</v>
      </c>
      <c r="AO420" s="57">
        <v>0</v>
      </c>
      <c r="AP420" s="57">
        <v>1650</v>
      </c>
      <c r="AQ420" s="58">
        <v>814.90909090909076</v>
      </c>
      <c r="AR420" s="58">
        <v>1320.0909090909076</v>
      </c>
      <c r="AS420" s="58">
        <v>1242.9090909090924</v>
      </c>
      <c r="AT420" s="58">
        <v>1500</v>
      </c>
      <c r="AU420" s="58">
        <v>1500</v>
      </c>
      <c r="AV420" s="58">
        <v>2500</v>
      </c>
      <c r="AW420" s="58">
        <v>2300</v>
      </c>
      <c r="AX420" s="59">
        <v>113.27272727272731</v>
      </c>
      <c r="AY420" s="59">
        <v>224.63636363636346</v>
      </c>
      <c r="AZ420" s="59">
        <v>750</v>
      </c>
      <c r="BA420" s="64">
        <v>283</v>
      </c>
      <c r="BB420" s="64">
        <v>950</v>
      </c>
      <c r="BC420" s="64">
        <v>1000</v>
      </c>
      <c r="BD420" s="64">
        <v>1000</v>
      </c>
      <c r="BE420" s="64">
        <v>1000</v>
      </c>
      <c r="BF420" s="64">
        <v>1250</v>
      </c>
      <c r="BG420" s="64">
        <v>1250</v>
      </c>
      <c r="BH420" s="64">
        <v>2100</v>
      </c>
      <c r="BI420" s="61">
        <v>600</v>
      </c>
      <c r="BJ420" s="62">
        <v>225</v>
      </c>
      <c r="BK420" s="62">
        <v>225</v>
      </c>
      <c r="BL420" s="62">
        <v>500</v>
      </c>
      <c r="BM420" s="62">
        <v>600</v>
      </c>
      <c r="BN420" s="62">
        <v>600</v>
      </c>
      <c r="BO420" s="62">
        <v>600</v>
      </c>
      <c r="BP420" s="62">
        <v>660</v>
      </c>
      <c r="BQ420" s="62">
        <v>847.83333333333303</v>
      </c>
      <c r="BR420" s="62">
        <v>1650</v>
      </c>
      <c r="BS420" s="62">
        <v>1750</v>
      </c>
      <c r="BT420" s="62">
        <v>1802</v>
      </c>
      <c r="BU420" s="62">
        <v>1800</v>
      </c>
    </row>
    <row r="421" spans="1:73" s="63" customFormat="1" x14ac:dyDescent="0.3">
      <c r="A421" s="1"/>
      <c r="B421" s="1"/>
      <c r="C421" s="1"/>
      <c r="D421" s="92"/>
      <c r="E421" s="3"/>
      <c r="F421" s="3"/>
      <c r="G421" s="1"/>
      <c r="H421" s="69">
        <v>18.686272000036773</v>
      </c>
      <c r="I421" s="47">
        <v>0.95590909090909026</v>
      </c>
      <c r="J421" s="48">
        <v>3</v>
      </c>
      <c r="K421" s="48">
        <v>3</v>
      </c>
      <c r="L421" s="49">
        <v>256.22727272727229</v>
      </c>
      <c r="M421" s="49">
        <v>452.19545454545488</v>
      </c>
      <c r="N421" s="49">
        <v>458.84090909090946</v>
      </c>
      <c r="O421" s="49">
        <v>578.33181818181822</v>
      </c>
      <c r="P421" s="49">
        <v>578.29999999999995</v>
      </c>
      <c r="Q421" s="49">
        <v>999.86818181818171</v>
      </c>
      <c r="R421" s="49">
        <v>1300</v>
      </c>
      <c r="S421" s="49">
        <v>2000</v>
      </c>
      <c r="T421" s="49">
        <v>2300</v>
      </c>
      <c r="U421" s="50">
        <v>278.96000000000049</v>
      </c>
      <c r="V421" s="50">
        <v>312.2</v>
      </c>
      <c r="W421" s="51">
        <v>850</v>
      </c>
      <c r="X421" s="51">
        <v>850</v>
      </c>
      <c r="Y421" s="51">
        <v>2000</v>
      </c>
      <c r="Z421" s="51">
        <v>2000</v>
      </c>
      <c r="AA421" s="52">
        <v>900</v>
      </c>
      <c r="AB421" s="53">
        <v>1500</v>
      </c>
      <c r="AC421" s="53">
        <v>1500</v>
      </c>
      <c r="AD421" s="55">
        <v>0</v>
      </c>
      <c r="AE421" s="56">
        <v>750</v>
      </c>
      <c r="AF421" s="56">
        <v>750</v>
      </c>
      <c r="AG421" s="56">
        <v>2000</v>
      </c>
      <c r="AH421" s="57">
        <v>716.8</v>
      </c>
      <c r="AI421" s="57">
        <v>726.75454545454591</v>
      </c>
      <c r="AJ421" s="57">
        <v>893.90909090909122</v>
      </c>
      <c r="AK421" s="57">
        <v>935.86363636363683</v>
      </c>
      <c r="AL421" s="57">
        <v>964</v>
      </c>
      <c r="AM421" s="57">
        <v>1500</v>
      </c>
      <c r="AN421" s="57">
        <v>1650</v>
      </c>
      <c r="AO421" s="57">
        <v>0</v>
      </c>
      <c r="AP421" s="57">
        <v>1650</v>
      </c>
      <c r="AQ421" s="58">
        <v>814.04545454545439</v>
      </c>
      <c r="AR421" s="58">
        <v>1319.9545454545439</v>
      </c>
      <c r="AS421" s="58">
        <v>1241.5454545454561</v>
      </c>
      <c r="AT421" s="58">
        <v>1500</v>
      </c>
      <c r="AU421" s="58">
        <v>1500</v>
      </c>
      <c r="AV421" s="58">
        <v>2500</v>
      </c>
      <c r="AW421" s="58">
        <v>2300</v>
      </c>
      <c r="AX421" s="59">
        <v>113.3636363636364</v>
      </c>
      <c r="AY421" s="59">
        <v>224.68181818181799</v>
      </c>
      <c r="AZ421" s="59">
        <v>750</v>
      </c>
      <c r="BA421" s="64">
        <v>282.5</v>
      </c>
      <c r="BB421" s="64">
        <v>950</v>
      </c>
      <c r="BC421" s="64">
        <v>1000</v>
      </c>
      <c r="BD421" s="64">
        <v>1000</v>
      </c>
      <c r="BE421" s="64">
        <v>1000</v>
      </c>
      <c r="BF421" s="64">
        <v>1250</v>
      </c>
      <c r="BG421" s="64">
        <v>1250</v>
      </c>
      <c r="BH421" s="64">
        <v>2100</v>
      </c>
      <c r="BI421" s="61">
        <v>600</v>
      </c>
      <c r="BJ421" s="62">
        <v>225</v>
      </c>
      <c r="BK421" s="62">
        <v>225</v>
      </c>
      <c r="BL421" s="62">
        <v>500</v>
      </c>
      <c r="BM421" s="62">
        <v>600</v>
      </c>
      <c r="BN421" s="62">
        <v>600</v>
      </c>
      <c r="BO421" s="62">
        <v>600</v>
      </c>
      <c r="BP421" s="62">
        <v>660</v>
      </c>
      <c r="BQ421" s="62">
        <v>848</v>
      </c>
      <c r="BR421" s="62">
        <v>1650</v>
      </c>
      <c r="BS421" s="62">
        <v>1750</v>
      </c>
      <c r="BT421" s="62">
        <v>1802</v>
      </c>
      <c r="BU421" s="62">
        <v>1800</v>
      </c>
    </row>
    <row r="422" spans="1:73" s="63" customFormat="1" x14ac:dyDescent="0.3">
      <c r="A422" s="1"/>
      <c r="B422" s="1"/>
      <c r="C422" s="1"/>
      <c r="D422" s="92"/>
      <c r="E422" s="3"/>
      <c r="F422" s="3"/>
      <c r="G422" s="1"/>
      <c r="H422" s="69">
        <v>18.730976000036861</v>
      </c>
      <c r="I422" s="47">
        <v>0.95363636363636295</v>
      </c>
      <c r="J422" s="48">
        <v>3</v>
      </c>
      <c r="K422" s="48">
        <v>3</v>
      </c>
      <c r="L422" s="49">
        <v>256.00909090909045</v>
      </c>
      <c r="M422" s="49">
        <v>451.48181818181854</v>
      </c>
      <c r="N422" s="49">
        <v>458.06363636363676</v>
      </c>
      <c r="O422" s="49">
        <v>577.32727272727277</v>
      </c>
      <c r="P422" s="49">
        <v>577.29999999999995</v>
      </c>
      <c r="Q422" s="49">
        <v>999.87272727272716</v>
      </c>
      <c r="R422" s="49">
        <v>1300</v>
      </c>
      <c r="S422" s="49">
        <v>2000</v>
      </c>
      <c r="T422" s="49">
        <v>2300</v>
      </c>
      <c r="U422" s="50">
        <v>279.18000000000052</v>
      </c>
      <c r="V422" s="50">
        <v>312.60000000000002</v>
      </c>
      <c r="W422" s="51">
        <v>850</v>
      </c>
      <c r="X422" s="51">
        <v>850</v>
      </c>
      <c r="Y422" s="51">
        <v>2000</v>
      </c>
      <c r="Z422" s="51">
        <v>2000</v>
      </c>
      <c r="AA422" s="52">
        <v>900</v>
      </c>
      <c r="AB422" s="53">
        <v>1500</v>
      </c>
      <c r="AC422" s="53">
        <v>1500</v>
      </c>
      <c r="AD422" s="55">
        <v>0</v>
      </c>
      <c r="AE422" s="56">
        <v>750</v>
      </c>
      <c r="AF422" s="56">
        <v>750</v>
      </c>
      <c r="AG422" s="56">
        <v>2000</v>
      </c>
      <c r="AH422" s="57">
        <v>716.06666666666649</v>
      </c>
      <c r="AI422" s="57">
        <v>726.2181818181823</v>
      </c>
      <c r="AJ422" s="57">
        <v>893.63636363636397</v>
      </c>
      <c r="AK422" s="57">
        <v>935.45454545454595</v>
      </c>
      <c r="AL422" s="57">
        <v>962.8333333333336</v>
      </c>
      <c r="AM422" s="57">
        <v>1500</v>
      </c>
      <c r="AN422" s="57">
        <v>1650</v>
      </c>
      <c r="AO422" s="57">
        <v>0</v>
      </c>
      <c r="AP422" s="57">
        <v>1650</v>
      </c>
      <c r="AQ422" s="58">
        <v>813.18181818181802</v>
      </c>
      <c r="AR422" s="58">
        <v>1319.8181818181802</v>
      </c>
      <c r="AS422" s="58">
        <v>1240.1818181818198</v>
      </c>
      <c r="AT422" s="58">
        <v>1500</v>
      </c>
      <c r="AU422" s="58">
        <v>1500</v>
      </c>
      <c r="AV422" s="58">
        <v>2500</v>
      </c>
      <c r="AW422" s="58">
        <v>2300</v>
      </c>
      <c r="AX422" s="59">
        <v>113.4545454545455</v>
      </c>
      <c r="AY422" s="59">
        <v>224.72727272727252</v>
      </c>
      <c r="AZ422" s="59">
        <v>750</v>
      </c>
      <c r="BA422" s="64">
        <v>282</v>
      </c>
      <c r="BB422" s="64">
        <v>950</v>
      </c>
      <c r="BC422" s="64">
        <v>1000</v>
      </c>
      <c r="BD422" s="64">
        <v>1000</v>
      </c>
      <c r="BE422" s="64">
        <v>1000</v>
      </c>
      <c r="BF422" s="64">
        <v>1250</v>
      </c>
      <c r="BG422" s="64">
        <v>1250</v>
      </c>
      <c r="BH422" s="64">
        <v>2100</v>
      </c>
      <c r="BI422" s="61">
        <v>600</v>
      </c>
      <c r="BJ422" s="62">
        <v>225</v>
      </c>
      <c r="BK422" s="62">
        <v>225</v>
      </c>
      <c r="BL422" s="62">
        <v>500</v>
      </c>
      <c r="BM422" s="62">
        <v>600</v>
      </c>
      <c r="BN422" s="62">
        <v>600</v>
      </c>
      <c r="BO422" s="62">
        <v>600</v>
      </c>
      <c r="BP422" s="62">
        <v>660</v>
      </c>
      <c r="BQ422" s="62">
        <v>848.16666666666629</v>
      </c>
      <c r="BR422" s="62">
        <v>1650</v>
      </c>
      <c r="BS422" s="62">
        <v>1750</v>
      </c>
      <c r="BT422" s="62">
        <v>1802</v>
      </c>
      <c r="BU422" s="62">
        <v>1800</v>
      </c>
    </row>
    <row r="423" spans="1:73" s="63" customFormat="1" x14ac:dyDescent="0.3">
      <c r="A423" s="1"/>
      <c r="B423" s="1"/>
      <c r="C423" s="1"/>
      <c r="D423" s="92"/>
      <c r="E423" s="3"/>
      <c r="F423" s="3"/>
      <c r="G423" s="1"/>
      <c r="H423" s="69">
        <v>18.775680000036949</v>
      </c>
      <c r="I423" s="47">
        <v>0.95136363636363563</v>
      </c>
      <c r="J423" s="48">
        <v>3</v>
      </c>
      <c r="K423" s="48">
        <v>3</v>
      </c>
      <c r="L423" s="49">
        <v>255.79090909090863</v>
      </c>
      <c r="M423" s="49">
        <v>450.7681818181822</v>
      </c>
      <c r="N423" s="49">
        <v>457.28636363636406</v>
      </c>
      <c r="O423" s="49">
        <v>576.32272727272732</v>
      </c>
      <c r="P423" s="49">
        <v>576.29999999999995</v>
      </c>
      <c r="Q423" s="49">
        <v>999.87727272727261</v>
      </c>
      <c r="R423" s="49">
        <v>1300</v>
      </c>
      <c r="S423" s="49">
        <v>2000</v>
      </c>
      <c r="T423" s="49">
        <v>2300</v>
      </c>
      <c r="U423" s="50">
        <v>279.40000000000055</v>
      </c>
      <c r="V423" s="50">
        <v>313</v>
      </c>
      <c r="W423" s="51">
        <v>850</v>
      </c>
      <c r="X423" s="51">
        <v>850</v>
      </c>
      <c r="Y423" s="51">
        <v>2000</v>
      </c>
      <c r="Z423" s="51">
        <v>2000</v>
      </c>
      <c r="AA423" s="52">
        <v>900</v>
      </c>
      <c r="AB423" s="53">
        <v>1500</v>
      </c>
      <c r="AC423" s="53">
        <v>1500</v>
      </c>
      <c r="AD423" s="55">
        <v>0</v>
      </c>
      <c r="AE423" s="56">
        <v>750</v>
      </c>
      <c r="AF423" s="56">
        <v>750</v>
      </c>
      <c r="AG423" s="56">
        <v>2000</v>
      </c>
      <c r="AH423" s="57">
        <v>715.33333333333337</v>
      </c>
      <c r="AI423" s="57">
        <v>725.6818181818187</v>
      </c>
      <c r="AJ423" s="57">
        <v>893.36363636363672</v>
      </c>
      <c r="AK423" s="57">
        <v>935.04545454545507</v>
      </c>
      <c r="AL423" s="57">
        <v>961.66666666666663</v>
      </c>
      <c r="AM423" s="57">
        <v>1500</v>
      </c>
      <c r="AN423" s="57">
        <v>1650</v>
      </c>
      <c r="AO423" s="57">
        <v>0</v>
      </c>
      <c r="AP423" s="57">
        <v>1650</v>
      </c>
      <c r="AQ423" s="58">
        <v>812.31818181818164</v>
      </c>
      <c r="AR423" s="58">
        <v>1319.6818181818164</v>
      </c>
      <c r="AS423" s="58">
        <v>1238.8181818181836</v>
      </c>
      <c r="AT423" s="58">
        <v>1500</v>
      </c>
      <c r="AU423" s="58">
        <v>1500</v>
      </c>
      <c r="AV423" s="58">
        <v>2500</v>
      </c>
      <c r="AW423" s="58">
        <v>2300</v>
      </c>
      <c r="AX423" s="59">
        <v>113.54545454545459</v>
      </c>
      <c r="AY423" s="59">
        <v>224.77272727272705</v>
      </c>
      <c r="AZ423" s="59">
        <v>750</v>
      </c>
      <c r="BA423" s="64">
        <v>281.5</v>
      </c>
      <c r="BB423" s="64">
        <v>950</v>
      </c>
      <c r="BC423" s="64">
        <v>1000</v>
      </c>
      <c r="BD423" s="64">
        <v>1000</v>
      </c>
      <c r="BE423" s="64">
        <v>1000</v>
      </c>
      <c r="BF423" s="64">
        <v>1250</v>
      </c>
      <c r="BG423" s="64">
        <v>1250</v>
      </c>
      <c r="BH423" s="64">
        <v>2100</v>
      </c>
      <c r="BI423" s="61">
        <v>600</v>
      </c>
      <c r="BJ423" s="62">
        <v>225</v>
      </c>
      <c r="BK423" s="62">
        <v>225</v>
      </c>
      <c r="BL423" s="62">
        <v>500</v>
      </c>
      <c r="BM423" s="62">
        <v>600</v>
      </c>
      <c r="BN423" s="62">
        <v>600</v>
      </c>
      <c r="BO423" s="62">
        <v>600</v>
      </c>
      <c r="BP423" s="62">
        <v>660</v>
      </c>
      <c r="BQ423" s="62">
        <v>848.33333333333337</v>
      </c>
      <c r="BR423" s="62">
        <v>1650</v>
      </c>
      <c r="BS423" s="62">
        <v>1750</v>
      </c>
      <c r="BT423" s="62">
        <v>1802</v>
      </c>
      <c r="BU423" s="62">
        <v>1800</v>
      </c>
    </row>
    <row r="424" spans="1:73" s="63" customFormat="1" x14ac:dyDescent="0.3">
      <c r="A424" s="1"/>
      <c r="B424" s="1"/>
      <c r="C424" s="1"/>
      <c r="D424" s="92"/>
      <c r="E424" s="3"/>
      <c r="F424" s="3"/>
      <c r="G424" s="1"/>
      <c r="H424" s="69">
        <v>18.820384000037038</v>
      </c>
      <c r="I424" s="47">
        <v>0.94909090909090832</v>
      </c>
      <c r="J424" s="48">
        <v>3</v>
      </c>
      <c r="K424" s="48">
        <v>3</v>
      </c>
      <c r="L424" s="49">
        <v>255.57272727272681</v>
      </c>
      <c r="M424" s="49">
        <v>450.05454545454586</v>
      </c>
      <c r="N424" s="49">
        <v>456.50909090909136</v>
      </c>
      <c r="O424" s="49">
        <v>575.31818181818187</v>
      </c>
      <c r="P424" s="49">
        <v>575.29999999999995</v>
      </c>
      <c r="Q424" s="49">
        <v>999.88181818181806</v>
      </c>
      <c r="R424" s="49">
        <v>1300</v>
      </c>
      <c r="S424" s="49">
        <v>2000</v>
      </c>
      <c r="T424" s="49">
        <v>2300</v>
      </c>
      <c r="U424" s="50">
        <v>279.62000000000057</v>
      </c>
      <c r="V424" s="50">
        <v>313.39999999999998</v>
      </c>
      <c r="W424" s="51">
        <v>850</v>
      </c>
      <c r="X424" s="51">
        <v>850</v>
      </c>
      <c r="Y424" s="51">
        <v>2000</v>
      </c>
      <c r="Z424" s="51">
        <v>2000</v>
      </c>
      <c r="AA424" s="52">
        <v>900</v>
      </c>
      <c r="AB424" s="53">
        <v>1500</v>
      </c>
      <c r="AC424" s="53">
        <v>1500</v>
      </c>
      <c r="AD424" s="55">
        <v>0</v>
      </c>
      <c r="AE424" s="56">
        <v>750</v>
      </c>
      <c r="AF424" s="56">
        <v>750</v>
      </c>
      <c r="AG424" s="56">
        <v>2000</v>
      </c>
      <c r="AH424" s="57">
        <v>714.6</v>
      </c>
      <c r="AI424" s="57">
        <v>725.1454545454551</v>
      </c>
      <c r="AJ424" s="57">
        <v>893.09090909090946</v>
      </c>
      <c r="AK424" s="57">
        <v>934.63636363636419</v>
      </c>
      <c r="AL424" s="57">
        <v>960.5</v>
      </c>
      <c r="AM424" s="57">
        <v>1500</v>
      </c>
      <c r="AN424" s="57">
        <v>1650</v>
      </c>
      <c r="AO424" s="57">
        <v>0</v>
      </c>
      <c r="AP424" s="57">
        <v>1650</v>
      </c>
      <c r="AQ424" s="58">
        <v>811.45454545454527</v>
      </c>
      <c r="AR424" s="58">
        <v>1319.5454545454527</v>
      </c>
      <c r="AS424" s="58">
        <v>1237.4545454545473</v>
      </c>
      <c r="AT424" s="58">
        <v>1500</v>
      </c>
      <c r="AU424" s="58">
        <v>1500</v>
      </c>
      <c r="AV424" s="58">
        <v>2500</v>
      </c>
      <c r="AW424" s="58">
        <v>2300</v>
      </c>
      <c r="AX424" s="59">
        <v>113.63636363636368</v>
      </c>
      <c r="AY424" s="59">
        <v>224.81818181818159</v>
      </c>
      <c r="AZ424" s="59">
        <v>750</v>
      </c>
      <c r="BA424" s="64">
        <v>281</v>
      </c>
      <c r="BB424" s="64">
        <v>950</v>
      </c>
      <c r="BC424" s="64">
        <v>1000</v>
      </c>
      <c r="BD424" s="64">
        <v>1000</v>
      </c>
      <c r="BE424" s="64">
        <v>1000</v>
      </c>
      <c r="BF424" s="64">
        <v>1250</v>
      </c>
      <c r="BG424" s="64">
        <v>1250</v>
      </c>
      <c r="BH424" s="64">
        <v>2100</v>
      </c>
      <c r="BI424" s="61">
        <v>600</v>
      </c>
      <c r="BJ424" s="62">
        <v>225</v>
      </c>
      <c r="BK424" s="62">
        <v>225</v>
      </c>
      <c r="BL424" s="62">
        <v>500</v>
      </c>
      <c r="BM424" s="62">
        <v>600</v>
      </c>
      <c r="BN424" s="62">
        <v>600</v>
      </c>
      <c r="BO424" s="62">
        <v>600</v>
      </c>
      <c r="BP424" s="62">
        <v>660</v>
      </c>
      <c r="BQ424" s="62">
        <v>848.5</v>
      </c>
      <c r="BR424" s="62">
        <v>1650</v>
      </c>
      <c r="BS424" s="62">
        <v>1750</v>
      </c>
      <c r="BT424" s="62">
        <v>1802</v>
      </c>
      <c r="BU424" s="62">
        <v>1800</v>
      </c>
    </row>
    <row r="425" spans="1:73" s="63" customFormat="1" x14ac:dyDescent="0.3">
      <c r="A425" s="1"/>
      <c r="B425" s="1"/>
      <c r="C425" s="1"/>
      <c r="D425" s="92"/>
      <c r="E425" s="3"/>
      <c r="F425" s="3"/>
      <c r="G425" s="1"/>
      <c r="H425" s="69">
        <v>18.865088000037126</v>
      </c>
      <c r="I425" s="47">
        <v>0.946818181818181</v>
      </c>
      <c r="J425" s="48">
        <v>3</v>
      </c>
      <c r="K425" s="48">
        <v>3</v>
      </c>
      <c r="L425" s="49">
        <v>255.35454545454499</v>
      </c>
      <c r="M425" s="49">
        <v>449.34090909090952</v>
      </c>
      <c r="N425" s="49">
        <v>455.73181818181865</v>
      </c>
      <c r="O425" s="49">
        <v>574.31363636363642</v>
      </c>
      <c r="P425" s="49">
        <v>574.29999999999995</v>
      </c>
      <c r="Q425" s="49">
        <v>999.88636363636351</v>
      </c>
      <c r="R425" s="49">
        <v>1300</v>
      </c>
      <c r="S425" s="49">
        <v>2000</v>
      </c>
      <c r="T425" s="49">
        <v>2300</v>
      </c>
      <c r="U425" s="50">
        <v>279.8400000000006</v>
      </c>
      <c r="V425" s="50">
        <v>313.7999999999995</v>
      </c>
      <c r="W425" s="51">
        <v>850</v>
      </c>
      <c r="X425" s="51">
        <v>850</v>
      </c>
      <c r="Y425" s="51">
        <v>2000</v>
      </c>
      <c r="Z425" s="51">
        <v>2000</v>
      </c>
      <c r="AA425" s="52">
        <v>900</v>
      </c>
      <c r="AB425" s="53">
        <v>1500</v>
      </c>
      <c r="AC425" s="53">
        <v>1500</v>
      </c>
      <c r="AD425" s="55">
        <v>0</v>
      </c>
      <c r="AE425" s="56">
        <v>750</v>
      </c>
      <c r="AF425" s="56">
        <v>750</v>
      </c>
      <c r="AG425" s="56">
        <v>2000</v>
      </c>
      <c r="AH425" s="57">
        <v>713.86666666666667</v>
      </c>
      <c r="AI425" s="57">
        <v>724.60909090909149</v>
      </c>
      <c r="AJ425" s="57">
        <v>892.81818181818221</v>
      </c>
      <c r="AK425" s="57">
        <v>934.22727272727332</v>
      </c>
      <c r="AL425" s="57">
        <v>959.33333333333337</v>
      </c>
      <c r="AM425" s="57">
        <v>1500</v>
      </c>
      <c r="AN425" s="57">
        <v>1650</v>
      </c>
      <c r="AO425" s="57">
        <v>0</v>
      </c>
      <c r="AP425" s="57">
        <v>1650</v>
      </c>
      <c r="AQ425" s="58">
        <v>810.59090909090889</v>
      </c>
      <c r="AR425" s="58">
        <v>1319.4090909090889</v>
      </c>
      <c r="AS425" s="58">
        <v>1236.0909090909111</v>
      </c>
      <c r="AT425" s="58">
        <v>1500</v>
      </c>
      <c r="AU425" s="58">
        <v>1500</v>
      </c>
      <c r="AV425" s="58">
        <v>2500</v>
      </c>
      <c r="AW425" s="58">
        <v>2300</v>
      </c>
      <c r="AX425" s="59">
        <v>113.72727272727278</v>
      </c>
      <c r="AY425" s="59">
        <v>224.86363636363612</v>
      </c>
      <c r="AZ425" s="59">
        <v>750</v>
      </c>
      <c r="BA425" s="64">
        <v>280.5</v>
      </c>
      <c r="BB425" s="64">
        <v>950</v>
      </c>
      <c r="BC425" s="64">
        <v>1000</v>
      </c>
      <c r="BD425" s="64">
        <v>1000</v>
      </c>
      <c r="BE425" s="64">
        <v>1000</v>
      </c>
      <c r="BF425" s="64">
        <v>1250</v>
      </c>
      <c r="BG425" s="64">
        <v>1250</v>
      </c>
      <c r="BH425" s="64">
        <v>2100</v>
      </c>
      <c r="BI425" s="61">
        <v>600</v>
      </c>
      <c r="BJ425" s="62">
        <v>225</v>
      </c>
      <c r="BK425" s="62">
        <v>225</v>
      </c>
      <c r="BL425" s="62">
        <v>500</v>
      </c>
      <c r="BM425" s="62">
        <v>600</v>
      </c>
      <c r="BN425" s="62">
        <v>600</v>
      </c>
      <c r="BO425" s="62">
        <v>600</v>
      </c>
      <c r="BP425" s="62">
        <v>660</v>
      </c>
      <c r="BQ425" s="62">
        <v>848.66666666666663</v>
      </c>
      <c r="BR425" s="62">
        <v>1650</v>
      </c>
      <c r="BS425" s="62">
        <v>1750</v>
      </c>
      <c r="BT425" s="62">
        <v>1802</v>
      </c>
      <c r="BU425" s="62">
        <v>1800</v>
      </c>
    </row>
    <row r="426" spans="1:73" s="63" customFormat="1" x14ac:dyDescent="0.3">
      <c r="A426" s="1"/>
      <c r="B426" s="1"/>
      <c r="C426" s="1"/>
      <c r="D426" s="92"/>
      <c r="E426" s="3"/>
      <c r="F426" s="3"/>
      <c r="G426" s="1"/>
      <c r="H426" s="69">
        <v>18.909792000037211</v>
      </c>
      <c r="I426" s="47">
        <v>0.94454545454545369</v>
      </c>
      <c r="J426" s="48">
        <v>3</v>
      </c>
      <c r="K426" s="48">
        <v>3</v>
      </c>
      <c r="L426" s="49">
        <v>255.13636363636317</v>
      </c>
      <c r="M426" s="49">
        <v>448.62727272727318</v>
      </c>
      <c r="N426" s="49">
        <v>454.95454545454595</v>
      </c>
      <c r="O426" s="49">
        <v>573.30909090909097</v>
      </c>
      <c r="P426" s="49">
        <v>573.29999999999995</v>
      </c>
      <c r="Q426" s="49">
        <v>999.89090909090896</v>
      </c>
      <c r="R426" s="49">
        <v>1300</v>
      </c>
      <c r="S426" s="49">
        <v>2000</v>
      </c>
      <c r="T426" s="49">
        <v>2300</v>
      </c>
      <c r="U426" s="50">
        <v>280.06000000000063</v>
      </c>
      <c r="V426" s="50">
        <v>314.19999999999948</v>
      </c>
      <c r="W426" s="51">
        <v>850</v>
      </c>
      <c r="X426" s="51">
        <v>850</v>
      </c>
      <c r="Y426" s="51">
        <v>2000</v>
      </c>
      <c r="Z426" s="51">
        <v>2000</v>
      </c>
      <c r="AA426" s="52">
        <v>900</v>
      </c>
      <c r="AB426" s="53">
        <v>1500</v>
      </c>
      <c r="AC426" s="53">
        <v>1500</v>
      </c>
      <c r="AD426" s="55">
        <v>0</v>
      </c>
      <c r="AE426" s="56">
        <v>750</v>
      </c>
      <c r="AF426" s="56">
        <v>750</v>
      </c>
      <c r="AG426" s="56">
        <v>2000</v>
      </c>
      <c r="AH426" s="57">
        <v>713.13333333333333</v>
      </c>
      <c r="AI426" s="57">
        <v>724.07272727272789</v>
      </c>
      <c r="AJ426" s="57">
        <v>892.54545454545496</v>
      </c>
      <c r="AK426" s="57">
        <v>933.81818181818244</v>
      </c>
      <c r="AL426" s="57">
        <v>958.16666666666674</v>
      </c>
      <c r="AM426" s="57">
        <v>1500</v>
      </c>
      <c r="AN426" s="57">
        <v>1650</v>
      </c>
      <c r="AO426" s="57">
        <v>0</v>
      </c>
      <c r="AP426" s="57">
        <v>1650</v>
      </c>
      <c r="AQ426" s="58">
        <v>809.72727272727252</v>
      </c>
      <c r="AR426" s="58">
        <v>1319.2727272727252</v>
      </c>
      <c r="AS426" s="58">
        <v>1234.7272727272748</v>
      </c>
      <c r="AT426" s="58">
        <v>1500</v>
      </c>
      <c r="AU426" s="58">
        <v>1500</v>
      </c>
      <c r="AV426" s="58">
        <v>2500</v>
      </c>
      <c r="AW426" s="58">
        <v>2300</v>
      </c>
      <c r="AX426" s="59">
        <v>113.81818181818187</v>
      </c>
      <c r="AY426" s="59">
        <v>224.90909090909065</v>
      </c>
      <c r="AZ426" s="59">
        <v>750</v>
      </c>
      <c r="BA426" s="64">
        <v>280</v>
      </c>
      <c r="BB426" s="64">
        <v>950</v>
      </c>
      <c r="BC426" s="64">
        <v>1000</v>
      </c>
      <c r="BD426" s="64">
        <v>1000</v>
      </c>
      <c r="BE426" s="64">
        <v>1000</v>
      </c>
      <c r="BF426" s="64">
        <v>1250</v>
      </c>
      <c r="BG426" s="64">
        <v>1250</v>
      </c>
      <c r="BH426" s="64">
        <v>2100</v>
      </c>
      <c r="BI426" s="61">
        <v>600</v>
      </c>
      <c r="BJ426" s="62">
        <v>225</v>
      </c>
      <c r="BK426" s="62">
        <v>225</v>
      </c>
      <c r="BL426" s="62">
        <v>500</v>
      </c>
      <c r="BM426" s="62">
        <v>600</v>
      </c>
      <c r="BN426" s="62">
        <v>600</v>
      </c>
      <c r="BO426" s="62">
        <v>600</v>
      </c>
      <c r="BP426" s="62">
        <v>660</v>
      </c>
      <c r="BQ426" s="62">
        <v>848.83333333333326</v>
      </c>
      <c r="BR426" s="62">
        <v>1650</v>
      </c>
      <c r="BS426" s="62">
        <v>1750</v>
      </c>
      <c r="BT426" s="62">
        <v>1802</v>
      </c>
      <c r="BU426" s="62">
        <v>1800</v>
      </c>
    </row>
    <row r="427" spans="1:73" s="63" customFormat="1" x14ac:dyDescent="0.3">
      <c r="A427" s="1"/>
      <c r="B427" s="1"/>
      <c r="C427" s="1"/>
      <c r="D427" s="92"/>
      <c r="E427" s="3"/>
      <c r="F427" s="3"/>
      <c r="G427" s="1"/>
      <c r="H427" s="69">
        <v>18.954496000037299</v>
      </c>
      <c r="I427" s="47">
        <v>0.94227272727272637</v>
      </c>
      <c r="J427" s="48">
        <v>3</v>
      </c>
      <c r="K427" s="48">
        <v>3</v>
      </c>
      <c r="L427" s="49">
        <v>254.91818181818135</v>
      </c>
      <c r="M427" s="49">
        <v>447.91363636363684</v>
      </c>
      <c r="N427" s="49">
        <v>454.17727272727325</v>
      </c>
      <c r="O427" s="49">
        <v>572.30454545454552</v>
      </c>
      <c r="P427" s="49">
        <v>572.29999999999995</v>
      </c>
      <c r="Q427" s="49">
        <v>999.89545454545441</v>
      </c>
      <c r="R427" s="49">
        <v>1300</v>
      </c>
      <c r="S427" s="49">
        <v>2000</v>
      </c>
      <c r="T427" s="49">
        <v>2300</v>
      </c>
      <c r="U427" s="50">
        <v>280.28000000000065</v>
      </c>
      <c r="V427" s="50">
        <v>314.59999999999945</v>
      </c>
      <c r="W427" s="51">
        <v>850</v>
      </c>
      <c r="X427" s="51">
        <v>850</v>
      </c>
      <c r="Y427" s="51">
        <v>2000</v>
      </c>
      <c r="Z427" s="51">
        <v>2000</v>
      </c>
      <c r="AA427" s="52">
        <v>900</v>
      </c>
      <c r="AB427" s="53">
        <v>1500</v>
      </c>
      <c r="AC427" s="53">
        <v>1500</v>
      </c>
      <c r="AD427" s="55">
        <v>0</v>
      </c>
      <c r="AE427" s="56">
        <v>750</v>
      </c>
      <c r="AF427" s="56">
        <v>750</v>
      </c>
      <c r="AG427" s="56">
        <v>2000</v>
      </c>
      <c r="AH427" s="57">
        <v>712.4</v>
      </c>
      <c r="AI427" s="57">
        <v>723.53636363636429</v>
      </c>
      <c r="AJ427" s="57">
        <v>892.27272727272771</v>
      </c>
      <c r="AK427" s="57">
        <v>933.40909090909156</v>
      </c>
      <c r="AL427" s="57">
        <v>957</v>
      </c>
      <c r="AM427" s="57">
        <v>1500</v>
      </c>
      <c r="AN427" s="57">
        <v>1650</v>
      </c>
      <c r="AO427" s="57">
        <v>0</v>
      </c>
      <c r="AP427" s="57">
        <v>1650</v>
      </c>
      <c r="AQ427" s="58">
        <v>808.86363636363615</v>
      </c>
      <c r="AR427" s="58">
        <v>1319.1363636363615</v>
      </c>
      <c r="AS427" s="58">
        <v>1233.3636363636385</v>
      </c>
      <c r="AT427" s="58">
        <v>1500</v>
      </c>
      <c r="AU427" s="58">
        <v>1500</v>
      </c>
      <c r="AV427" s="58">
        <v>2500</v>
      </c>
      <c r="AW427" s="58">
        <v>2300</v>
      </c>
      <c r="AX427" s="59">
        <v>113.90909090909096</v>
      </c>
      <c r="AY427" s="59">
        <v>224.95454545454518</v>
      </c>
      <c r="AZ427" s="59">
        <v>750</v>
      </c>
      <c r="BA427" s="64">
        <v>279.5</v>
      </c>
      <c r="BB427" s="64">
        <v>950</v>
      </c>
      <c r="BC427" s="64">
        <v>1000</v>
      </c>
      <c r="BD427" s="64">
        <v>1000</v>
      </c>
      <c r="BE427" s="64">
        <v>1000</v>
      </c>
      <c r="BF427" s="64">
        <v>1250</v>
      </c>
      <c r="BG427" s="64">
        <v>1250</v>
      </c>
      <c r="BH427" s="64">
        <v>2100</v>
      </c>
      <c r="BI427" s="61">
        <v>600</v>
      </c>
      <c r="BJ427" s="62">
        <v>225</v>
      </c>
      <c r="BK427" s="62">
        <v>225</v>
      </c>
      <c r="BL427" s="62">
        <v>500</v>
      </c>
      <c r="BM427" s="62">
        <v>600</v>
      </c>
      <c r="BN427" s="62">
        <v>600</v>
      </c>
      <c r="BO427" s="62">
        <v>600</v>
      </c>
      <c r="BP427" s="62">
        <v>660</v>
      </c>
      <c r="BQ427" s="62">
        <v>849</v>
      </c>
      <c r="BR427" s="62">
        <v>1650</v>
      </c>
      <c r="BS427" s="62">
        <v>1750</v>
      </c>
      <c r="BT427" s="62">
        <v>1802</v>
      </c>
      <c r="BU427" s="62">
        <v>1800</v>
      </c>
    </row>
    <row r="428" spans="1:73" s="63" customFormat="1" x14ac:dyDescent="0.3">
      <c r="A428" s="1"/>
      <c r="B428" s="1"/>
      <c r="C428" s="1"/>
      <c r="D428" s="92"/>
      <c r="E428" s="3"/>
      <c r="F428" s="3"/>
      <c r="G428" s="1"/>
      <c r="H428" s="69">
        <v>19</v>
      </c>
      <c r="I428" s="47">
        <v>0.94</v>
      </c>
      <c r="J428" s="48">
        <v>3</v>
      </c>
      <c r="K428" s="48">
        <v>3</v>
      </c>
      <c r="L428" s="49">
        <v>254.7</v>
      </c>
      <c r="M428" s="49">
        <v>447.2</v>
      </c>
      <c r="N428" s="49">
        <v>453.4</v>
      </c>
      <c r="O428" s="49">
        <v>571.29999999999995</v>
      </c>
      <c r="P428" s="49">
        <v>571.29999999999995</v>
      </c>
      <c r="Q428" s="49">
        <v>999.9</v>
      </c>
      <c r="R428" s="49">
        <v>1300</v>
      </c>
      <c r="S428" s="49">
        <v>2000</v>
      </c>
      <c r="T428" s="49">
        <v>2300</v>
      </c>
      <c r="U428" s="50">
        <v>280.50000000000068</v>
      </c>
      <c r="V428" s="50">
        <v>314.99999999999943</v>
      </c>
      <c r="W428" s="51">
        <v>850</v>
      </c>
      <c r="X428" s="51">
        <v>850</v>
      </c>
      <c r="Y428" s="51">
        <v>2000</v>
      </c>
      <c r="Z428" s="51">
        <v>2000</v>
      </c>
      <c r="AA428" s="52">
        <v>900</v>
      </c>
      <c r="AB428" s="53">
        <v>1500</v>
      </c>
      <c r="AC428" s="53">
        <v>1500</v>
      </c>
      <c r="AD428" s="55">
        <v>0</v>
      </c>
      <c r="AE428" s="56">
        <v>750</v>
      </c>
      <c r="AF428" s="56">
        <v>750</v>
      </c>
      <c r="AG428" s="56">
        <v>2000</v>
      </c>
      <c r="AH428" s="57">
        <v>711.66666666666663</v>
      </c>
      <c r="AI428" s="57">
        <v>723</v>
      </c>
      <c r="AJ428" s="57">
        <v>892</v>
      </c>
      <c r="AK428" s="57">
        <v>933</v>
      </c>
      <c r="AL428" s="57">
        <v>955.83333333333348</v>
      </c>
      <c r="AM428" s="57">
        <v>1500</v>
      </c>
      <c r="AN428" s="57">
        <v>1650</v>
      </c>
      <c r="AO428" s="57">
        <v>0</v>
      </c>
      <c r="AP428" s="57">
        <v>1650</v>
      </c>
      <c r="AQ428" s="58">
        <v>808</v>
      </c>
      <c r="AR428" s="58">
        <v>1319</v>
      </c>
      <c r="AS428" s="58">
        <v>1232</v>
      </c>
      <c r="AT428" s="58">
        <v>1500</v>
      </c>
      <c r="AU428" s="58">
        <v>1500</v>
      </c>
      <c r="AV428" s="58">
        <v>2500</v>
      </c>
      <c r="AW428" s="58">
        <v>2300</v>
      </c>
      <c r="AX428" s="59">
        <v>114</v>
      </c>
      <c r="AY428" s="59">
        <v>225</v>
      </c>
      <c r="AZ428" s="59">
        <v>750</v>
      </c>
      <c r="BA428" s="64">
        <v>279</v>
      </c>
      <c r="BB428" s="64">
        <v>950</v>
      </c>
      <c r="BC428" s="64">
        <v>1000</v>
      </c>
      <c r="BD428" s="64">
        <v>1000</v>
      </c>
      <c r="BE428" s="64">
        <v>1000</v>
      </c>
      <c r="BF428" s="64">
        <v>1250</v>
      </c>
      <c r="BG428" s="64">
        <v>1250</v>
      </c>
      <c r="BH428" s="64">
        <v>2100</v>
      </c>
      <c r="BI428" s="61">
        <v>600</v>
      </c>
      <c r="BJ428" s="62">
        <v>225</v>
      </c>
      <c r="BK428" s="62">
        <v>225</v>
      </c>
      <c r="BL428" s="62">
        <v>500</v>
      </c>
      <c r="BM428" s="62">
        <v>600</v>
      </c>
      <c r="BN428" s="62">
        <v>600</v>
      </c>
      <c r="BO428" s="62">
        <v>600</v>
      </c>
      <c r="BP428" s="62">
        <v>660</v>
      </c>
      <c r="BQ428" s="62">
        <v>849.16666666666652</v>
      </c>
      <c r="BR428" s="62">
        <v>1650</v>
      </c>
      <c r="BS428" s="62">
        <v>1750</v>
      </c>
      <c r="BT428" s="62">
        <v>1802</v>
      </c>
      <c r="BU428" s="62">
        <v>1800</v>
      </c>
    </row>
    <row r="429" spans="1:73" s="63" customFormat="1" x14ac:dyDescent="0.3">
      <c r="A429" s="1"/>
      <c r="B429" s="1"/>
      <c r="C429" s="1"/>
      <c r="D429" s="92"/>
      <c r="E429" s="3"/>
      <c r="F429" s="3"/>
      <c r="G429" s="1"/>
      <c r="H429" s="69">
        <v>19.043904000037479</v>
      </c>
      <c r="I429" s="47">
        <v>0.93772727272727263</v>
      </c>
      <c r="J429" s="48">
        <v>3</v>
      </c>
      <c r="K429" s="48">
        <v>3</v>
      </c>
      <c r="L429" s="49">
        <v>254.6181818181818</v>
      </c>
      <c r="M429" s="49">
        <v>446.4818181818182</v>
      </c>
      <c r="N429" s="49">
        <v>452.74090909090904</v>
      </c>
      <c r="O429" s="49">
        <v>570.13181818181818</v>
      </c>
      <c r="P429" s="49">
        <v>570.12727272727273</v>
      </c>
      <c r="Q429" s="49">
        <v>999.90454545454543</v>
      </c>
      <c r="R429" s="49">
        <v>1300</v>
      </c>
      <c r="S429" s="49">
        <v>2000</v>
      </c>
      <c r="T429" s="49">
        <v>2300</v>
      </c>
      <c r="U429" s="50">
        <v>280.72000000000071</v>
      </c>
      <c r="V429" s="50">
        <v>315.39999999999941</v>
      </c>
      <c r="W429" s="51">
        <v>850</v>
      </c>
      <c r="X429" s="51">
        <v>850</v>
      </c>
      <c r="Y429" s="51">
        <v>2000</v>
      </c>
      <c r="Z429" s="51">
        <v>2000</v>
      </c>
      <c r="AA429" s="52">
        <v>900</v>
      </c>
      <c r="AB429" s="53">
        <v>1500</v>
      </c>
      <c r="AC429" s="53">
        <v>1500</v>
      </c>
      <c r="AD429" s="55">
        <v>0</v>
      </c>
      <c r="AE429" s="56">
        <v>750</v>
      </c>
      <c r="AF429" s="56">
        <v>750</v>
      </c>
      <c r="AG429" s="56">
        <v>2000</v>
      </c>
      <c r="AH429" s="57">
        <v>710.93333333333328</v>
      </c>
      <c r="AI429" s="57">
        <v>722.49545454545455</v>
      </c>
      <c r="AJ429" s="57">
        <v>891.5454545454545</v>
      </c>
      <c r="AK429" s="57">
        <v>932.5454545454545</v>
      </c>
      <c r="AL429" s="57">
        <v>954.66666666666686</v>
      </c>
      <c r="AM429" s="57">
        <v>1500</v>
      </c>
      <c r="AN429" s="57">
        <v>1650</v>
      </c>
      <c r="AO429" s="57">
        <v>0</v>
      </c>
      <c r="AP429" s="57">
        <v>1650</v>
      </c>
      <c r="AQ429" s="58">
        <v>806.9545454545455</v>
      </c>
      <c r="AR429" s="58">
        <v>1318.7727272727273</v>
      </c>
      <c r="AS429" s="58">
        <v>1230.6818181818182</v>
      </c>
      <c r="AT429" s="58">
        <v>1500</v>
      </c>
      <c r="AU429" s="58">
        <v>1500</v>
      </c>
      <c r="AV429" s="58">
        <v>2500</v>
      </c>
      <c r="AW429" s="58">
        <v>2300</v>
      </c>
      <c r="AX429" s="59">
        <v>114.18181818181819</v>
      </c>
      <c r="AY429" s="59">
        <v>225</v>
      </c>
      <c r="AZ429" s="59">
        <v>750</v>
      </c>
      <c r="BA429" s="64">
        <v>278.5</v>
      </c>
      <c r="BB429" s="64">
        <v>950</v>
      </c>
      <c r="BC429" s="64">
        <v>1000</v>
      </c>
      <c r="BD429" s="64">
        <v>1000</v>
      </c>
      <c r="BE429" s="64">
        <v>1000</v>
      </c>
      <c r="BF429" s="64">
        <v>1250</v>
      </c>
      <c r="BG429" s="64">
        <v>1250</v>
      </c>
      <c r="BH429" s="64">
        <v>2100</v>
      </c>
      <c r="BI429" s="61">
        <v>600</v>
      </c>
      <c r="BJ429" s="62">
        <v>225</v>
      </c>
      <c r="BK429" s="62">
        <v>225</v>
      </c>
      <c r="BL429" s="62">
        <v>500</v>
      </c>
      <c r="BM429" s="62">
        <v>600</v>
      </c>
      <c r="BN429" s="62">
        <v>600</v>
      </c>
      <c r="BO429" s="62">
        <v>600</v>
      </c>
      <c r="BP429" s="62">
        <v>660</v>
      </c>
      <c r="BQ429" s="62">
        <v>849.33333333333314</v>
      </c>
      <c r="BR429" s="62">
        <v>1650</v>
      </c>
      <c r="BS429" s="62">
        <v>1750</v>
      </c>
      <c r="BT429" s="62">
        <v>1802</v>
      </c>
      <c r="BU429" s="62">
        <v>1800</v>
      </c>
    </row>
    <row r="430" spans="1:73" s="63" customFormat="1" x14ac:dyDescent="0.3">
      <c r="A430" s="1"/>
      <c r="B430" s="1"/>
      <c r="C430" s="1"/>
      <c r="D430" s="92"/>
      <c r="E430" s="3"/>
      <c r="F430" s="3"/>
      <c r="G430" s="1"/>
      <c r="H430" s="69">
        <v>19.088608000037567</v>
      </c>
      <c r="I430" s="47">
        <v>0.93545454545454532</v>
      </c>
      <c r="J430" s="48">
        <v>3</v>
      </c>
      <c r="K430" s="48">
        <v>3</v>
      </c>
      <c r="L430" s="49">
        <v>254.5363636363636</v>
      </c>
      <c r="M430" s="49">
        <v>445.76363636363635</v>
      </c>
      <c r="N430" s="49">
        <v>452.08181818181811</v>
      </c>
      <c r="O430" s="49">
        <v>568.9636363636364</v>
      </c>
      <c r="P430" s="49">
        <v>568.9545454545455</v>
      </c>
      <c r="Q430" s="49">
        <v>999.90909090909088</v>
      </c>
      <c r="R430" s="49">
        <v>1300</v>
      </c>
      <c r="S430" s="49">
        <v>2000</v>
      </c>
      <c r="T430" s="49">
        <v>2300</v>
      </c>
      <c r="U430" s="50">
        <v>280.94000000000074</v>
      </c>
      <c r="V430" s="50">
        <v>315.79999999999939</v>
      </c>
      <c r="W430" s="51">
        <v>850</v>
      </c>
      <c r="X430" s="51">
        <v>850</v>
      </c>
      <c r="Y430" s="51">
        <v>2000</v>
      </c>
      <c r="Z430" s="51">
        <v>2000</v>
      </c>
      <c r="AA430" s="52">
        <v>900</v>
      </c>
      <c r="AB430" s="53">
        <v>1500</v>
      </c>
      <c r="AC430" s="53">
        <v>1500</v>
      </c>
      <c r="AD430" s="55">
        <v>0</v>
      </c>
      <c r="AE430" s="56">
        <v>750</v>
      </c>
      <c r="AF430" s="56">
        <v>750</v>
      </c>
      <c r="AG430" s="56">
        <v>2000</v>
      </c>
      <c r="AH430" s="57">
        <v>710.2</v>
      </c>
      <c r="AI430" s="57">
        <v>721.9909090909091</v>
      </c>
      <c r="AJ430" s="57">
        <v>891.09090909090901</v>
      </c>
      <c r="AK430" s="57">
        <v>932.09090909090901</v>
      </c>
      <c r="AL430" s="57">
        <v>953.5</v>
      </c>
      <c r="AM430" s="57">
        <v>1500</v>
      </c>
      <c r="AN430" s="57">
        <v>1650</v>
      </c>
      <c r="AO430" s="57">
        <v>0</v>
      </c>
      <c r="AP430" s="57">
        <v>1650</v>
      </c>
      <c r="AQ430" s="58">
        <v>805.90909090909099</v>
      </c>
      <c r="AR430" s="58">
        <v>1318.5454545454545</v>
      </c>
      <c r="AS430" s="58">
        <v>1229.3636363636365</v>
      </c>
      <c r="AT430" s="58">
        <v>1500</v>
      </c>
      <c r="AU430" s="58">
        <v>1500</v>
      </c>
      <c r="AV430" s="58">
        <v>2500</v>
      </c>
      <c r="AW430" s="58">
        <v>2300</v>
      </c>
      <c r="AX430" s="59">
        <v>114.36363636363637</v>
      </c>
      <c r="AY430" s="59">
        <v>225</v>
      </c>
      <c r="AZ430" s="59">
        <v>750</v>
      </c>
      <c r="BA430" s="64">
        <v>278</v>
      </c>
      <c r="BB430" s="64">
        <v>950</v>
      </c>
      <c r="BC430" s="64">
        <v>1000</v>
      </c>
      <c r="BD430" s="64">
        <v>1000</v>
      </c>
      <c r="BE430" s="64">
        <v>1000</v>
      </c>
      <c r="BF430" s="64">
        <v>1250</v>
      </c>
      <c r="BG430" s="64">
        <v>1250</v>
      </c>
      <c r="BH430" s="64">
        <v>2100</v>
      </c>
      <c r="BI430" s="61">
        <v>600</v>
      </c>
      <c r="BJ430" s="62">
        <v>225</v>
      </c>
      <c r="BK430" s="62">
        <v>225</v>
      </c>
      <c r="BL430" s="62">
        <v>500</v>
      </c>
      <c r="BM430" s="62">
        <v>600</v>
      </c>
      <c r="BN430" s="62">
        <v>600</v>
      </c>
      <c r="BO430" s="62">
        <v>600</v>
      </c>
      <c r="BP430" s="62">
        <v>660</v>
      </c>
      <c r="BQ430" s="62">
        <v>849.5</v>
      </c>
      <c r="BR430" s="62">
        <v>1650</v>
      </c>
      <c r="BS430" s="62">
        <v>1750</v>
      </c>
      <c r="BT430" s="62">
        <v>1802</v>
      </c>
      <c r="BU430" s="62">
        <v>1800</v>
      </c>
    </row>
    <row r="431" spans="1:73" s="63" customFormat="1" x14ac:dyDescent="0.3">
      <c r="A431" s="1"/>
      <c r="B431" s="1"/>
      <c r="C431" s="1"/>
      <c r="D431" s="92"/>
      <c r="E431" s="3"/>
      <c r="F431" s="3"/>
      <c r="G431" s="1"/>
      <c r="H431" s="69">
        <v>19.133312000037652</v>
      </c>
      <c r="I431" s="47">
        <v>0.933181818181818</v>
      </c>
      <c r="J431" s="48">
        <v>3</v>
      </c>
      <c r="K431" s="48">
        <v>3</v>
      </c>
      <c r="L431" s="49">
        <v>254.45454545454541</v>
      </c>
      <c r="M431" s="49">
        <v>445.0454545454545</v>
      </c>
      <c r="N431" s="49">
        <v>451.42272727272717</v>
      </c>
      <c r="O431" s="49">
        <v>567.79545454545462</v>
      </c>
      <c r="P431" s="49">
        <v>567.78181818181827</v>
      </c>
      <c r="Q431" s="49">
        <v>999.91363636363633</v>
      </c>
      <c r="R431" s="49">
        <v>1300</v>
      </c>
      <c r="S431" s="49">
        <v>2000</v>
      </c>
      <c r="T431" s="49">
        <v>2300</v>
      </c>
      <c r="U431" s="50">
        <v>281.16000000000076</v>
      </c>
      <c r="V431" s="50">
        <v>316.19999999999936</v>
      </c>
      <c r="W431" s="51">
        <v>850</v>
      </c>
      <c r="X431" s="51">
        <v>850</v>
      </c>
      <c r="Y431" s="51">
        <v>2000</v>
      </c>
      <c r="Z431" s="51">
        <v>2000</v>
      </c>
      <c r="AA431" s="52">
        <v>900</v>
      </c>
      <c r="AB431" s="53">
        <v>1500</v>
      </c>
      <c r="AC431" s="53">
        <v>1500</v>
      </c>
      <c r="AD431" s="55">
        <v>0</v>
      </c>
      <c r="AE431" s="56">
        <v>750</v>
      </c>
      <c r="AF431" s="56">
        <v>750</v>
      </c>
      <c r="AG431" s="56">
        <v>2000</v>
      </c>
      <c r="AH431" s="57">
        <v>709.46666666666658</v>
      </c>
      <c r="AI431" s="57">
        <v>721.48636363636365</v>
      </c>
      <c r="AJ431" s="57">
        <v>890.63636363636351</v>
      </c>
      <c r="AK431" s="57">
        <v>931.63636363636351</v>
      </c>
      <c r="AL431" s="57">
        <v>952.3333333333336</v>
      </c>
      <c r="AM431" s="57">
        <v>1500</v>
      </c>
      <c r="AN431" s="57">
        <v>1650</v>
      </c>
      <c r="AO431" s="57">
        <v>0</v>
      </c>
      <c r="AP431" s="57">
        <v>1650</v>
      </c>
      <c r="AQ431" s="58">
        <v>804.86363636363649</v>
      </c>
      <c r="AR431" s="58">
        <v>1318.3181818181818</v>
      </c>
      <c r="AS431" s="58">
        <v>1228.0454545454547</v>
      </c>
      <c r="AT431" s="58">
        <v>1500</v>
      </c>
      <c r="AU431" s="58">
        <v>1500</v>
      </c>
      <c r="AV431" s="58">
        <v>2500</v>
      </c>
      <c r="AW431" s="58">
        <v>2300</v>
      </c>
      <c r="AX431" s="59">
        <v>114.54545454545456</v>
      </c>
      <c r="AY431" s="59">
        <v>225</v>
      </c>
      <c r="AZ431" s="59">
        <v>750</v>
      </c>
      <c r="BA431" s="64">
        <v>277.5</v>
      </c>
      <c r="BB431" s="64">
        <v>950</v>
      </c>
      <c r="BC431" s="64">
        <v>1000</v>
      </c>
      <c r="BD431" s="64">
        <v>1000</v>
      </c>
      <c r="BE431" s="64">
        <v>1000</v>
      </c>
      <c r="BF431" s="64">
        <v>1250</v>
      </c>
      <c r="BG431" s="64">
        <v>1250</v>
      </c>
      <c r="BH431" s="64">
        <v>2100</v>
      </c>
      <c r="BI431" s="61">
        <v>600</v>
      </c>
      <c r="BJ431" s="62">
        <v>225</v>
      </c>
      <c r="BK431" s="62">
        <v>225</v>
      </c>
      <c r="BL431" s="62">
        <v>500</v>
      </c>
      <c r="BM431" s="62">
        <v>600</v>
      </c>
      <c r="BN431" s="62">
        <v>600</v>
      </c>
      <c r="BO431" s="62">
        <v>600</v>
      </c>
      <c r="BP431" s="62">
        <v>660</v>
      </c>
      <c r="BQ431" s="62">
        <v>849.6666666666664</v>
      </c>
      <c r="BR431" s="62">
        <v>1650</v>
      </c>
      <c r="BS431" s="62">
        <v>1750</v>
      </c>
      <c r="BT431" s="62">
        <v>1802</v>
      </c>
      <c r="BU431" s="62">
        <v>1800</v>
      </c>
    </row>
    <row r="432" spans="1:73" s="63" customFormat="1" x14ac:dyDescent="0.3">
      <c r="A432" s="1"/>
      <c r="B432" s="1"/>
      <c r="C432" s="1"/>
      <c r="D432" s="92"/>
      <c r="E432" s="3"/>
      <c r="F432" s="3"/>
      <c r="G432" s="1"/>
      <c r="H432" s="69">
        <v>19.17801600003774</v>
      </c>
      <c r="I432" s="47">
        <v>0.93090909090909069</v>
      </c>
      <c r="J432" s="48">
        <v>3</v>
      </c>
      <c r="K432" s="48">
        <v>3</v>
      </c>
      <c r="L432" s="49">
        <v>254.37272727272722</v>
      </c>
      <c r="M432" s="49">
        <v>444.32727272727266</v>
      </c>
      <c r="N432" s="49">
        <v>450.76363636363624</v>
      </c>
      <c r="O432" s="49">
        <v>566.62727272727284</v>
      </c>
      <c r="P432" s="49">
        <v>566.60909090909104</v>
      </c>
      <c r="Q432" s="49">
        <v>999.91818181818178</v>
      </c>
      <c r="R432" s="49">
        <v>1300</v>
      </c>
      <c r="S432" s="49">
        <v>2000</v>
      </c>
      <c r="T432" s="49">
        <v>2300</v>
      </c>
      <c r="U432" s="50">
        <v>281.38000000000079</v>
      </c>
      <c r="V432" s="50">
        <v>316.59999999999934</v>
      </c>
      <c r="W432" s="51">
        <v>850</v>
      </c>
      <c r="X432" s="51">
        <v>850</v>
      </c>
      <c r="Y432" s="51">
        <v>2000</v>
      </c>
      <c r="Z432" s="51">
        <v>2000</v>
      </c>
      <c r="AA432" s="52">
        <v>900</v>
      </c>
      <c r="AB432" s="53">
        <v>1500</v>
      </c>
      <c r="AC432" s="53">
        <v>1500</v>
      </c>
      <c r="AD432" s="55">
        <v>0</v>
      </c>
      <c r="AE432" s="56">
        <v>750</v>
      </c>
      <c r="AF432" s="56">
        <v>750</v>
      </c>
      <c r="AG432" s="56">
        <v>2000</v>
      </c>
      <c r="AH432" s="57">
        <v>708.73333333333323</v>
      </c>
      <c r="AI432" s="57">
        <v>720.9818181818182</v>
      </c>
      <c r="AJ432" s="57">
        <v>890.18181818181802</v>
      </c>
      <c r="AK432" s="57">
        <v>931.18181818181802</v>
      </c>
      <c r="AL432" s="57">
        <v>951.16666666666697</v>
      </c>
      <c r="AM432" s="57">
        <v>1500</v>
      </c>
      <c r="AN432" s="57">
        <v>1650</v>
      </c>
      <c r="AO432" s="57">
        <v>0</v>
      </c>
      <c r="AP432" s="57">
        <v>1650</v>
      </c>
      <c r="AQ432" s="58">
        <v>803.81818181818198</v>
      </c>
      <c r="AR432" s="58">
        <v>1318.090909090909</v>
      </c>
      <c r="AS432" s="58">
        <v>1226.727272727273</v>
      </c>
      <c r="AT432" s="58">
        <v>1500</v>
      </c>
      <c r="AU432" s="58">
        <v>1500</v>
      </c>
      <c r="AV432" s="58">
        <v>2500</v>
      </c>
      <c r="AW432" s="58">
        <v>2300</v>
      </c>
      <c r="AX432" s="59">
        <v>114.72727272727275</v>
      </c>
      <c r="AY432" s="59">
        <v>225</v>
      </c>
      <c r="AZ432" s="59">
        <v>750</v>
      </c>
      <c r="BA432" s="64">
        <v>277</v>
      </c>
      <c r="BB432" s="64">
        <v>950</v>
      </c>
      <c r="BC432" s="64">
        <v>1000</v>
      </c>
      <c r="BD432" s="64">
        <v>1000</v>
      </c>
      <c r="BE432" s="64">
        <v>1000</v>
      </c>
      <c r="BF432" s="64">
        <v>1250</v>
      </c>
      <c r="BG432" s="64">
        <v>1250</v>
      </c>
      <c r="BH432" s="64">
        <v>2100</v>
      </c>
      <c r="BI432" s="61">
        <v>600</v>
      </c>
      <c r="BJ432" s="62">
        <v>225</v>
      </c>
      <c r="BK432" s="62">
        <v>225</v>
      </c>
      <c r="BL432" s="62">
        <v>500</v>
      </c>
      <c r="BM432" s="62">
        <v>600</v>
      </c>
      <c r="BN432" s="62">
        <v>600</v>
      </c>
      <c r="BO432" s="62">
        <v>600</v>
      </c>
      <c r="BP432" s="62">
        <v>660</v>
      </c>
      <c r="BQ432" s="62">
        <v>849.83333333333303</v>
      </c>
      <c r="BR432" s="62">
        <v>1650</v>
      </c>
      <c r="BS432" s="62">
        <v>1750</v>
      </c>
      <c r="BT432" s="62">
        <v>1802</v>
      </c>
      <c r="BU432" s="62">
        <v>1800</v>
      </c>
    </row>
    <row r="433" spans="1:73" s="63" customFormat="1" x14ac:dyDescent="0.3">
      <c r="A433" s="1"/>
      <c r="B433" s="1"/>
      <c r="C433" s="1"/>
      <c r="D433" s="92"/>
      <c r="E433" s="3"/>
      <c r="F433" s="3"/>
      <c r="G433" s="1"/>
      <c r="H433" s="69">
        <v>19.222720000037828</v>
      </c>
      <c r="I433" s="47">
        <v>0.92863636363636337</v>
      </c>
      <c r="J433" s="48">
        <v>3</v>
      </c>
      <c r="K433" s="48">
        <v>3</v>
      </c>
      <c r="L433" s="49">
        <v>254.29090909090903</v>
      </c>
      <c r="M433" s="49">
        <v>443.60909090909081</v>
      </c>
      <c r="N433" s="49">
        <v>450.1045454545453</v>
      </c>
      <c r="O433" s="49">
        <v>565.45909090909106</v>
      </c>
      <c r="P433" s="49">
        <v>565.43636363636381</v>
      </c>
      <c r="Q433" s="49">
        <v>999.92272727272723</v>
      </c>
      <c r="R433" s="49">
        <v>1300</v>
      </c>
      <c r="S433" s="49">
        <v>2000</v>
      </c>
      <c r="T433" s="49">
        <v>2300</v>
      </c>
      <c r="U433" s="50">
        <v>281.60000000000082</v>
      </c>
      <c r="V433" s="50">
        <v>316.99999999999932</v>
      </c>
      <c r="W433" s="51">
        <v>850</v>
      </c>
      <c r="X433" s="51">
        <v>850</v>
      </c>
      <c r="Y433" s="51">
        <v>2000</v>
      </c>
      <c r="Z433" s="51">
        <v>2000</v>
      </c>
      <c r="AA433" s="52">
        <v>900</v>
      </c>
      <c r="AB433" s="53">
        <v>1500</v>
      </c>
      <c r="AC433" s="53">
        <v>1500</v>
      </c>
      <c r="AD433" s="55">
        <v>0</v>
      </c>
      <c r="AE433" s="56">
        <v>750</v>
      </c>
      <c r="AF433" s="56">
        <v>750</v>
      </c>
      <c r="AG433" s="56">
        <v>2000</v>
      </c>
      <c r="AH433" s="57">
        <v>708</v>
      </c>
      <c r="AI433" s="57">
        <v>720.47727272727275</v>
      </c>
      <c r="AJ433" s="57">
        <v>889.72727272727252</v>
      </c>
      <c r="AK433" s="57">
        <v>930.72727272727252</v>
      </c>
      <c r="AL433" s="57">
        <v>950</v>
      </c>
      <c r="AM433" s="57">
        <v>1500</v>
      </c>
      <c r="AN433" s="57">
        <v>1650</v>
      </c>
      <c r="AO433" s="57">
        <v>0</v>
      </c>
      <c r="AP433" s="57">
        <v>1650</v>
      </c>
      <c r="AQ433" s="58">
        <v>802.77272727272748</v>
      </c>
      <c r="AR433" s="58">
        <v>1317.8636363636363</v>
      </c>
      <c r="AS433" s="58">
        <v>1225.4090909090912</v>
      </c>
      <c r="AT433" s="58">
        <v>1500</v>
      </c>
      <c r="AU433" s="58">
        <v>1500</v>
      </c>
      <c r="AV433" s="58">
        <v>2500</v>
      </c>
      <c r="AW433" s="58">
        <v>2300</v>
      </c>
      <c r="AX433" s="59">
        <v>114.90909090909093</v>
      </c>
      <c r="AY433" s="59">
        <v>225</v>
      </c>
      <c r="AZ433" s="59">
        <v>750</v>
      </c>
      <c r="BA433" s="64">
        <v>276.5</v>
      </c>
      <c r="BB433" s="64">
        <v>950</v>
      </c>
      <c r="BC433" s="64">
        <v>1000</v>
      </c>
      <c r="BD433" s="64">
        <v>1000</v>
      </c>
      <c r="BE433" s="64">
        <v>1000</v>
      </c>
      <c r="BF433" s="64">
        <v>1250</v>
      </c>
      <c r="BG433" s="64">
        <v>1250</v>
      </c>
      <c r="BH433" s="64">
        <v>2100</v>
      </c>
      <c r="BI433" s="61">
        <v>600</v>
      </c>
      <c r="BJ433" s="62">
        <v>225</v>
      </c>
      <c r="BK433" s="62">
        <v>225</v>
      </c>
      <c r="BL433" s="62">
        <v>500</v>
      </c>
      <c r="BM433" s="62">
        <v>600</v>
      </c>
      <c r="BN433" s="62">
        <v>600</v>
      </c>
      <c r="BO433" s="62">
        <v>600</v>
      </c>
      <c r="BP433" s="62">
        <v>660</v>
      </c>
      <c r="BQ433" s="62">
        <v>850</v>
      </c>
      <c r="BR433" s="62">
        <v>1650</v>
      </c>
      <c r="BS433" s="62">
        <v>1750</v>
      </c>
      <c r="BT433" s="62">
        <v>1802</v>
      </c>
      <c r="BU433" s="62">
        <v>1800</v>
      </c>
    </row>
    <row r="434" spans="1:73" s="63" customFormat="1" x14ac:dyDescent="0.3">
      <c r="A434" s="1"/>
      <c r="B434" s="1"/>
      <c r="C434" s="1"/>
      <c r="D434" s="92"/>
      <c r="E434" s="3"/>
      <c r="F434" s="3"/>
      <c r="G434" s="1"/>
      <c r="H434" s="69">
        <v>19.267424000037916</v>
      </c>
      <c r="I434" s="47">
        <v>0.92636363636363606</v>
      </c>
      <c r="J434" s="48">
        <v>3</v>
      </c>
      <c r="K434" s="48">
        <v>3</v>
      </c>
      <c r="L434" s="49">
        <v>254.20909090909083</v>
      </c>
      <c r="M434" s="49">
        <v>442.89090909090896</v>
      </c>
      <c r="N434" s="49">
        <v>449.44545454545437</v>
      </c>
      <c r="O434" s="49">
        <v>564.29090909090928</v>
      </c>
      <c r="P434" s="49">
        <v>564.26363636363658</v>
      </c>
      <c r="Q434" s="49">
        <v>999.92727272727268</v>
      </c>
      <c r="R434" s="49">
        <v>1300</v>
      </c>
      <c r="S434" s="49">
        <v>2000</v>
      </c>
      <c r="T434" s="49">
        <v>2300</v>
      </c>
      <c r="U434" s="50">
        <v>281.82000000000085</v>
      </c>
      <c r="V434" s="50">
        <v>317.3999999999993</v>
      </c>
      <c r="W434" s="51">
        <v>850</v>
      </c>
      <c r="X434" s="51">
        <v>850</v>
      </c>
      <c r="Y434" s="51">
        <v>2000</v>
      </c>
      <c r="Z434" s="51">
        <v>2000</v>
      </c>
      <c r="AA434" s="52">
        <v>900</v>
      </c>
      <c r="AB434" s="53">
        <v>1500</v>
      </c>
      <c r="AC434" s="53">
        <v>1500</v>
      </c>
      <c r="AD434" s="55">
        <v>0</v>
      </c>
      <c r="AE434" s="56">
        <v>750</v>
      </c>
      <c r="AF434" s="56">
        <v>750</v>
      </c>
      <c r="AG434" s="56">
        <v>2000</v>
      </c>
      <c r="AH434" s="57">
        <v>707.6</v>
      </c>
      <c r="AI434" s="57">
        <v>719.9727272727273</v>
      </c>
      <c r="AJ434" s="57">
        <v>889.27272727272702</v>
      </c>
      <c r="AK434" s="57">
        <v>930.27272727272702</v>
      </c>
      <c r="AL434" s="57">
        <v>949.5</v>
      </c>
      <c r="AM434" s="57">
        <v>1500</v>
      </c>
      <c r="AN434" s="57">
        <v>1650</v>
      </c>
      <c r="AO434" s="57">
        <v>0</v>
      </c>
      <c r="AP434" s="57">
        <v>1650</v>
      </c>
      <c r="AQ434" s="58">
        <v>801.72727272727298</v>
      </c>
      <c r="AR434" s="58">
        <v>1317.6363636363635</v>
      </c>
      <c r="AS434" s="58">
        <v>1224.0909090909095</v>
      </c>
      <c r="AT434" s="58">
        <v>1500</v>
      </c>
      <c r="AU434" s="58">
        <v>1500</v>
      </c>
      <c r="AV434" s="58">
        <v>2500</v>
      </c>
      <c r="AW434" s="58">
        <v>2300</v>
      </c>
      <c r="AX434" s="59">
        <v>115.09090909090912</v>
      </c>
      <c r="AY434" s="59">
        <v>225</v>
      </c>
      <c r="AZ434" s="59">
        <v>750</v>
      </c>
      <c r="BA434" s="64">
        <v>276</v>
      </c>
      <c r="BB434" s="64">
        <v>950</v>
      </c>
      <c r="BC434" s="64">
        <v>1000</v>
      </c>
      <c r="BD434" s="64">
        <v>1000</v>
      </c>
      <c r="BE434" s="64">
        <v>1000</v>
      </c>
      <c r="BF434" s="64">
        <v>1250</v>
      </c>
      <c r="BG434" s="64">
        <v>1250</v>
      </c>
      <c r="BH434" s="64">
        <v>2100</v>
      </c>
      <c r="BI434" s="61">
        <v>600</v>
      </c>
      <c r="BJ434" s="62">
        <v>225</v>
      </c>
      <c r="BK434" s="62">
        <v>225</v>
      </c>
      <c r="BL434" s="62">
        <v>500</v>
      </c>
      <c r="BM434" s="62">
        <v>600</v>
      </c>
      <c r="BN434" s="62">
        <v>600</v>
      </c>
      <c r="BO434" s="62">
        <v>600</v>
      </c>
      <c r="BP434" s="62">
        <v>660</v>
      </c>
      <c r="BQ434" s="62">
        <v>850</v>
      </c>
      <c r="BR434" s="62">
        <v>1650</v>
      </c>
      <c r="BS434" s="62">
        <v>1750</v>
      </c>
      <c r="BT434" s="62">
        <v>1802</v>
      </c>
      <c r="BU434" s="62">
        <v>1800</v>
      </c>
    </row>
    <row r="435" spans="1:73" s="63" customFormat="1" x14ac:dyDescent="0.3">
      <c r="A435" s="1"/>
      <c r="B435" s="1"/>
      <c r="C435" s="1"/>
      <c r="D435" s="92"/>
      <c r="E435" s="3"/>
      <c r="F435" s="3"/>
      <c r="G435" s="1"/>
      <c r="H435" s="69">
        <v>19.312128000038005</v>
      </c>
      <c r="I435" s="47">
        <v>0.92409090909090874</v>
      </c>
      <c r="J435" s="48">
        <v>3</v>
      </c>
      <c r="K435" s="48">
        <v>3</v>
      </c>
      <c r="L435" s="49">
        <v>254.12727272727264</v>
      </c>
      <c r="M435" s="49">
        <v>442.17272727272712</v>
      </c>
      <c r="N435" s="49">
        <v>448.78636363636343</v>
      </c>
      <c r="O435" s="49">
        <v>563.1227272727275</v>
      </c>
      <c r="P435" s="49">
        <v>563.09090909090935</v>
      </c>
      <c r="Q435" s="49">
        <v>999.93181818181813</v>
      </c>
      <c r="R435" s="49">
        <v>1300</v>
      </c>
      <c r="S435" s="49">
        <v>2000</v>
      </c>
      <c r="T435" s="49">
        <v>2300</v>
      </c>
      <c r="U435" s="50">
        <v>282.04000000000087</v>
      </c>
      <c r="V435" s="50">
        <v>317.79999999999927</v>
      </c>
      <c r="W435" s="51">
        <v>850</v>
      </c>
      <c r="X435" s="51">
        <v>850</v>
      </c>
      <c r="Y435" s="51">
        <v>2000</v>
      </c>
      <c r="Z435" s="51">
        <v>2000</v>
      </c>
      <c r="AA435" s="52">
        <v>900</v>
      </c>
      <c r="AB435" s="53">
        <v>1500</v>
      </c>
      <c r="AC435" s="53">
        <v>1500</v>
      </c>
      <c r="AD435" s="55">
        <v>0</v>
      </c>
      <c r="AE435" s="56">
        <v>750</v>
      </c>
      <c r="AF435" s="56">
        <v>750</v>
      </c>
      <c r="AG435" s="56">
        <v>2000</v>
      </c>
      <c r="AH435" s="57">
        <v>707.2</v>
      </c>
      <c r="AI435" s="57">
        <v>719.46818181818185</v>
      </c>
      <c r="AJ435" s="57">
        <v>888.81818181818153</v>
      </c>
      <c r="AK435" s="57">
        <v>929.81818181818153</v>
      </c>
      <c r="AL435" s="57">
        <v>949</v>
      </c>
      <c r="AM435" s="57">
        <v>1500</v>
      </c>
      <c r="AN435" s="57">
        <v>1650</v>
      </c>
      <c r="AO435" s="57">
        <v>0</v>
      </c>
      <c r="AP435" s="57">
        <v>1650</v>
      </c>
      <c r="AQ435" s="58">
        <v>800.68181818181847</v>
      </c>
      <c r="AR435" s="58">
        <v>1317.4090909090908</v>
      </c>
      <c r="AS435" s="58">
        <v>1222.7727272727277</v>
      </c>
      <c r="AT435" s="58">
        <v>1500</v>
      </c>
      <c r="AU435" s="58">
        <v>1500</v>
      </c>
      <c r="AV435" s="58">
        <v>2500</v>
      </c>
      <c r="AW435" s="58">
        <v>2300</v>
      </c>
      <c r="AX435" s="59">
        <v>115.27272727272731</v>
      </c>
      <c r="AY435" s="59">
        <v>225</v>
      </c>
      <c r="AZ435" s="59">
        <v>750</v>
      </c>
      <c r="BA435" s="64">
        <v>275.5</v>
      </c>
      <c r="BB435" s="64">
        <v>950</v>
      </c>
      <c r="BC435" s="64">
        <v>1000</v>
      </c>
      <c r="BD435" s="64">
        <v>1000</v>
      </c>
      <c r="BE435" s="64">
        <v>1000</v>
      </c>
      <c r="BF435" s="64">
        <v>1250</v>
      </c>
      <c r="BG435" s="64">
        <v>1250</v>
      </c>
      <c r="BH435" s="64">
        <v>2100</v>
      </c>
      <c r="BI435" s="61">
        <v>600</v>
      </c>
      <c r="BJ435" s="62">
        <v>225</v>
      </c>
      <c r="BK435" s="62">
        <v>225</v>
      </c>
      <c r="BL435" s="62">
        <v>500</v>
      </c>
      <c r="BM435" s="62">
        <v>600</v>
      </c>
      <c r="BN435" s="62">
        <v>600</v>
      </c>
      <c r="BO435" s="62">
        <v>600</v>
      </c>
      <c r="BP435" s="62">
        <v>660</v>
      </c>
      <c r="BQ435" s="62">
        <v>850</v>
      </c>
      <c r="BR435" s="62">
        <v>1650</v>
      </c>
      <c r="BS435" s="62">
        <v>1750</v>
      </c>
      <c r="BT435" s="62">
        <v>1802</v>
      </c>
      <c r="BU435" s="62">
        <v>1800</v>
      </c>
    </row>
    <row r="436" spans="1:73" s="63" customFormat="1" x14ac:dyDescent="0.3">
      <c r="A436" s="1"/>
      <c r="B436" s="1"/>
      <c r="C436" s="1"/>
      <c r="D436" s="92"/>
      <c r="E436" s="3"/>
      <c r="F436" s="3"/>
      <c r="G436" s="1"/>
      <c r="H436" s="69">
        <v>19.356832000038089</v>
      </c>
      <c r="I436" s="47">
        <v>0.92181818181818143</v>
      </c>
      <c r="J436" s="48">
        <v>3</v>
      </c>
      <c r="K436" s="48">
        <v>3</v>
      </c>
      <c r="L436" s="49">
        <v>254.04545454545445</v>
      </c>
      <c r="M436" s="49">
        <v>441.45454545454527</v>
      </c>
      <c r="N436" s="49">
        <v>448.1272727272725</v>
      </c>
      <c r="O436" s="49">
        <v>561.95454545454572</v>
      </c>
      <c r="P436" s="49">
        <v>561.91818181818212</v>
      </c>
      <c r="Q436" s="49">
        <v>999.93636363636358</v>
      </c>
      <c r="R436" s="49">
        <v>1300</v>
      </c>
      <c r="S436" s="49">
        <v>2000</v>
      </c>
      <c r="T436" s="49">
        <v>2300</v>
      </c>
      <c r="U436" s="50">
        <v>282.2600000000009</v>
      </c>
      <c r="V436" s="50">
        <v>318.19999999999925</v>
      </c>
      <c r="W436" s="51">
        <v>850</v>
      </c>
      <c r="X436" s="51">
        <v>850</v>
      </c>
      <c r="Y436" s="51">
        <v>2000</v>
      </c>
      <c r="Z436" s="51">
        <v>2000</v>
      </c>
      <c r="AA436" s="52">
        <v>900</v>
      </c>
      <c r="AB436" s="53">
        <v>1500</v>
      </c>
      <c r="AC436" s="53">
        <v>1500</v>
      </c>
      <c r="AD436" s="55">
        <v>0</v>
      </c>
      <c r="AE436" s="56">
        <v>750</v>
      </c>
      <c r="AF436" s="56">
        <v>750</v>
      </c>
      <c r="AG436" s="56">
        <v>2000</v>
      </c>
      <c r="AH436" s="57">
        <v>706.8</v>
      </c>
      <c r="AI436" s="57">
        <v>718.9636363636364</v>
      </c>
      <c r="AJ436" s="57">
        <v>888.36363636363603</v>
      </c>
      <c r="AK436" s="57">
        <v>929.36363636363603</v>
      </c>
      <c r="AL436" s="57">
        <v>948.5</v>
      </c>
      <c r="AM436" s="57">
        <v>1500</v>
      </c>
      <c r="AN436" s="57">
        <v>1650</v>
      </c>
      <c r="AO436" s="57">
        <v>0</v>
      </c>
      <c r="AP436" s="57">
        <v>1650</v>
      </c>
      <c r="AQ436" s="58">
        <v>799.63636363636397</v>
      </c>
      <c r="AR436" s="58">
        <v>1317.181818181818</v>
      </c>
      <c r="AS436" s="58">
        <v>1221.454545454546</v>
      </c>
      <c r="AT436" s="58">
        <v>1500</v>
      </c>
      <c r="AU436" s="58">
        <v>1500</v>
      </c>
      <c r="AV436" s="58">
        <v>2500</v>
      </c>
      <c r="AW436" s="58">
        <v>2300</v>
      </c>
      <c r="AX436" s="59">
        <v>115.4545454545455</v>
      </c>
      <c r="AY436" s="59">
        <v>225</v>
      </c>
      <c r="AZ436" s="59">
        <v>750</v>
      </c>
      <c r="BA436" s="64">
        <v>275</v>
      </c>
      <c r="BB436" s="64">
        <v>950</v>
      </c>
      <c r="BC436" s="64">
        <v>1000</v>
      </c>
      <c r="BD436" s="64">
        <v>1000</v>
      </c>
      <c r="BE436" s="64">
        <v>1000</v>
      </c>
      <c r="BF436" s="64">
        <v>1250</v>
      </c>
      <c r="BG436" s="64">
        <v>1250</v>
      </c>
      <c r="BH436" s="64">
        <v>2100</v>
      </c>
      <c r="BI436" s="61">
        <v>600</v>
      </c>
      <c r="BJ436" s="62">
        <v>225</v>
      </c>
      <c r="BK436" s="62">
        <v>225</v>
      </c>
      <c r="BL436" s="62">
        <v>500</v>
      </c>
      <c r="BM436" s="62">
        <v>600</v>
      </c>
      <c r="BN436" s="62">
        <v>600</v>
      </c>
      <c r="BO436" s="62">
        <v>600</v>
      </c>
      <c r="BP436" s="62">
        <v>660</v>
      </c>
      <c r="BQ436" s="62">
        <v>850</v>
      </c>
      <c r="BR436" s="62">
        <v>1650</v>
      </c>
      <c r="BS436" s="62">
        <v>1750</v>
      </c>
      <c r="BT436" s="62">
        <v>1802</v>
      </c>
      <c r="BU436" s="62">
        <v>1800</v>
      </c>
    </row>
    <row r="437" spans="1:73" s="63" customFormat="1" x14ac:dyDescent="0.3">
      <c r="A437" s="1"/>
      <c r="B437" s="1"/>
      <c r="C437" s="1"/>
      <c r="D437" s="92"/>
      <c r="E437" s="3"/>
      <c r="F437" s="3"/>
      <c r="G437" s="1"/>
      <c r="H437" s="69">
        <v>19.401536000038181</v>
      </c>
      <c r="I437" s="47">
        <v>0.91954545454545411</v>
      </c>
      <c r="J437" s="48">
        <v>3</v>
      </c>
      <c r="K437" s="48">
        <v>3</v>
      </c>
      <c r="L437" s="49">
        <v>253.96363636363625</v>
      </c>
      <c r="M437" s="49">
        <v>440.73636363636342</v>
      </c>
      <c r="N437" s="49">
        <v>447.46818181818156</v>
      </c>
      <c r="O437" s="49">
        <v>560.78636363636394</v>
      </c>
      <c r="P437" s="49">
        <v>560.74545454545489</v>
      </c>
      <c r="Q437" s="49">
        <v>999.94090909090903</v>
      </c>
      <c r="R437" s="49">
        <v>1300</v>
      </c>
      <c r="S437" s="49">
        <v>2000</v>
      </c>
      <c r="T437" s="49">
        <v>2300</v>
      </c>
      <c r="U437" s="50">
        <v>282.48000000000093</v>
      </c>
      <c r="V437" s="50">
        <v>318.59999999999923</v>
      </c>
      <c r="W437" s="51">
        <v>850</v>
      </c>
      <c r="X437" s="51">
        <v>850</v>
      </c>
      <c r="Y437" s="51">
        <v>2000</v>
      </c>
      <c r="Z437" s="51">
        <v>2000</v>
      </c>
      <c r="AA437" s="52">
        <v>900</v>
      </c>
      <c r="AB437" s="53">
        <v>1500</v>
      </c>
      <c r="AC437" s="53">
        <v>1500</v>
      </c>
      <c r="AD437" s="55">
        <v>0</v>
      </c>
      <c r="AE437" s="56">
        <v>750</v>
      </c>
      <c r="AF437" s="56">
        <v>750</v>
      </c>
      <c r="AG437" s="56">
        <v>2000</v>
      </c>
      <c r="AH437" s="57">
        <v>706.4</v>
      </c>
      <c r="AI437" s="57">
        <v>718.45909090909095</v>
      </c>
      <c r="AJ437" s="57">
        <v>887.90909090909054</v>
      </c>
      <c r="AK437" s="57">
        <v>928.90909090909054</v>
      </c>
      <c r="AL437" s="57">
        <v>948</v>
      </c>
      <c r="AM437" s="57">
        <v>1500</v>
      </c>
      <c r="AN437" s="57">
        <v>1650</v>
      </c>
      <c r="AO437" s="57">
        <v>0</v>
      </c>
      <c r="AP437" s="57">
        <v>1650</v>
      </c>
      <c r="AQ437" s="58">
        <v>798.59090909090946</v>
      </c>
      <c r="AR437" s="58">
        <v>1316.9545454545453</v>
      </c>
      <c r="AS437" s="58">
        <v>1220.1363636363642</v>
      </c>
      <c r="AT437" s="58">
        <v>1500</v>
      </c>
      <c r="AU437" s="58">
        <v>1500</v>
      </c>
      <c r="AV437" s="58">
        <v>2500</v>
      </c>
      <c r="AW437" s="58">
        <v>2300</v>
      </c>
      <c r="AX437" s="59">
        <v>115.63636363636368</v>
      </c>
      <c r="AY437" s="59">
        <v>225</v>
      </c>
      <c r="AZ437" s="59">
        <v>750</v>
      </c>
      <c r="BA437" s="64">
        <v>274.5</v>
      </c>
      <c r="BB437" s="64">
        <v>950</v>
      </c>
      <c r="BC437" s="64">
        <v>1000</v>
      </c>
      <c r="BD437" s="64">
        <v>1000</v>
      </c>
      <c r="BE437" s="64">
        <v>1000</v>
      </c>
      <c r="BF437" s="64">
        <v>1250</v>
      </c>
      <c r="BG437" s="64">
        <v>1250</v>
      </c>
      <c r="BH437" s="64">
        <v>2100</v>
      </c>
      <c r="BI437" s="61">
        <v>600</v>
      </c>
      <c r="BJ437" s="62">
        <v>225</v>
      </c>
      <c r="BK437" s="62">
        <v>225</v>
      </c>
      <c r="BL437" s="62">
        <v>500</v>
      </c>
      <c r="BM437" s="62">
        <v>600</v>
      </c>
      <c r="BN437" s="62">
        <v>600</v>
      </c>
      <c r="BO437" s="62">
        <v>600</v>
      </c>
      <c r="BP437" s="62">
        <v>660</v>
      </c>
      <c r="BQ437" s="62">
        <v>850</v>
      </c>
      <c r="BR437" s="62">
        <v>1650</v>
      </c>
      <c r="BS437" s="62">
        <v>1750</v>
      </c>
      <c r="BT437" s="62">
        <v>1802</v>
      </c>
      <c r="BU437" s="62">
        <v>1800</v>
      </c>
    </row>
    <row r="438" spans="1:73" s="63" customFormat="1" x14ac:dyDescent="0.3">
      <c r="A438" s="1"/>
      <c r="B438" s="1"/>
      <c r="C438" s="1"/>
      <c r="D438" s="92"/>
      <c r="E438" s="3"/>
      <c r="F438" s="3"/>
      <c r="G438" s="1"/>
      <c r="H438" s="69">
        <v>19.446240000038269</v>
      </c>
      <c r="I438" s="47">
        <v>0.9172727272727268</v>
      </c>
      <c r="J438" s="48">
        <v>3</v>
      </c>
      <c r="K438" s="48">
        <v>3</v>
      </c>
      <c r="L438" s="49">
        <v>253.88181818181806</v>
      </c>
      <c r="M438" s="49">
        <v>440.01818181818157</v>
      </c>
      <c r="N438" s="49">
        <v>446.80909090909063</v>
      </c>
      <c r="O438" s="49">
        <v>559.61818181818217</v>
      </c>
      <c r="P438" s="49">
        <v>559.57272727272766</v>
      </c>
      <c r="Q438" s="49">
        <v>999.94545454545448</v>
      </c>
      <c r="R438" s="49">
        <v>1300</v>
      </c>
      <c r="S438" s="49">
        <v>2000</v>
      </c>
      <c r="T438" s="49">
        <v>2300</v>
      </c>
      <c r="U438" s="50">
        <v>282.70000000000095</v>
      </c>
      <c r="V438" s="50">
        <v>318.9999999999992</v>
      </c>
      <c r="W438" s="51">
        <v>850</v>
      </c>
      <c r="X438" s="51">
        <v>850</v>
      </c>
      <c r="Y438" s="51">
        <v>2000</v>
      </c>
      <c r="Z438" s="51">
        <v>2000</v>
      </c>
      <c r="AA438" s="52">
        <v>900</v>
      </c>
      <c r="AB438" s="53">
        <v>1500</v>
      </c>
      <c r="AC438" s="53">
        <v>1500</v>
      </c>
      <c r="AD438" s="55">
        <v>0</v>
      </c>
      <c r="AE438" s="56">
        <v>750</v>
      </c>
      <c r="AF438" s="56">
        <v>750</v>
      </c>
      <c r="AG438" s="56">
        <v>2000</v>
      </c>
      <c r="AH438" s="57">
        <v>706</v>
      </c>
      <c r="AI438" s="57">
        <v>717.9545454545455</v>
      </c>
      <c r="AJ438" s="57">
        <v>887.45454545454504</v>
      </c>
      <c r="AK438" s="57">
        <v>928.45454545454504</v>
      </c>
      <c r="AL438" s="57">
        <v>947.5</v>
      </c>
      <c r="AM438" s="57">
        <v>1500</v>
      </c>
      <c r="AN438" s="57">
        <v>1650</v>
      </c>
      <c r="AO438" s="57">
        <v>0</v>
      </c>
      <c r="AP438" s="57">
        <v>1650</v>
      </c>
      <c r="AQ438" s="58">
        <v>797.54545454545496</v>
      </c>
      <c r="AR438" s="58">
        <v>1316.7272727272725</v>
      </c>
      <c r="AS438" s="58">
        <v>1218.8181818181824</v>
      </c>
      <c r="AT438" s="58">
        <v>1500</v>
      </c>
      <c r="AU438" s="58">
        <v>1500</v>
      </c>
      <c r="AV438" s="58">
        <v>2500</v>
      </c>
      <c r="AW438" s="58">
        <v>2300</v>
      </c>
      <c r="AX438" s="59">
        <v>115.81818181818187</v>
      </c>
      <c r="AY438" s="59">
        <v>225</v>
      </c>
      <c r="AZ438" s="59">
        <v>750</v>
      </c>
      <c r="BA438" s="64">
        <v>274</v>
      </c>
      <c r="BB438" s="64">
        <v>950</v>
      </c>
      <c r="BC438" s="64">
        <v>1000</v>
      </c>
      <c r="BD438" s="64">
        <v>1000</v>
      </c>
      <c r="BE438" s="64">
        <v>1000</v>
      </c>
      <c r="BF438" s="64">
        <v>1250</v>
      </c>
      <c r="BG438" s="64">
        <v>1250</v>
      </c>
      <c r="BH438" s="64">
        <v>2100</v>
      </c>
      <c r="BI438" s="61">
        <v>600</v>
      </c>
      <c r="BJ438" s="62">
        <v>225</v>
      </c>
      <c r="BK438" s="62">
        <v>225</v>
      </c>
      <c r="BL438" s="62">
        <v>500</v>
      </c>
      <c r="BM438" s="62">
        <v>600</v>
      </c>
      <c r="BN438" s="62">
        <v>600</v>
      </c>
      <c r="BO438" s="62">
        <v>600</v>
      </c>
      <c r="BP438" s="62">
        <v>660</v>
      </c>
      <c r="BQ438" s="62">
        <v>850</v>
      </c>
      <c r="BR438" s="62">
        <v>1650</v>
      </c>
      <c r="BS438" s="62">
        <v>1750</v>
      </c>
      <c r="BT438" s="62">
        <v>1802</v>
      </c>
      <c r="BU438" s="62">
        <v>1800</v>
      </c>
    </row>
    <row r="439" spans="1:73" s="63" customFormat="1" x14ac:dyDescent="0.3">
      <c r="A439" s="1"/>
      <c r="B439" s="1"/>
      <c r="C439" s="1"/>
      <c r="D439" s="92"/>
      <c r="E439" s="3"/>
      <c r="F439" s="3"/>
      <c r="G439" s="1"/>
      <c r="H439" s="69">
        <v>19.5</v>
      </c>
      <c r="I439" s="47">
        <v>0.91499999999999948</v>
      </c>
      <c r="J439" s="48">
        <v>3</v>
      </c>
      <c r="K439" s="48">
        <v>3</v>
      </c>
      <c r="L439" s="49">
        <v>253.8</v>
      </c>
      <c r="M439" s="49">
        <v>439.3</v>
      </c>
      <c r="N439" s="49">
        <v>446.15</v>
      </c>
      <c r="O439" s="49">
        <v>558.45000000000005</v>
      </c>
      <c r="P439" s="49">
        <v>558.4</v>
      </c>
      <c r="Q439" s="49">
        <v>999.95</v>
      </c>
      <c r="R439" s="49">
        <v>1300</v>
      </c>
      <c r="S439" s="49">
        <v>2000</v>
      </c>
      <c r="T439" s="49">
        <v>2300</v>
      </c>
      <c r="U439" s="50">
        <v>282.92000000000098</v>
      </c>
      <c r="V439" s="50">
        <v>319.39999999999918</v>
      </c>
      <c r="W439" s="51">
        <v>850</v>
      </c>
      <c r="X439" s="51">
        <v>850</v>
      </c>
      <c r="Y439" s="51">
        <v>2000</v>
      </c>
      <c r="Z439" s="51">
        <v>2000</v>
      </c>
      <c r="AA439" s="52">
        <v>900</v>
      </c>
      <c r="AB439" s="53">
        <v>1500</v>
      </c>
      <c r="AC439" s="53">
        <v>1500</v>
      </c>
      <c r="AD439" s="55">
        <v>0</v>
      </c>
      <c r="AE439" s="56">
        <v>750</v>
      </c>
      <c r="AF439" s="56">
        <v>750</v>
      </c>
      <c r="AG439" s="56">
        <v>2000</v>
      </c>
      <c r="AH439" s="57">
        <v>705.6</v>
      </c>
      <c r="AI439" s="57">
        <v>717.45</v>
      </c>
      <c r="AJ439" s="57">
        <v>887</v>
      </c>
      <c r="AK439" s="57">
        <v>928</v>
      </c>
      <c r="AL439" s="57">
        <v>947</v>
      </c>
      <c r="AM439" s="57">
        <v>1500</v>
      </c>
      <c r="AN439" s="57">
        <v>1650</v>
      </c>
      <c r="AO439" s="57">
        <v>0</v>
      </c>
      <c r="AP439" s="57">
        <v>1650</v>
      </c>
      <c r="AQ439" s="58">
        <v>796.5</v>
      </c>
      <c r="AR439" s="58">
        <v>1316.5</v>
      </c>
      <c r="AS439" s="58">
        <v>1217.5</v>
      </c>
      <c r="AT439" s="58">
        <v>1500</v>
      </c>
      <c r="AU439" s="58">
        <v>1500</v>
      </c>
      <c r="AV439" s="58">
        <v>2500</v>
      </c>
      <c r="AW439" s="58">
        <v>2300</v>
      </c>
      <c r="AX439" s="59">
        <v>116</v>
      </c>
      <c r="AY439" s="59">
        <v>225</v>
      </c>
      <c r="AZ439" s="59">
        <v>750</v>
      </c>
      <c r="BA439" s="64">
        <v>273.5</v>
      </c>
      <c r="BB439" s="64">
        <v>950</v>
      </c>
      <c r="BC439" s="64">
        <v>1000</v>
      </c>
      <c r="BD439" s="64">
        <v>1000</v>
      </c>
      <c r="BE439" s="64">
        <v>1000</v>
      </c>
      <c r="BF439" s="64">
        <v>1250</v>
      </c>
      <c r="BG439" s="64">
        <v>1250</v>
      </c>
      <c r="BH439" s="64">
        <v>2100</v>
      </c>
      <c r="BI439" s="61">
        <v>600</v>
      </c>
      <c r="BJ439" s="62">
        <v>225</v>
      </c>
      <c r="BK439" s="62">
        <v>225</v>
      </c>
      <c r="BL439" s="62">
        <v>500</v>
      </c>
      <c r="BM439" s="62">
        <v>600</v>
      </c>
      <c r="BN439" s="62">
        <v>600</v>
      </c>
      <c r="BO439" s="62">
        <v>600</v>
      </c>
      <c r="BP439" s="62">
        <v>660</v>
      </c>
      <c r="BQ439" s="62">
        <v>850</v>
      </c>
      <c r="BR439" s="62">
        <v>1650</v>
      </c>
      <c r="BS439" s="62">
        <v>1750</v>
      </c>
      <c r="BT439" s="62">
        <v>1802</v>
      </c>
      <c r="BU439" s="62">
        <v>1800</v>
      </c>
    </row>
    <row r="440" spans="1:73" s="63" customFormat="1" x14ac:dyDescent="0.3">
      <c r="A440" s="1"/>
      <c r="B440" s="1"/>
      <c r="C440" s="1"/>
      <c r="D440" s="92"/>
      <c r="E440" s="3"/>
      <c r="F440" s="3"/>
      <c r="G440" s="1"/>
      <c r="H440" s="69">
        <v>19.535648000038446</v>
      </c>
      <c r="I440" s="47">
        <v>0.91272727272727217</v>
      </c>
      <c r="J440" s="48">
        <v>3</v>
      </c>
      <c r="K440" s="48">
        <v>3</v>
      </c>
      <c r="L440" s="49">
        <v>253.71818181818168</v>
      </c>
      <c r="M440" s="49">
        <v>438.58181818181788</v>
      </c>
      <c r="N440" s="49">
        <v>445.49090909090876</v>
      </c>
      <c r="O440" s="49">
        <v>557.28181818181861</v>
      </c>
      <c r="P440" s="49">
        <v>557.2272727272732</v>
      </c>
      <c r="Q440" s="49">
        <v>999.95454545454538</v>
      </c>
      <c r="R440" s="49">
        <v>1300</v>
      </c>
      <c r="S440" s="49">
        <v>2000</v>
      </c>
      <c r="T440" s="49">
        <v>2300</v>
      </c>
      <c r="U440" s="50">
        <v>283.14000000000101</v>
      </c>
      <c r="V440" s="50">
        <v>319.79999999999916</v>
      </c>
      <c r="W440" s="51">
        <v>850</v>
      </c>
      <c r="X440" s="51">
        <v>850</v>
      </c>
      <c r="Y440" s="51">
        <v>2000</v>
      </c>
      <c r="Z440" s="51">
        <v>2000</v>
      </c>
      <c r="AA440" s="52">
        <v>900</v>
      </c>
      <c r="AB440" s="53">
        <v>1500</v>
      </c>
      <c r="AC440" s="53">
        <v>1500</v>
      </c>
      <c r="AD440" s="55">
        <v>0</v>
      </c>
      <c r="AE440" s="56">
        <v>750</v>
      </c>
      <c r="AF440" s="56">
        <v>750</v>
      </c>
      <c r="AG440" s="56">
        <v>2000</v>
      </c>
      <c r="AH440" s="57">
        <v>705.2</v>
      </c>
      <c r="AI440" s="57">
        <v>716.9454545454546</v>
      </c>
      <c r="AJ440" s="57">
        <v>886.54545454545405</v>
      </c>
      <c r="AK440" s="57">
        <v>927.54545454545405</v>
      </c>
      <c r="AL440" s="57">
        <v>946.5</v>
      </c>
      <c r="AM440" s="57">
        <v>1500</v>
      </c>
      <c r="AN440" s="57">
        <v>1650</v>
      </c>
      <c r="AO440" s="57">
        <v>0</v>
      </c>
      <c r="AP440" s="57">
        <v>1650</v>
      </c>
      <c r="AQ440" s="58">
        <v>795.45454545454595</v>
      </c>
      <c r="AR440" s="58">
        <v>1316.272727272727</v>
      </c>
      <c r="AS440" s="58">
        <v>1216.1818181818189</v>
      </c>
      <c r="AT440" s="58">
        <v>1500</v>
      </c>
      <c r="AU440" s="58">
        <v>1500</v>
      </c>
      <c r="AV440" s="58">
        <v>2500</v>
      </c>
      <c r="AW440" s="58">
        <v>2300</v>
      </c>
      <c r="AX440" s="59">
        <v>116.18181818181824</v>
      </c>
      <c r="AY440" s="59">
        <v>225</v>
      </c>
      <c r="AZ440" s="59">
        <v>750</v>
      </c>
      <c r="BA440" s="64">
        <v>273</v>
      </c>
      <c r="BB440" s="64">
        <v>950</v>
      </c>
      <c r="BC440" s="64">
        <v>1000</v>
      </c>
      <c r="BD440" s="64">
        <v>1000</v>
      </c>
      <c r="BE440" s="64">
        <v>1000</v>
      </c>
      <c r="BF440" s="64">
        <v>1250</v>
      </c>
      <c r="BG440" s="64">
        <v>1250</v>
      </c>
      <c r="BH440" s="64">
        <v>2100</v>
      </c>
      <c r="BI440" s="61">
        <v>600</v>
      </c>
      <c r="BJ440" s="62">
        <v>225</v>
      </c>
      <c r="BK440" s="62">
        <v>225</v>
      </c>
      <c r="BL440" s="62">
        <v>500</v>
      </c>
      <c r="BM440" s="62">
        <v>600</v>
      </c>
      <c r="BN440" s="62">
        <v>600</v>
      </c>
      <c r="BO440" s="62">
        <v>600</v>
      </c>
      <c r="BP440" s="62">
        <v>660</v>
      </c>
      <c r="BQ440" s="62">
        <v>850</v>
      </c>
      <c r="BR440" s="62">
        <v>1650</v>
      </c>
      <c r="BS440" s="62">
        <v>1750</v>
      </c>
      <c r="BT440" s="62">
        <v>1802</v>
      </c>
      <c r="BU440" s="62">
        <v>1800</v>
      </c>
    </row>
    <row r="441" spans="1:73" s="63" customFormat="1" x14ac:dyDescent="0.3">
      <c r="A441" s="1"/>
      <c r="B441" s="1"/>
      <c r="C441" s="1"/>
      <c r="D441" s="92"/>
      <c r="E441" s="3"/>
      <c r="F441" s="3"/>
      <c r="G441" s="1"/>
      <c r="H441" s="69">
        <v>19.58035200003853</v>
      </c>
      <c r="I441" s="47">
        <v>0.91045454545454485</v>
      </c>
      <c r="J441" s="48">
        <v>3</v>
      </c>
      <c r="K441" s="48">
        <v>3</v>
      </c>
      <c r="L441" s="49">
        <v>253.63636363636348</v>
      </c>
      <c r="M441" s="49">
        <v>437.86363636363603</v>
      </c>
      <c r="N441" s="49">
        <v>444.83181818181782</v>
      </c>
      <c r="O441" s="49">
        <v>556.11363636363683</v>
      </c>
      <c r="P441" s="49">
        <v>556.05454545454597</v>
      </c>
      <c r="Q441" s="49">
        <v>999.95909090909083</v>
      </c>
      <c r="R441" s="49">
        <v>1300</v>
      </c>
      <c r="S441" s="49">
        <v>2000</v>
      </c>
      <c r="T441" s="49">
        <v>2300</v>
      </c>
      <c r="U441" s="50">
        <v>283.36000000000104</v>
      </c>
      <c r="V441" s="50">
        <v>320.19999999999914</v>
      </c>
      <c r="W441" s="51">
        <v>850</v>
      </c>
      <c r="X441" s="51">
        <v>850</v>
      </c>
      <c r="Y441" s="51">
        <v>2000</v>
      </c>
      <c r="Z441" s="51">
        <v>2000</v>
      </c>
      <c r="AA441" s="52">
        <v>900</v>
      </c>
      <c r="AB441" s="53">
        <v>1500</v>
      </c>
      <c r="AC441" s="53">
        <v>1500</v>
      </c>
      <c r="AD441" s="55">
        <v>0</v>
      </c>
      <c r="AE441" s="56">
        <v>750</v>
      </c>
      <c r="AF441" s="56">
        <v>750</v>
      </c>
      <c r="AG441" s="56">
        <v>2000</v>
      </c>
      <c r="AH441" s="57">
        <v>704.8</v>
      </c>
      <c r="AI441" s="57">
        <v>716.44090909090914</v>
      </c>
      <c r="AJ441" s="57">
        <v>886.09090909090855</v>
      </c>
      <c r="AK441" s="57">
        <v>927.09090909090855</v>
      </c>
      <c r="AL441" s="57">
        <v>946</v>
      </c>
      <c r="AM441" s="57">
        <v>1500</v>
      </c>
      <c r="AN441" s="57">
        <v>1650</v>
      </c>
      <c r="AO441" s="57">
        <v>0</v>
      </c>
      <c r="AP441" s="57">
        <v>1650</v>
      </c>
      <c r="AQ441" s="58">
        <v>794.40909090909145</v>
      </c>
      <c r="AR441" s="58">
        <v>1316.0454545454543</v>
      </c>
      <c r="AS441" s="58">
        <v>1214.8636363636372</v>
      </c>
      <c r="AT441" s="58">
        <v>1500</v>
      </c>
      <c r="AU441" s="58">
        <v>1500</v>
      </c>
      <c r="AV441" s="58">
        <v>2500</v>
      </c>
      <c r="AW441" s="58">
        <v>2300</v>
      </c>
      <c r="AX441" s="59">
        <v>116.36363636363643</v>
      </c>
      <c r="AY441" s="59">
        <v>225</v>
      </c>
      <c r="AZ441" s="59">
        <v>750</v>
      </c>
      <c r="BA441" s="64">
        <v>272.5</v>
      </c>
      <c r="BB441" s="64">
        <v>950</v>
      </c>
      <c r="BC441" s="64">
        <v>1000</v>
      </c>
      <c r="BD441" s="64">
        <v>1000</v>
      </c>
      <c r="BE441" s="64">
        <v>1000</v>
      </c>
      <c r="BF441" s="64">
        <v>1250</v>
      </c>
      <c r="BG441" s="64">
        <v>1250</v>
      </c>
      <c r="BH441" s="64">
        <v>2100</v>
      </c>
      <c r="BI441" s="61">
        <v>600</v>
      </c>
      <c r="BJ441" s="62">
        <v>225</v>
      </c>
      <c r="BK441" s="62">
        <v>225</v>
      </c>
      <c r="BL441" s="62">
        <v>500</v>
      </c>
      <c r="BM441" s="62">
        <v>600</v>
      </c>
      <c r="BN441" s="62">
        <v>600</v>
      </c>
      <c r="BO441" s="62">
        <v>600</v>
      </c>
      <c r="BP441" s="62">
        <v>660</v>
      </c>
      <c r="BQ441" s="62">
        <v>850</v>
      </c>
      <c r="BR441" s="62">
        <v>1650</v>
      </c>
      <c r="BS441" s="62">
        <v>1750</v>
      </c>
      <c r="BT441" s="62">
        <v>1802</v>
      </c>
      <c r="BU441" s="62">
        <v>1800</v>
      </c>
    </row>
    <row r="442" spans="1:73" s="63" customFormat="1" x14ac:dyDescent="0.3">
      <c r="A442" s="1"/>
      <c r="B442" s="1"/>
      <c r="C442" s="1"/>
      <c r="D442" s="92"/>
      <c r="E442" s="3"/>
      <c r="F442" s="3"/>
      <c r="G442" s="1"/>
      <c r="H442" s="69">
        <v>19.625056000038619</v>
      </c>
      <c r="I442" s="47">
        <v>0.90818181818181754</v>
      </c>
      <c r="J442" s="48">
        <v>3</v>
      </c>
      <c r="K442" s="48">
        <v>3</v>
      </c>
      <c r="L442" s="49">
        <v>253.55454545454529</v>
      </c>
      <c r="M442" s="49">
        <v>437.14545454545419</v>
      </c>
      <c r="N442" s="49">
        <v>444.17272727272689</v>
      </c>
      <c r="O442" s="49">
        <v>554.94545454545505</v>
      </c>
      <c r="P442" s="49">
        <v>554.88181818181874</v>
      </c>
      <c r="Q442" s="49">
        <v>999.96363636363628</v>
      </c>
      <c r="R442" s="49">
        <v>1300</v>
      </c>
      <c r="S442" s="49">
        <v>2000</v>
      </c>
      <c r="T442" s="49">
        <v>2300</v>
      </c>
      <c r="U442" s="50">
        <v>283.58000000000106</v>
      </c>
      <c r="V442" s="50">
        <v>320.59999999999911</v>
      </c>
      <c r="W442" s="51">
        <v>850</v>
      </c>
      <c r="X442" s="51">
        <v>850</v>
      </c>
      <c r="Y442" s="51">
        <v>2000</v>
      </c>
      <c r="Z442" s="51">
        <v>2000</v>
      </c>
      <c r="AA442" s="52">
        <v>900</v>
      </c>
      <c r="AB442" s="53">
        <v>1500</v>
      </c>
      <c r="AC442" s="53">
        <v>1500</v>
      </c>
      <c r="AD442" s="55">
        <v>0</v>
      </c>
      <c r="AE442" s="56">
        <v>750</v>
      </c>
      <c r="AF442" s="56">
        <v>750</v>
      </c>
      <c r="AG442" s="56">
        <v>2000</v>
      </c>
      <c r="AH442" s="57">
        <v>704.4</v>
      </c>
      <c r="AI442" s="57">
        <v>715.93636363636369</v>
      </c>
      <c r="AJ442" s="57">
        <v>885.63636363636306</v>
      </c>
      <c r="AK442" s="57">
        <v>926.63636363636306</v>
      </c>
      <c r="AL442" s="57">
        <v>945.5</v>
      </c>
      <c r="AM442" s="57">
        <v>1500</v>
      </c>
      <c r="AN442" s="57">
        <v>1650</v>
      </c>
      <c r="AO442" s="57">
        <v>0</v>
      </c>
      <c r="AP442" s="57">
        <v>1650</v>
      </c>
      <c r="AQ442" s="58">
        <v>793.36363636363694</v>
      </c>
      <c r="AR442" s="58">
        <v>1315.8181818181815</v>
      </c>
      <c r="AS442" s="58">
        <v>1213.5454545454554</v>
      </c>
      <c r="AT442" s="58">
        <v>1500</v>
      </c>
      <c r="AU442" s="58">
        <v>1500</v>
      </c>
      <c r="AV442" s="58">
        <v>2500</v>
      </c>
      <c r="AW442" s="58">
        <v>2300</v>
      </c>
      <c r="AX442" s="59">
        <v>116.54545454545462</v>
      </c>
      <c r="AY442" s="59">
        <v>225</v>
      </c>
      <c r="AZ442" s="59">
        <v>750</v>
      </c>
      <c r="BA442" s="64">
        <v>272</v>
      </c>
      <c r="BB442" s="64">
        <v>950</v>
      </c>
      <c r="BC442" s="64">
        <v>1000</v>
      </c>
      <c r="BD442" s="64">
        <v>1000</v>
      </c>
      <c r="BE442" s="64">
        <v>1000</v>
      </c>
      <c r="BF442" s="64">
        <v>1250</v>
      </c>
      <c r="BG442" s="64">
        <v>1250</v>
      </c>
      <c r="BH442" s="64">
        <v>2100</v>
      </c>
      <c r="BI442" s="61">
        <v>600</v>
      </c>
      <c r="BJ442" s="62">
        <v>225</v>
      </c>
      <c r="BK442" s="62">
        <v>225</v>
      </c>
      <c r="BL442" s="62">
        <v>500</v>
      </c>
      <c r="BM442" s="62">
        <v>600</v>
      </c>
      <c r="BN442" s="62">
        <v>600</v>
      </c>
      <c r="BO442" s="62">
        <v>600</v>
      </c>
      <c r="BP442" s="62">
        <v>660</v>
      </c>
      <c r="BQ442" s="62">
        <v>850</v>
      </c>
      <c r="BR442" s="62">
        <v>1650</v>
      </c>
      <c r="BS442" s="62">
        <v>1750</v>
      </c>
      <c r="BT442" s="62">
        <v>1802</v>
      </c>
      <c r="BU442" s="62">
        <v>1800</v>
      </c>
    </row>
    <row r="443" spans="1:73" s="63" customFormat="1" x14ac:dyDescent="0.3">
      <c r="A443" s="1"/>
      <c r="B443" s="1"/>
      <c r="C443" s="1"/>
      <c r="D443" s="92"/>
      <c r="E443" s="3"/>
      <c r="F443" s="3"/>
      <c r="G443" s="1"/>
      <c r="H443" s="69">
        <v>19.669760000038707</v>
      </c>
      <c r="I443" s="47">
        <v>0.90590909090909022</v>
      </c>
      <c r="J443" s="48">
        <v>3</v>
      </c>
      <c r="K443" s="48">
        <v>3</v>
      </c>
      <c r="L443" s="49">
        <v>253.4727272727271</v>
      </c>
      <c r="M443" s="49">
        <v>436.42727272727234</v>
      </c>
      <c r="N443" s="49">
        <v>443.51363636363595</v>
      </c>
      <c r="O443" s="49">
        <v>553.77727272727327</v>
      </c>
      <c r="P443" s="49">
        <v>553.70909090909151</v>
      </c>
      <c r="Q443" s="49">
        <v>999.96818181818173</v>
      </c>
      <c r="R443" s="49">
        <v>1300</v>
      </c>
      <c r="S443" s="49">
        <v>2000</v>
      </c>
      <c r="T443" s="49">
        <v>2300</v>
      </c>
      <c r="U443" s="50">
        <v>283.80000000000109</v>
      </c>
      <c r="V443" s="50">
        <v>320.99999999999909</v>
      </c>
      <c r="W443" s="51">
        <v>850</v>
      </c>
      <c r="X443" s="51">
        <v>850</v>
      </c>
      <c r="Y443" s="51">
        <v>2000</v>
      </c>
      <c r="Z443" s="51">
        <v>2000</v>
      </c>
      <c r="AA443" s="52">
        <v>900</v>
      </c>
      <c r="AB443" s="53">
        <v>1500</v>
      </c>
      <c r="AC443" s="53">
        <v>1500</v>
      </c>
      <c r="AD443" s="55">
        <v>0</v>
      </c>
      <c r="AE443" s="56">
        <v>750</v>
      </c>
      <c r="AF443" s="56">
        <v>750</v>
      </c>
      <c r="AG443" s="56">
        <v>2000</v>
      </c>
      <c r="AH443" s="57">
        <v>704</v>
      </c>
      <c r="AI443" s="57">
        <v>715.43181818181824</v>
      </c>
      <c r="AJ443" s="57">
        <v>885.18181818181756</v>
      </c>
      <c r="AK443" s="57">
        <v>926.18181818181756</v>
      </c>
      <c r="AL443" s="57">
        <v>945</v>
      </c>
      <c r="AM443" s="57">
        <v>1500</v>
      </c>
      <c r="AN443" s="57">
        <v>1650</v>
      </c>
      <c r="AO443" s="57">
        <v>0</v>
      </c>
      <c r="AP443" s="57">
        <v>1650</v>
      </c>
      <c r="AQ443" s="58">
        <v>792.31818181818244</v>
      </c>
      <c r="AR443" s="58">
        <v>1315.5909090909088</v>
      </c>
      <c r="AS443" s="58">
        <v>1212.2272727272737</v>
      </c>
      <c r="AT443" s="58">
        <v>1500</v>
      </c>
      <c r="AU443" s="58">
        <v>1500</v>
      </c>
      <c r="AV443" s="58">
        <v>2500</v>
      </c>
      <c r="AW443" s="58">
        <v>2300</v>
      </c>
      <c r="AX443" s="59">
        <v>116.7272727272728</v>
      </c>
      <c r="AY443" s="59">
        <v>225</v>
      </c>
      <c r="AZ443" s="59">
        <v>750</v>
      </c>
      <c r="BA443" s="64">
        <v>271.5</v>
      </c>
      <c r="BB443" s="64">
        <v>950</v>
      </c>
      <c r="BC443" s="64">
        <v>1000</v>
      </c>
      <c r="BD443" s="64">
        <v>1000</v>
      </c>
      <c r="BE443" s="64">
        <v>1000</v>
      </c>
      <c r="BF443" s="64">
        <v>1250</v>
      </c>
      <c r="BG443" s="64">
        <v>1250</v>
      </c>
      <c r="BH443" s="64">
        <v>2100</v>
      </c>
      <c r="BI443" s="61">
        <v>600</v>
      </c>
      <c r="BJ443" s="62">
        <v>225</v>
      </c>
      <c r="BK443" s="62">
        <v>225</v>
      </c>
      <c r="BL443" s="62">
        <v>500</v>
      </c>
      <c r="BM443" s="62">
        <v>600</v>
      </c>
      <c r="BN443" s="62">
        <v>600</v>
      </c>
      <c r="BO443" s="62">
        <v>600</v>
      </c>
      <c r="BP443" s="62">
        <v>660</v>
      </c>
      <c r="BQ443" s="62">
        <v>850</v>
      </c>
      <c r="BR443" s="62">
        <v>1650</v>
      </c>
      <c r="BS443" s="62">
        <v>1750</v>
      </c>
      <c r="BT443" s="62">
        <v>1802</v>
      </c>
      <c r="BU443" s="62">
        <v>1800</v>
      </c>
    </row>
    <row r="444" spans="1:73" s="63" customFormat="1" x14ac:dyDescent="0.3">
      <c r="A444" s="1"/>
      <c r="B444" s="1"/>
      <c r="C444" s="1"/>
      <c r="D444" s="92"/>
      <c r="E444" s="3"/>
      <c r="F444" s="3"/>
      <c r="G444" s="1"/>
      <c r="H444" s="69">
        <v>19.714464000038795</v>
      </c>
      <c r="I444" s="47">
        <v>0.9036363636363629</v>
      </c>
      <c r="J444" s="48">
        <v>3</v>
      </c>
      <c r="K444" s="48">
        <v>3</v>
      </c>
      <c r="L444" s="49">
        <v>253.39090909090891</v>
      </c>
      <c r="M444" s="49">
        <v>435.70909090909049</v>
      </c>
      <c r="N444" s="49">
        <v>442.85454545454502</v>
      </c>
      <c r="O444" s="49">
        <v>552.60909090909149</v>
      </c>
      <c r="P444" s="49">
        <v>552.53636363636429</v>
      </c>
      <c r="Q444" s="49">
        <v>999.97272727272718</v>
      </c>
      <c r="R444" s="49">
        <v>1300</v>
      </c>
      <c r="S444" s="49">
        <v>2000</v>
      </c>
      <c r="T444" s="49">
        <v>2300</v>
      </c>
      <c r="U444" s="50">
        <v>284.02000000000112</v>
      </c>
      <c r="V444" s="50">
        <v>321.39999999999907</v>
      </c>
      <c r="W444" s="51">
        <v>850</v>
      </c>
      <c r="X444" s="51">
        <v>850</v>
      </c>
      <c r="Y444" s="51">
        <v>2000</v>
      </c>
      <c r="Z444" s="51">
        <v>2000</v>
      </c>
      <c r="AA444" s="52">
        <v>900</v>
      </c>
      <c r="AB444" s="53">
        <v>1500</v>
      </c>
      <c r="AC444" s="53">
        <v>1500</v>
      </c>
      <c r="AD444" s="55">
        <v>0</v>
      </c>
      <c r="AE444" s="56">
        <v>750</v>
      </c>
      <c r="AF444" s="56">
        <v>750</v>
      </c>
      <c r="AG444" s="56">
        <v>2000</v>
      </c>
      <c r="AH444" s="57">
        <v>703.6</v>
      </c>
      <c r="AI444" s="57">
        <v>714.92727272727279</v>
      </c>
      <c r="AJ444" s="57">
        <v>884.72727272727207</v>
      </c>
      <c r="AK444" s="57">
        <v>925.72727272727207</v>
      </c>
      <c r="AL444" s="57">
        <v>944.5</v>
      </c>
      <c r="AM444" s="57">
        <v>1500</v>
      </c>
      <c r="AN444" s="57">
        <v>1650</v>
      </c>
      <c r="AO444" s="57">
        <v>0</v>
      </c>
      <c r="AP444" s="57">
        <v>1650</v>
      </c>
      <c r="AQ444" s="58">
        <v>791.27272727272793</v>
      </c>
      <c r="AR444" s="58">
        <v>1315.363636363636</v>
      </c>
      <c r="AS444" s="58">
        <v>1210.9090909090919</v>
      </c>
      <c r="AT444" s="58">
        <v>1500</v>
      </c>
      <c r="AU444" s="58">
        <v>1500</v>
      </c>
      <c r="AV444" s="58">
        <v>2500</v>
      </c>
      <c r="AW444" s="58">
        <v>2300</v>
      </c>
      <c r="AX444" s="59">
        <v>116.90909090909099</v>
      </c>
      <c r="AY444" s="59">
        <v>225</v>
      </c>
      <c r="AZ444" s="59">
        <v>750</v>
      </c>
      <c r="BA444" s="64">
        <v>271</v>
      </c>
      <c r="BB444" s="64">
        <v>950</v>
      </c>
      <c r="BC444" s="64">
        <v>1000</v>
      </c>
      <c r="BD444" s="64">
        <v>1000</v>
      </c>
      <c r="BE444" s="64">
        <v>1000</v>
      </c>
      <c r="BF444" s="64">
        <v>1250</v>
      </c>
      <c r="BG444" s="64">
        <v>1250</v>
      </c>
      <c r="BH444" s="64">
        <v>2100</v>
      </c>
      <c r="BI444" s="61">
        <v>600</v>
      </c>
      <c r="BJ444" s="62">
        <v>225</v>
      </c>
      <c r="BK444" s="62">
        <v>225</v>
      </c>
      <c r="BL444" s="62">
        <v>500</v>
      </c>
      <c r="BM444" s="62">
        <v>600</v>
      </c>
      <c r="BN444" s="62">
        <v>600</v>
      </c>
      <c r="BO444" s="62">
        <v>600</v>
      </c>
      <c r="BP444" s="62">
        <v>660</v>
      </c>
      <c r="BQ444" s="62">
        <v>850</v>
      </c>
      <c r="BR444" s="62">
        <v>1650</v>
      </c>
      <c r="BS444" s="62">
        <v>1750</v>
      </c>
      <c r="BT444" s="62">
        <v>1802</v>
      </c>
      <c r="BU444" s="62">
        <v>1800</v>
      </c>
    </row>
    <row r="445" spans="1:73" s="63" customFormat="1" x14ac:dyDescent="0.3">
      <c r="A445" s="1"/>
      <c r="B445" s="1"/>
      <c r="C445" s="1"/>
      <c r="D445" s="92"/>
      <c r="E445" s="3"/>
      <c r="F445" s="3"/>
      <c r="G445" s="1"/>
      <c r="H445" s="69">
        <v>19.759168000038887</v>
      </c>
      <c r="I445" s="47">
        <v>0.90136363636363559</v>
      </c>
      <c r="J445" s="48">
        <v>3</v>
      </c>
      <c r="K445" s="48">
        <v>3</v>
      </c>
      <c r="L445" s="49">
        <v>253.30909090909071</v>
      </c>
      <c r="M445" s="49">
        <v>434.99090909090864</v>
      </c>
      <c r="N445" s="49">
        <v>442.19545454545408</v>
      </c>
      <c r="O445" s="49">
        <v>551.44090909090971</v>
      </c>
      <c r="P445" s="49">
        <v>551.36363636363706</v>
      </c>
      <c r="Q445" s="49">
        <v>999.97727272727263</v>
      </c>
      <c r="R445" s="49">
        <v>1300</v>
      </c>
      <c r="S445" s="49">
        <v>2000</v>
      </c>
      <c r="T445" s="49">
        <v>2300</v>
      </c>
      <c r="U445" s="50">
        <v>284.24000000000115</v>
      </c>
      <c r="V445" s="50">
        <v>321.79999999999905</v>
      </c>
      <c r="W445" s="51">
        <v>850</v>
      </c>
      <c r="X445" s="51">
        <v>850</v>
      </c>
      <c r="Y445" s="51">
        <v>2000</v>
      </c>
      <c r="Z445" s="51">
        <v>2000</v>
      </c>
      <c r="AA445" s="52">
        <v>900</v>
      </c>
      <c r="AB445" s="53">
        <v>1500</v>
      </c>
      <c r="AC445" s="53">
        <v>1500</v>
      </c>
      <c r="AD445" s="55">
        <v>0</v>
      </c>
      <c r="AE445" s="56">
        <v>750</v>
      </c>
      <c r="AF445" s="56">
        <v>750</v>
      </c>
      <c r="AG445" s="56">
        <v>2000</v>
      </c>
      <c r="AH445" s="57">
        <v>703.2</v>
      </c>
      <c r="AI445" s="57">
        <v>714.42272727272734</v>
      </c>
      <c r="AJ445" s="57">
        <v>884.27272727272657</v>
      </c>
      <c r="AK445" s="57">
        <v>925.27272727272657</v>
      </c>
      <c r="AL445" s="57">
        <v>944</v>
      </c>
      <c r="AM445" s="57">
        <v>1500</v>
      </c>
      <c r="AN445" s="57">
        <v>1650</v>
      </c>
      <c r="AO445" s="57">
        <v>0</v>
      </c>
      <c r="AP445" s="57">
        <v>1650</v>
      </c>
      <c r="AQ445" s="58">
        <v>790.22727272727343</v>
      </c>
      <c r="AR445" s="58">
        <v>1315.1363636363633</v>
      </c>
      <c r="AS445" s="58">
        <v>1209.5909090909101</v>
      </c>
      <c r="AT445" s="58">
        <v>1500</v>
      </c>
      <c r="AU445" s="58">
        <v>1500</v>
      </c>
      <c r="AV445" s="58">
        <v>2500</v>
      </c>
      <c r="AW445" s="58">
        <v>2300</v>
      </c>
      <c r="AX445" s="59">
        <v>117.09090909090918</v>
      </c>
      <c r="AY445" s="59">
        <v>225</v>
      </c>
      <c r="AZ445" s="59">
        <v>750</v>
      </c>
      <c r="BA445" s="64">
        <v>270.5</v>
      </c>
      <c r="BB445" s="64">
        <v>950</v>
      </c>
      <c r="BC445" s="64">
        <v>1000</v>
      </c>
      <c r="BD445" s="64">
        <v>1000</v>
      </c>
      <c r="BE445" s="64">
        <v>1000</v>
      </c>
      <c r="BF445" s="64">
        <v>1250</v>
      </c>
      <c r="BG445" s="64">
        <v>1250</v>
      </c>
      <c r="BH445" s="64">
        <v>2100</v>
      </c>
      <c r="BI445" s="61">
        <v>600</v>
      </c>
      <c r="BJ445" s="62">
        <v>225</v>
      </c>
      <c r="BK445" s="62">
        <v>225</v>
      </c>
      <c r="BL445" s="62">
        <v>500</v>
      </c>
      <c r="BM445" s="62">
        <v>600</v>
      </c>
      <c r="BN445" s="62">
        <v>600</v>
      </c>
      <c r="BO445" s="62">
        <v>600</v>
      </c>
      <c r="BP445" s="62">
        <v>660</v>
      </c>
      <c r="BQ445" s="62">
        <v>850</v>
      </c>
      <c r="BR445" s="62">
        <v>1650</v>
      </c>
      <c r="BS445" s="62">
        <v>1750</v>
      </c>
      <c r="BT445" s="62">
        <v>1802</v>
      </c>
      <c r="BU445" s="62">
        <v>1800</v>
      </c>
    </row>
    <row r="446" spans="1:73" s="63" customFormat="1" x14ac:dyDescent="0.3">
      <c r="A446" s="1"/>
      <c r="B446" s="1"/>
      <c r="C446" s="1"/>
      <c r="D446" s="92"/>
      <c r="E446" s="3"/>
      <c r="F446" s="3"/>
      <c r="G446" s="1"/>
      <c r="H446" s="69">
        <v>19.803872000038972</v>
      </c>
      <c r="I446" s="47">
        <v>0.89909090909090827</v>
      </c>
      <c r="J446" s="48">
        <v>3</v>
      </c>
      <c r="K446" s="48">
        <v>3</v>
      </c>
      <c r="L446" s="49">
        <v>253.22727272727252</v>
      </c>
      <c r="M446" s="49">
        <v>434.2727272727268</v>
      </c>
      <c r="N446" s="49">
        <v>441.53636363636315</v>
      </c>
      <c r="O446" s="49">
        <v>550.27272727272793</v>
      </c>
      <c r="P446" s="49">
        <v>550.19090909090983</v>
      </c>
      <c r="Q446" s="49">
        <v>999.98181818181808</v>
      </c>
      <c r="R446" s="49">
        <v>1300</v>
      </c>
      <c r="S446" s="49">
        <v>2000</v>
      </c>
      <c r="T446" s="49">
        <v>2300</v>
      </c>
      <c r="U446" s="50">
        <v>284.46000000000117</v>
      </c>
      <c r="V446" s="50">
        <v>322.19999999999902</v>
      </c>
      <c r="W446" s="51">
        <v>850</v>
      </c>
      <c r="X446" s="51">
        <v>850</v>
      </c>
      <c r="Y446" s="51">
        <v>2000</v>
      </c>
      <c r="Z446" s="51">
        <v>2000</v>
      </c>
      <c r="AA446" s="52">
        <v>900</v>
      </c>
      <c r="AB446" s="53">
        <v>1500</v>
      </c>
      <c r="AC446" s="53">
        <v>1500</v>
      </c>
      <c r="AD446" s="55">
        <v>0</v>
      </c>
      <c r="AE446" s="56">
        <v>750</v>
      </c>
      <c r="AF446" s="56">
        <v>750</v>
      </c>
      <c r="AG446" s="56">
        <v>2000</v>
      </c>
      <c r="AH446" s="57">
        <v>702.8</v>
      </c>
      <c r="AI446" s="57">
        <v>713.91818181818189</v>
      </c>
      <c r="AJ446" s="57">
        <v>883.81818181818107</v>
      </c>
      <c r="AK446" s="57">
        <v>924.81818181818107</v>
      </c>
      <c r="AL446" s="57">
        <v>943.5</v>
      </c>
      <c r="AM446" s="57">
        <v>1500</v>
      </c>
      <c r="AN446" s="57">
        <v>1650</v>
      </c>
      <c r="AO446" s="57">
        <v>0</v>
      </c>
      <c r="AP446" s="57">
        <v>1650</v>
      </c>
      <c r="AQ446" s="58">
        <v>789.18181818181893</v>
      </c>
      <c r="AR446" s="58">
        <v>1314.9090909090905</v>
      </c>
      <c r="AS446" s="58">
        <v>1208.2727272727284</v>
      </c>
      <c r="AT446" s="58">
        <v>1500</v>
      </c>
      <c r="AU446" s="58">
        <v>1500</v>
      </c>
      <c r="AV446" s="58">
        <v>2500</v>
      </c>
      <c r="AW446" s="58">
        <v>2300</v>
      </c>
      <c r="AX446" s="59">
        <v>117.27272727272737</v>
      </c>
      <c r="AY446" s="59">
        <v>225</v>
      </c>
      <c r="AZ446" s="59">
        <v>750</v>
      </c>
      <c r="BA446" s="64">
        <v>270</v>
      </c>
      <c r="BB446" s="64">
        <v>950</v>
      </c>
      <c r="BC446" s="64">
        <v>1000</v>
      </c>
      <c r="BD446" s="64">
        <v>1000</v>
      </c>
      <c r="BE446" s="64">
        <v>1000</v>
      </c>
      <c r="BF446" s="64">
        <v>1250</v>
      </c>
      <c r="BG446" s="64">
        <v>1250</v>
      </c>
      <c r="BH446" s="64">
        <v>2100</v>
      </c>
      <c r="BI446" s="61">
        <v>600</v>
      </c>
      <c r="BJ446" s="62">
        <v>225</v>
      </c>
      <c r="BK446" s="62">
        <v>225</v>
      </c>
      <c r="BL446" s="62">
        <v>500</v>
      </c>
      <c r="BM446" s="62">
        <v>600</v>
      </c>
      <c r="BN446" s="62">
        <v>600</v>
      </c>
      <c r="BO446" s="62">
        <v>600</v>
      </c>
      <c r="BP446" s="62">
        <v>660</v>
      </c>
      <c r="BQ446" s="62">
        <v>850</v>
      </c>
      <c r="BR446" s="62">
        <v>1650</v>
      </c>
      <c r="BS446" s="62">
        <v>1750</v>
      </c>
      <c r="BT446" s="62">
        <v>1802</v>
      </c>
      <c r="BU446" s="62">
        <v>1800</v>
      </c>
    </row>
    <row r="447" spans="1:73" s="63" customFormat="1" x14ac:dyDescent="0.3">
      <c r="A447" s="1"/>
      <c r="B447" s="1"/>
      <c r="C447" s="1"/>
      <c r="D447" s="92"/>
      <c r="E447" s="3"/>
      <c r="F447" s="3"/>
      <c r="G447" s="1"/>
      <c r="H447" s="69">
        <v>19.84857600003906</v>
      </c>
      <c r="I447" s="47">
        <v>0.89681818181818096</v>
      </c>
      <c r="J447" s="48">
        <v>3</v>
      </c>
      <c r="K447" s="48">
        <v>3</v>
      </c>
      <c r="L447" s="49">
        <v>253.14545454545433</v>
      </c>
      <c r="M447" s="49">
        <v>433.55454545454495</v>
      </c>
      <c r="N447" s="49">
        <v>440.87727272727221</v>
      </c>
      <c r="O447" s="49">
        <v>549.10454545454616</v>
      </c>
      <c r="P447" s="49">
        <v>549.0181818181826</v>
      </c>
      <c r="Q447" s="49">
        <v>999.98636363636354</v>
      </c>
      <c r="R447" s="49">
        <v>1300</v>
      </c>
      <c r="S447" s="49">
        <v>2000</v>
      </c>
      <c r="T447" s="49">
        <v>2300</v>
      </c>
      <c r="U447" s="50">
        <v>284.6800000000012</v>
      </c>
      <c r="V447" s="50">
        <v>322.599999999999</v>
      </c>
      <c r="W447" s="51">
        <v>850</v>
      </c>
      <c r="X447" s="51">
        <v>850</v>
      </c>
      <c r="Y447" s="51">
        <v>2000</v>
      </c>
      <c r="Z447" s="51">
        <v>2000</v>
      </c>
      <c r="AA447" s="52">
        <v>900</v>
      </c>
      <c r="AB447" s="53">
        <v>1500</v>
      </c>
      <c r="AC447" s="53">
        <v>1500</v>
      </c>
      <c r="AD447" s="55">
        <v>0</v>
      </c>
      <c r="AE447" s="56">
        <v>750</v>
      </c>
      <c r="AF447" s="56">
        <v>750</v>
      </c>
      <c r="AG447" s="56">
        <v>2000</v>
      </c>
      <c r="AH447" s="57">
        <v>702.4</v>
      </c>
      <c r="AI447" s="57">
        <v>713.41363636363644</v>
      </c>
      <c r="AJ447" s="57">
        <v>883.36363636363558</v>
      </c>
      <c r="AK447" s="57">
        <v>924.36363636363558</v>
      </c>
      <c r="AL447" s="57">
        <v>943</v>
      </c>
      <c r="AM447" s="57">
        <v>1500</v>
      </c>
      <c r="AN447" s="57">
        <v>1650</v>
      </c>
      <c r="AO447" s="57">
        <v>0</v>
      </c>
      <c r="AP447" s="57">
        <v>1650</v>
      </c>
      <c r="AQ447" s="58">
        <v>788.13636363636442</v>
      </c>
      <c r="AR447" s="58">
        <v>1314.6818181818178</v>
      </c>
      <c r="AS447" s="58">
        <v>1206.9545454545466</v>
      </c>
      <c r="AT447" s="58">
        <v>1500</v>
      </c>
      <c r="AU447" s="58">
        <v>1500</v>
      </c>
      <c r="AV447" s="58">
        <v>2500</v>
      </c>
      <c r="AW447" s="58">
        <v>2300</v>
      </c>
      <c r="AX447" s="59">
        <v>117.45454545454555</v>
      </c>
      <c r="AY447" s="59">
        <v>225</v>
      </c>
      <c r="AZ447" s="59">
        <v>750</v>
      </c>
      <c r="BA447" s="64">
        <v>269.5</v>
      </c>
      <c r="BB447" s="64">
        <v>950</v>
      </c>
      <c r="BC447" s="64">
        <v>1000</v>
      </c>
      <c r="BD447" s="64">
        <v>1000</v>
      </c>
      <c r="BE447" s="64">
        <v>1000</v>
      </c>
      <c r="BF447" s="64">
        <v>1250</v>
      </c>
      <c r="BG447" s="64">
        <v>1250</v>
      </c>
      <c r="BH447" s="64">
        <v>2100</v>
      </c>
      <c r="BI447" s="61">
        <v>600</v>
      </c>
      <c r="BJ447" s="62">
        <v>225</v>
      </c>
      <c r="BK447" s="62">
        <v>225</v>
      </c>
      <c r="BL447" s="62">
        <v>500</v>
      </c>
      <c r="BM447" s="62">
        <v>600</v>
      </c>
      <c r="BN447" s="62">
        <v>600</v>
      </c>
      <c r="BO447" s="62">
        <v>600</v>
      </c>
      <c r="BP447" s="62">
        <v>660</v>
      </c>
      <c r="BQ447" s="62">
        <v>850</v>
      </c>
      <c r="BR447" s="62">
        <v>1650</v>
      </c>
      <c r="BS447" s="62">
        <v>1750</v>
      </c>
      <c r="BT447" s="62">
        <v>1802</v>
      </c>
      <c r="BU447" s="62">
        <v>1800</v>
      </c>
    </row>
    <row r="448" spans="1:73" s="63" customFormat="1" x14ac:dyDescent="0.3">
      <c r="A448" s="1"/>
      <c r="B448" s="1"/>
      <c r="C448" s="1"/>
      <c r="D448" s="92"/>
      <c r="E448" s="3"/>
      <c r="F448" s="3"/>
      <c r="G448" s="1"/>
      <c r="H448" s="69">
        <v>19.893280000039148</v>
      </c>
      <c r="I448" s="47">
        <v>0.89454545454545364</v>
      </c>
      <c r="J448" s="48">
        <v>3</v>
      </c>
      <c r="K448" s="48">
        <v>3</v>
      </c>
      <c r="L448" s="49">
        <v>253.06363636363614</v>
      </c>
      <c r="M448" s="49">
        <v>432.8363636363631</v>
      </c>
      <c r="N448" s="49">
        <v>440.21818181818128</v>
      </c>
      <c r="O448" s="49">
        <v>547.93636363636438</v>
      </c>
      <c r="P448" s="49">
        <v>547.84545454545537</v>
      </c>
      <c r="Q448" s="49">
        <v>999.99090909090899</v>
      </c>
      <c r="R448" s="49">
        <v>1300</v>
      </c>
      <c r="S448" s="49">
        <v>2000</v>
      </c>
      <c r="T448" s="49">
        <v>2300</v>
      </c>
      <c r="U448" s="50">
        <v>284.90000000000123</v>
      </c>
      <c r="V448" s="50">
        <v>322.99999999999898</v>
      </c>
      <c r="W448" s="51">
        <v>850</v>
      </c>
      <c r="X448" s="51">
        <v>850</v>
      </c>
      <c r="Y448" s="51">
        <v>2000</v>
      </c>
      <c r="Z448" s="51">
        <v>2000</v>
      </c>
      <c r="AA448" s="52">
        <v>900</v>
      </c>
      <c r="AB448" s="53">
        <v>1500</v>
      </c>
      <c r="AC448" s="53">
        <v>1500</v>
      </c>
      <c r="AD448" s="55">
        <v>0</v>
      </c>
      <c r="AE448" s="56">
        <v>750</v>
      </c>
      <c r="AF448" s="56">
        <v>750</v>
      </c>
      <c r="AG448" s="56">
        <v>2000</v>
      </c>
      <c r="AH448" s="57">
        <v>702</v>
      </c>
      <c r="AI448" s="57">
        <v>712.90909090909099</v>
      </c>
      <c r="AJ448" s="57">
        <v>882.90909090909008</v>
      </c>
      <c r="AK448" s="57">
        <v>923.90909090909008</v>
      </c>
      <c r="AL448" s="57">
        <v>942.5</v>
      </c>
      <c r="AM448" s="57">
        <v>1500</v>
      </c>
      <c r="AN448" s="57">
        <v>1650</v>
      </c>
      <c r="AO448" s="57">
        <v>0</v>
      </c>
      <c r="AP448" s="57">
        <v>1650</v>
      </c>
      <c r="AQ448" s="58">
        <v>787.09090909090992</v>
      </c>
      <c r="AR448" s="58">
        <v>1314.454545454545</v>
      </c>
      <c r="AS448" s="58">
        <v>1205.6363636363649</v>
      </c>
      <c r="AT448" s="58">
        <v>1500</v>
      </c>
      <c r="AU448" s="58">
        <v>1500</v>
      </c>
      <c r="AV448" s="58">
        <v>2500</v>
      </c>
      <c r="AW448" s="58">
        <v>2300</v>
      </c>
      <c r="AX448" s="59">
        <v>117.63636363636374</v>
      </c>
      <c r="AY448" s="59">
        <v>225</v>
      </c>
      <c r="AZ448" s="59">
        <v>750</v>
      </c>
      <c r="BA448" s="64">
        <v>269</v>
      </c>
      <c r="BB448" s="64">
        <v>950</v>
      </c>
      <c r="BC448" s="64">
        <v>1000</v>
      </c>
      <c r="BD448" s="64">
        <v>1000</v>
      </c>
      <c r="BE448" s="64">
        <v>1000</v>
      </c>
      <c r="BF448" s="64">
        <v>1250</v>
      </c>
      <c r="BG448" s="64">
        <v>1250</v>
      </c>
      <c r="BH448" s="64">
        <v>2100</v>
      </c>
      <c r="BI448" s="61">
        <v>600</v>
      </c>
      <c r="BJ448" s="62">
        <v>225</v>
      </c>
      <c r="BK448" s="62">
        <v>225</v>
      </c>
      <c r="BL448" s="62">
        <v>500</v>
      </c>
      <c r="BM448" s="62">
        <v>600</v>
      </c>
      <c r="BN448" s="62">
        <v>600</v>
      </c>
      <c r="BO448" s="62">
        <v>600</v>
      </c>
      <c r="BP448" s="62">
        <v>660</v>
      </c>
      <c r="BQ448" s="62">
        <v>850</v>
      </c>
      <c r="BR448" s="62">
        <v>1650</v>
      </c>
      <c r="BS448" s="62">
        <v>1750</v>
      </c>
      <c r="BT448" s="62">
        <v>1802</v>
      </c>
      <c r="BU448" s="62">
        <v>1800</v>
      </c>
    </row>
    <row r="449" spans="1:73" s="63" customFormat="1" x14ac:dyDescent="0.3">
      <c r="A449" s="1"/>
      <c r="B449" s="1"/>
      <c r="C449" s="1"/>
      <c r="D449" s="92"/>
      <c r="E449" s="3"/>
      <c r="F449" s="3"/>
      <c r="G449" s="1"/>
      <c r="H449" s="69">
        <v>19.937984000039236</v>
      </c>
      <c r="I449" s="47">
        <v>0.89227272727272633</v>
      </c>
      <c r="J449" s="48">
        <v>3</v>
      </c>
      <c r="K449" s="48">
        <v>3</v>
      </c>
      <c r="L449" s="49">
        <v>252.98181818181794</v>
      </c>
      <c r="M449" s="49">
        <v>432.11818181818126</v>
      </c>
      <c r="N449" s="49">
        <v>439.55909090909034</v>
      </c>
      <c r="O449" s="49">
        <v>546.7681818181826</v>
      </c>
      <c r="P449" s="49">
        <v>546.67272727272814</v>
      </c>
      <c r="Q449" s="49">
        <v>999.99545454545444</v>
      </c>
      <c r="R449" s="49">
        <v>1300</v>
      </c>
      <c r="S449" s="49">
        <v>2000</v>
      </c>
      <c r="T449" s="49">
        <v>2300</v>
      </c>
      <c r="U449" s="50">
        <v>285.12000000000126</v>
      </c>
      <c r="V449" s="50">
        <v>323.39999999999895</v>
      </c>
      <c r="W449" s="51">
        <v>850</v>
      </c>
      <c r="X449" s="51">
        <v>850</v>
      </c>
      <c r="Y449" s="51">
        <v>2000</v>
      </c>
      <c r="Z449" s="51">
        <v>2000</v>
      </c>
      <c r="AA449" s="52">
        <v>900</v>
      </c>
      <c r="AB449" s="53">
        <v>1500</v>
      </c>
      <c r="AC449" s="53">
        <v>1500</v>
      </c>
      <c r="AD449" s="55">
        <v>0</v>
      </c>
      <c r="AE449" s="56">
        <v>750</v>
      </c>
      <c r="AF449" s="56">
        <v>750</v>
      </c>
      <c r="AG449" s="56">
        <v>2000</v>
      </c>
      <c r="AH449" s="57">
        <v>701.6</v>
      </c>
      <c r="AI449" s="57">
        <v>712.40454545454554</v>
      </c>
      <c r="AJ449" s="57">
        <v>882.45454545454459</v>
      </c>
      <c r="AK449" s="57">
        <v>923.45454545454459</v>
      </c>
      <c r="AL449" s="57">
        <v>942</v>
      </c>
      <c r="AM449" s="57">
        <v>1500</v>
      </c>
      <c r="AN449" s="57">
        <v>1650</v>
      </c>
      <c r="AO449" s="57">
        <v>0</v>
      </c>
      <c r="AP449" s="57">
        <v>1650</v>
      </c>
      <c r="AQ449" s="58">
        <v>786.04545454545541</v>
      </c>
      <c r="AR449" s="58">
        <v>1314.2272727272723</v>
      </c>
      <c r="AS449" s="58">
        <v>1204.3181818181831</v>
      </c>
      <c r="AT449" s="58">
        <v>1500</v>
      </c>
      <c r="AU449" s="58">
        <v>1500</v>
      </c>
      <c r="AV449" s="58">
        <v>2500</v>
      </c>
      <c r="AW449" s="58">
        <v>2300</v>
      </c>
      <c r="AX449" s="59">
        <v>117.81818181818193</v>
      </c>
      <c r="AY449" s="59">
        <v>225</v>
      </c>
      <c r="AZ449" s="59">
        <v>750</v>
      </c>
      <c r="BA449" s="64">
        <v>268.5</v>
      </c>
      <c r="BB449" s="64">
        <v>950</v>
      </c>
      <c r="BC449" s="64">
        <v>1000</v>
      </c>
      <c r="BD449" s="64">
        <v>1000</v>
      </c>
      <c r="BE449" s="64">
        <v>1000</v>
      </c>
      <c r="BF449" s="64">
        <v>1250</v>
      </c>
      <c r="BG449" s="64">
        <v>1250</v>
      </c>
      <c r="BH449" s="64">
        <v>2100</v>
      </c>
      <c r="BI449" s="61">
        <v>600</v>
      </c>
      <c r="BJ449" s="62">
        <v>225</v>
      </c>
      <c r="BK449" s="62">
        <v>225</v>
      </c>
      <c r="BL449" s="62">
        <v>500</v>
      </c>
      <c r="BM449" s="62">
        <v>600</v>
      </c>
      <c r="BN449" s="62">
        <v>600</v>
      </c>
      <c r="BO449" s="62">
        <v>600</v>
      </c>
      <c r="BP449" s="62">
        <v>660</v>
      </c>
      <c r="BQ449" s="62">
        <v>850</v>
      </c>
      <c r="BR449" s="62">
        <v>1650</v>
      </c>
      <c r="BS449" s="62">
        <v>1750</v>
      </c>
      <c r="BT449" s="62">
        <v>1802</v>
      </c>
      <c r="BU449" s="62">
        <v>1800</v>
      </c>
    </row>
    <row r="450" spans="1:73" s="63" customFormat="1" x14ac:dyDescent="0.3">
      <c r="A450" s="1"/>
      <c r="B450" s="1"/>
      <c r="C450" s="1"/>
      <c r="D450" s="92"/>
      <c r="E450" s="3"/>
      <c r="F450" s="3"/>
      <c r="G450" s="1"/>
      <c r="H450" s="69">
        <v>20</v>
      </c>
      <c r="I450" s="47">
        <v>0.89</v>
      </c>
      <c r="J450" s="48">
        <v>3</v>
      </c>
      <c r="K450" s="48">
        <v>3</v>
      </c>
      <c r="L450" s="49">
        <v>252.9</v>
      </c>
      <c r="M450" s="49">
        <v>431.4</v>
      </c>
      <c r="N450" s="49">
        <v>438.9</v>
      </c>
      <c r="O450" s="49">
        <v>545.6</v>
      </c>
      <c r="P450" s="49">
        <v>545.5</v>
      </c>
      <c r="Q450" s="49">
        <v>1000</v>
      </c>
      <c r="R450" s="49">
        <v>1300</v>
      </c>
      <c r="S450" s="49">
        <v>2000</v>
      </c>
      <c r="T450" s="49">
        <v>2300</v>
      </c>
      <c r="U450" s="50">
        <v>285.34000000000128</v>
      </c>
      <c r="V450" s="50">
        <v>323.79999999999893</v>
      </c>
      <c r="W450" s="51">
        <v>850</v>
      </c>
      <c r="X450" s="51">
        <v>850</v>
      </c>
      <c r="Y450" s="51">
        <v>2000</v>
      </c>
      <c r="Z450" s="51">
        <v>2000</v>
      </c>
      <c r="AA450" s="52">
        <v>900</v>
      </c>
      <c r="AB450" s="53">
        <v>1500</v>
      </c>
      <c r="AC450" s="53">
        <v>1500</v>
      </c>
      <c r="AD450" s="55">
        <v>0</v>
      </c>
      <c r="AE450" s="56">
        <v>750</v>
      </c>
      <c r="AF450" s="56">
        <v>750</v>
      </c>
      <c r="AG450" s="56">
        <v>2000</v>
      </c>
      <c r="AH450" s="57">
        <v>701.2</v>
      </c>
      <c r="AI450" s="57">
        <v>711.9</v>
      </c>
      <c r="AJ450" s="57">
        <v>882</v>
      </c>
      <c r="AK450" s="57">
        <v>923</v>
      </c>
      <c r="AL450" s="57">
        <v>941.5</v>
      </c>
      <c r="AM450" s="57">
        <v>1500</v>
      </c>
      <c r="AN450" s="57">
        <v>1650</v>
      </c>
      <c r="AO450" s="57">
        <v>0</v>
      </c>
      <c r="AP450" s="57">
        <v>1650</v>
      </c>
      <c r="AQ450" s="58">
        <v>785</v>
      </c>
      <c r="AR450" s="58">
        <v>1314</v>
      </c>
      <c r="AS450" s="58">
        <v>1203</v>
      </c>
      <c r="AT450" s="58">
        <v>1500</v>
      </c>
      <c r="AU450" s="58">
        <v>1500</v>
      </c>
      <c r="AV450" s="58">
        <v>2500</v>
      </c>
      <c r="AW450" s="58">
        <v>2300</v>
      </c>
      <c r="AX450" s="59">
        <v>118</v>
      </c>
      <c r="AY450" s="59">
        <v>225</v>
      </c>
      <c r="AZ450" s="59">
        <v>750</v>
      </c>
      <c r="BA450" s="64">
        <v>268</v>
      </c>
      <c r="BB450" s="64">
        <v>950</v>
      </c>
      <c r="BC450" s="64">
        <v>1000</v>
      </c>
      <c r="BD450" s="64">
        <v>1000</v>
      </c>
      <c r="BE450" s="64">
        <v>1000</v>
      </c>
      <c r="BF450" s="64">
        <v>1250</v>
      </c>
      <c r="BG450" s="64">
        <v>1250</v>
      </c>
      <c r="BH450" s="64">
        <v>2100</v>
      </c>
      <c r="BI450" s="61">
        <v>600</v>
      </c>
      <c r="BJ450" s="62">
        <v>225</v>
      </c>
      <c r="BK450" s="62">
        <v>225</v>
      </c>
      <c r="BL450" s="62">
        <v>500</v>
      </c>
      <c r="BM450" s="62">
        <v>600</v>
      </c>
      <c r="BN450" s="62">
        <v>600</v>
      </c>
      <c r="BO450" s="62">
        <v>600</v>
      </c>
      <c r="BP450" s="62">
        <v>660</v>
      </c>
      <c r="BQ450" s="62">
        <v>850</v>
      </c>
      <c r="BR450" s="62">
        <v>1650</v>
      </c>
      <c r="BS450" s="62">
        <v>1750</v>
      </c>
      <c r="BT450" s="62">
        <v>1802</v>
      </c>
      <c r="BU450" s="62">
        <v>1800</v>
      </c>
    </row>
    <row r="451" spans="1:73" s="63" customFormat="1" x14ac:dyDescent="0.3">
      <c r="A451" s="1"/>
      <c r="B451" s="1"/>
      <c r="C451" s="1"/>
      <c r="D451" s="92"/>
      <c r="E451" s="3"/>
      <c r="F451" s="3"/>
      <c r="G451" s="1"/>
      <c r="H451" s="69">
        <v>20.027392000039409</v>
      </c>
      <c r="I451" s="47">
        <v>0</v>
      </c>
      <c r="J451" s="48">
        <v>0</v>
      </c>
      <c r="K451" s="48">
        <v>0</v>
      </c>
      <c r="L451" s="49">
        <v>252.94782608695652</v>
      </c>
      <c r="M451" s="49">
        <v>430.90434782608696</v>
      </c>
      <c r="N451" s="49">
        <v>438.195652173913</v>
      </c>
      <c r="O451" s="49">
        <v>544.69130434782608</v>
      </c>
      <c r="P451" s="49">
        <v>544.59565217391309</v>
      </c>
      <c r="Q451" s="49">
        <v>1000</v>
      </c>
      <c r="R451" s="49">
        <v>1300</v>
      </c>
      <c r="S451" s="49">
        <v>2000</v>
      </c>
      <c r="T451" s="49">
        <v>2300</v>
      </c>
      <c r="U451" s="50">
        <v>285.56000000000131</v>
      </c>
      <c r="V451" s="50">
        <v>324.19999999999891</v>
      </c>
      <c r="W451" s="51">
        <v>850</v>
      </c>
      <c r="X451" s="51">
        <v>850</v>
      </c>
      <c r="Y451" s="51">
        <v>2000</v>
      </c>
      <c r="Z451" s="51">
        <v>2000</v>
      </c>
      <c r="AA451" s="52">
        <v>900</v>
      </c>
      <c r="AB451" s="53">
        <v>1500</v>
      </c>
      <c r="AC451" s="53">
        <v>1500</v>
      </c>
      <c r="AD451" s="55">
        <v>0</v>
      </c>
      <c r="AE451" s="56">
        <v>750</v>
      </c>
      <c r="AF451" s="56">
        <v>0</v>
      </c>
      <c r="AG451" s="56">
        <v>2000</v>
      </c>
      <c r="AH451" s="57">
        <v>700.8</v>
      </c>
      <c r="AI451" s="57">
        <v>711.4434782608696</v>
      </c>
      <c r="AJ451" s="57">
        <v>881.52173913043475</v>
      </c>
      <c r="AK451" s="57">
        <v>922.695652173913</v>
      </c>
      <c r="AL451" s="57">
        <v>941</v>
      </c>
      <c r="AM451" s="57">
        <v>1500</v>
      </c>
      <c r="AN451" s="57">
        <v>1650</v>
      </c>
      <c r="AO451" s="57">
        <v>0</v>
      </c>
      <c r="AP451" s="57">
        <v>0</v>
      </c>
      <c r="AQ451" s="58">
        <v>783.78260869565213</v>
      </c>
      <c r="AR451" s="58">
        <v>1313.9130434782608</v>
      </c>
      <c r="AS451" s="58">
        <v>1201.9565217391305</v>
      </c>
      <c r="AT451" s="58">
        <v>1500</v>
      </c>
      <c r="AU451" s="58">
        <v>0</v>
      </c>
      <c r="AV451" s="58">
        <v>2500</v>
      </c>
      <c r="AW451" s="58">
        <v>2300</v>
      </c>
      <c r="AX451" s="59">
        <v>118.17391304347827</v>
      </c>
      <c r="AY451" s="59">
        <v>224.95652173913044</v>
      </c>
      <c r="AZ451" s="59">
        <v>750</v>
      </c>
      <c r="BA451" s="64">
        <v>267.56521739130437</v>
      </c>
      <c r="BB451" s="64">
        <v>950</v>
      </c>
      <c r="BC451" s="64">
        <v>1000</v>
      </c>
      <c r="BD451" s="64">
        <v>1000</v>
      </c>
      <c r="BE451" s="64">
        <v>1000</v>
      </c>
      <c r="BF451" s="64">
        <v>1250</v>
      </c>
      <c r="BG451" s="64">
        <v>1250</v>
      </c>
      <c r="BH451" s="64">
        <v>2100</v>
      </c>
      <c r="BI451" s="61">
        <v>600</v>
      </c>
      <c r="BJ451" s="62">
        <v>225</v>
      </c>
      <c r="BK451" s="62">
        <v>225</v>
      </c>
      <c r="BL451" s="62">
        <v>500</v>
      </c>
      <c r="BM451" s="62">
        <v>600</v>
      </c>
      <c r="BN451" s="62">
        <v>600</v>
      </c>
      <c r="BO451" s="62">
        <v>0</v>
      </c>
      <c r="BP451" s="62">
        <v>660</v>
      </c>
      <c r="BQ451" s="62">
        <v>850</v>
      </c>
      <c r="BR451" s="62">
        <v>1650</v>
      </c>
      <c r="BS451" s="62">
        <v>1750</v>
      </c>
      <c r="BT451" s="62">
        <v>1802</v>
      </c>
      <c r="BU451" s="62">
        <v>1800</v>
      </c>
    </row>
    <row r="452" spans="1:73" s="63" customFormat="1" x14ac:dyDescent="0.3">
      <c r="A452" s="1"/>
      <c r="B452" s="1"/>
      <c r="C452" s="1"/>
      <c r="D452" s="92"/>
      <c r="E452" s="3"/>
      <c r="F452" s="3"/>
      <c r="G452" s="1"/>
      <c r="H452" s="69">
        <v>20.072096000039501</v>
      </c>
      <c r="I452" s="47">
        <v>0</v>
      </c>
      <c r="J452" s="48">
        <v>0</v>
      </c>
      <c r="K452" s="48">
        <v>0</v>
      </c>
      <c r="L452" s="49">
        <v>252.99565217391304</v>
      </c>
      <c r="M452" s="49">
        <v>430.40869565217395</v>
      </c>
      <c r="N452" s="49">
        <v>437.49130434782603</v>
      </c>
      <c r="O452" s="49">
        <v>543.78260869565213</v>
      </c>
      <c r="P452" s="49">
        <v>543.69130434782619</v>
      </c>
      <c r="Q452" s="49">
        <v>1000</v>
      </c>
      <c r="R452" s="49">
        <v>1300</v>
      </c>
      <c r="S452" s="49">
        <v>2000</v>
      </c>
      <c r="T452" s="49">
        <v>2300</v>
      </c>
      <c r="U452" s="50">
        <v>285.78000000000134</v>
      </c>
      <c r="V452" s="50">
        <v>324.59999999999889</v>
      </c>
      <c r="W452" s="51">
        <v>850</v>
      </c>
      <c r="X452" s="51">
        <v>850</v>
      </c>
      <c r="Y452" s="51">
        <v>2000</v>
      </c>
      <c r="Z452" s="51">
        <v>2000</v>
      </c>
      <c r="AA452" s="52">
        <v>900</v>
      </c>
      <c r="AB452" s="53">
        <v>1500</v>
      </c>
      <c r="AC452" s="53">
        <v>1500</v>
      </c>
      <c r="AD452" s="55">
        <v>0</v>
      </c>
      <c r="AE452" s="56">
        <v>750</v>
      </c>
      <c r="AF452" s="56">
        <v>0</v>
      </c>
      <c r="AG452" s="56">
        <v>2000</v>
      </c>
      <c r="AH452" s="57">
        <v>700.4</v>
      </c>
      <c r="AI452" s="57">
        <v>710.98695652173922</v>
      </c>
      <c r="AJ452" s="57">
        <v>881.04347826086951</v>
      </c>
      <c r="AK452" s="57">
        <v>922.39130434782601</v>
      </c>
      <c r="AL452" s="57">
        <v>940.5</v>
      </c>
      <c r="AM452" s="57">
        <v>1500</v>
      </c>
      <c r="AN452" s="57">
        <v>1650</v>
      </c>
      <c r="AO452" s="57">
        <v>0</v>
      </c>
      <c r="AP452" s="57">
        <v>0</v>
      </c>
      <c r="AQ452" s="58">
        <v>782.56521739130426</v>
      </c>
      <c r="AR452" s="58">
        <v>1313.8260869565215</v>
      </c>
      <c r="AS452" s="58">
        <v>1200.913043478261</v>
      </c>
      <c r="AT452" s="58">
        <v>1500</v>
      </c>
      <c r="AU452" s="58">
        <v>0</v>
      </c>
      <c r="AV452" s="58">
        <v>2500</v>
      </c>
      <c r="AW452" s="58">
        <v>2300</v>
      </c>
      <c r="AX452" s="59">
        <v>118.34782608695653</v>
      </c>
      <c r="AY452" s="59">
        <v>224.91304347826087</v>
      </c>
      <c r="AZ452" s="59">
        <v>750</v>
      </c>
      <c r="BA452" s="64">
        <v>267.13043478260875</v>
      </c>
      <c r="BB452" s="64">
        <v>950</v>
      </c>
      <c r="BC452" s="64">
        <v>1000</v>
      </c>
      <c r="BD452" s="64">
        <v>1000</v>
      </c>
      <c r="BE452" s="64">
        <v>1000</v>
      </c>
      <c r="BF452" s="64">
        <v>1250</v>
      </c>
      <c r="BG452" s="64">
        <v>1250</v>
      </c>
      <c r="BH452" s="64">
        <v>2100</v>
      </c>
      <c r="BI452" s="61">
        <v>600</v>
      </c>
      <c r="BJ452" s="62">
        <v>225</v>
      </c>
      <c r="BK452" s="62">
        <v>225</v>
      </c>
      <c r="BL452" s="62">
        <v>500</v>
      </c>
      <c r="BM452" s="62">
        <v>600</v>
      </c>
      <c r="BN452" s="62">
        <v>600</v>
      </c>
      <c r="BO452" s="62">
        <v>0</v>
      </c>
      <c r="BP452" s="62">
        <v>660</v>
      </c>
      <c r="BQ452" s="62">
        <v>850</v>
      </c>
      <c r="BR452" s="62">
        <v>1650</v>
      </c>
      <c r="BS452" s="62">
        <v>1750</v>
      </c>
      <c r="BT452" s="62">
        <v>1802</v>
      </c>
      <c r="BU452" s="62">
        <v>1800</v>
      </c>
    </row>
    <row r="453" spans="1:73" s="63" customFormat="1" x14ac:dyDescent="0.3">
      <c r="A453" s="1"/>
      <c r="B453" s="1"/>
      <c r="C453" s="1"/>
      <c r="D453" s="92"/>
      <c r="E453" s="3"/>
      <c r="F453" s="3"/>
      <c r="G453" s="1"/>
      <c r="H453" s="69">
        <v>20.116800000039589</v>
      </c>
      <c r="I453" s="47">
        <v>0</v>
      </c>
      <c r="J453" s="48">
        <v>0</v>
      </c>
      <c r="K453" s="48">
        <v>0</v>
      </c>
      <c r="L453" s="49">
        <v>253.04347826086956</v>
      </c>
      <c r="M453" s="49">
        <v>429.91304347826093</v>
      </c>
      <c r="N453" s="49">
        <v>436.78695652173906</v>
      </c>
      <c r="O453" s="49">
        <v>542.87391304347818</v>
      </c>
      <c r="P453" s="49">
        <v>542.78695652173928</v>
      </c>
      <c r="Q453" s="49">
        <v>1000</v>
      </c>
      <c r="R453" s="49">
        <v>1300</v>
      </c>
      <c r="S453" s="49">
        <v>2000</v>
      </c>
      <c r="T453" s="49">
        <v>2300</v>
      </c>
      <c r="U453" s="50">
        <v>286</v>
      </c>
      <c r="V453" s="50">
        <v>325</v>
      </c>
      <c r="W453" s="51">
        <v>850</v>
      </c>
      <c r="X453" s="51">
        <v>850</v>
      </c>
      <c r="Y453" s="51">
        <v>2000</v>
      </c>
      <c r="Z453" s="51">
        <v>2000</v>
      </c>
      <c r="AA453" s="52">
        <v>900</v>
      </c>
      <c r="AB453" s="53">
        <v>1500</v>
      </c>
      <c r="AC453" s="53">
        <v>1500</v>
      </c>
      <c r="AD453" s="55">
        <v>0</v>
      </c>
      <c r="AE453" s="56">
        <v>750</v>
      </c>
      <c r="AF453" s="56">
        <v>0</v>
      </c>
      <c r="AG453" s="56">
        <v>2000</v>
      </c>
      <c r="AH453" s="57">
        <v>700</v>
      </c>
      <c r="AI453" s="57">
        <v>710.53043478260884</v>
      </c>
      <c r="AJ453" s="57">
        <v>880.56521739130426</v>
      </c>
      <c r="AK453" s="57">
        <v>922.08695652173901</v>
      </c>
      <c r="AL453" s="57">
        <v>940</v>
      </c>
      <c r="AM453" s="57">
        <v>1500</v>
      </c>
      <c r="AN453" s="57">
        <v>1650</v>
      </c>
      <c r="AO453" s="57">
        <v>0</v>
      </c>
      <c r="AP453" s="57">
        <v>0</v>
      </c>
      <c r="AQ453" s="58">
        <v>781.34782608695639</v>
      </c>
      <c r="AR453" s="58">
        <v>1313.7391304347823</v>
      </c>
      <c r="AS453" s="58">
        <v>1199.8695652173915</v>
      </c>
      <c r="AT453" s="58">
        <v>1500</v>
      </c>
      <c r="AU453" s="58">
        <v>0</v>
      </c>
      <c r="AV453" s="58">
        <v>2500</v>
      </c>
      <c r="AW453" s="58">
        <v>2300</v>
      </c>
      <c r="AX453" s="59">
        <v>118.5217391304348</v>
      </c>
      <c r="AY453" s="59">
        <v>224.86956521739131</v>
      </c>
      <c r="AZ453" s="59">
        <v>750</v>
      </c>
      <c r="BA453" s="64">
        <v>266.69565217391312</v>
      </c>
      <c r="BB453" s="64">
        <v>950</v>
      </c>
      <c r="BC453" s="64">
        <v>1000</v>
      </c>
      <c r="BD453" s="64">
        <v>1000</v>
      </c>
      <c r="BE453" s="64">
        <v>1000</v>
      </c>
      <c r="BF453" s="64">
        <v>1250</v>
      </c>
      <c r="BG453" s="64">
        <v>1250</v>
      </c>
      <c r="BH453" s="64">
        <v>2100</v>
      </c>
      <c r="BI453" s="61">
        <v>600</v>
      </c>
      <c r="BJ453" s="62">
        <v>225</v>
      </c>
      <c r="BK453" s="62">
        <v>225</v>
      </c>
      <c r="BL453" s="62">
        <v>500</v>
      </c>
      <c r="BM453" s="62">
        <v>600</v>
      </c>
      <c r="BN453" s="62">
        <v>600</v>
      </c>
      <c r="BO453" s="62">
        <v>0</v>
      </c>
      <c r="BP453" s="62">
        <v>660</v>
      </c>
      <c r="BQ453" s="62">
        <v>850</v>
      </c>
      <c r="BR453" s="62">
        <v>1650</v>
      </c>
      <c r="BS453" s="62">
        <v>1750</v>
      </c>
      <c r="BT453" s="62">
        <v>1802</v>
      </c>
      <c r="BU453" s="62">
        <v>1800</v>
      </c>
    </row>
    <row r="454" spans="1:73" s="63" customFormat="1" x14ac:dyDescent="0.3">
      <c r="A454" s="1"/>
      <c r="B454" s="1"/>
      <c r="C454" s="1"/>
      <c r="D454" s="92"/>
      <c r="E454" s="3"/>
      <c r="F454" s="3"/>
      <c r="G454" s="1"/>
      <c r="H454" s="69">
        <v>20.161504000039677</v>
      </c>
      <c r="I454" s="47">
        <v>0</v>
      </c>
      <c r="J454" s="48">
        <v>0</v>
      </c>
      <c r="K454" s="48">
        <v>0</v>
      </c>
      <c r="L454" s="49">
        <v>253.09130434782608</v>
      </c>
      <c r="M454" s="49">
        <v>429.41739130434792</v>
      </c>
      <c r="N454" s="49">
        <v>436.08260869565208</v>
      </c>
      <c r="O454" s="49">
        <v>541.96521739130424</v>
      </c>
      <c r="P454" s="49">
        <v>541.88260869565238</v>
      </c>
      <c r="Q454" s="49">
        <v>1000</v>
      </c>
      <c r="R454" s="49">
        <v>1300</v>
      </c>
      <c r="S454" s="49">
        <v>2000</v>
      </c>
      <c r="T454" s="49">
        <v>2300</v>
      </c>
      <c r="U454" s="50">
        <v>286.18</v>
      </c>
      <c r="V454" s="50">
        <v>325.24</v>
      </c>
      <c r="W454" s="51">
        <v>850</v>
      </c>
      <c r="X454" s="51">
        <v>850</v>
      </c>
      <c r="Y454" s="51">
        <v>2000</v>
      </c>
      <c r="Z454" s="51">
        <v>2000</v>
      </c>
      <c r="AA454" s="52">
        <v>900</v>
      </c>
      <c r="AB454" s="53">
        <v>1500</v>
      </c>
      <c r="AC454" s="53">
        <v>1500</v>
      </c>
      <c r="AD454" s="55">
        <v>0</v>
      </c>
      <c r="AE454" s="56">
        <v>750</v>
      </c>
      <c r="AF454" s="56">
        <v>0</v>
      </c>
      <c r="AG454" s="56">
        <v>2000</v>
      </c>
      <c r="AH454" s="57">
        <v>700.25</v>
      </c>
      <c r="AI454" s="57">
        <v>710.07391304347846</v>
      </c>
      <c r="AJ454" s="57">
        <v>880.08695652173901</v>
      </c>
      <c r="AK454" s="57">
        <v>921.78260869565202</v>
      </c>
      <c r="AL454" s="57">
        <v>938.65</v>
      </c>
      <c r="AM454" s="57">
        <v>1500</v>
      </c>
      <c r="AN454" s="57">
        <v>1650</v>
      </c>
      <c r="AO454" s="57">
        <v>0</v>
      </c>
      <c r="AP454" s="57">
        <v>0</v>
      </c>
      <c r="AQ454" s="58">
        <v>780.13043478260852</v>
      </c>
      <c r="AR454" s="58">
        <v>1313.652173913043</v>
      </c>
      <c r="AS454" s="58">
        <v>1198.826086956522</v>
      </c>
      <c r="AT454" s="58">
        <v>1500</v>
      </c>
      <c r="AU454" s="58">
        <v>0</v>
      </c>
      <c r="AV454" s="58">
        <v>2500</v>
      </c>
      <c r="AW454" s="58">
        <v>2300</v>
      </c>
      <c r="AX454" s="59">
        <v>118.69565217391306</v>
      </c>
      <c r="AY454" s="59">
        <v>224.82608695652175</v>
      </c>
      <c r="AZ454" s="59">
        <v>750</v>
      </c>
      <c r="BA454" s="64">
        <v>266.26086956521749</v>
      </c>
      <c r="BB454" s="64">
        <v>950</v>
      </c>
      <c r="BC454" s="64">
        <v>1000</v>
      </c>
      <c r="BD454" s="64">
        <v>1000</v>
      </c>
      <c r="BE454" s="64">
        <v>1000</v>
      </c>
      <c r="BF454" s="64">
        <v>1250</v>
      </c>
      <c r="BG454" s="64">
        <v>1250</v>
      </c>
      <c r="BH454" s="64">
        <v>2100</v>
      </c>
      <c r="BI454" s="61">
        <v>600</v>
      </c>
      <c r="BJ454" s="62">
        <v>225</v>
      </c>
      <c r="BK454" s="62">
        <v>225</v>
      </c>
      <c r="BL454" s="62">
        <v>500</v>
      </c>
      <c r="BM454" s="62">
        <v>600</v>
      </c>
      <c r="BN454" s="62">
        <v>600</v>
      </c>
      <c r="BO454" s="62">
        <v>0</v>
      </c>
      <c r="BP454" s="62">
        <v>660</v>
      </c>
      <c r="BQ454" s="62">
        <v>850</v>
      </c>
      <c r="BR454" s="62">
        <v>1650</v>
      </c>
      <c r="BS454" s="62">
        <v>1750</v>
      </c>
      <c r="BT454" s="62">
        <v>1802</v>
      </c>
      <c r="BU454" s="62">
        <v>1800</v>
      </c>
    </row>
    <row r="455" spans="1:73" s="63" customFormat="1" x14ac:dyDescent="0.3">
      <c r="A455" s="1"/>
      <c r="B455" s="1"/>
      <c r="C455" s="1"/>
      <c r="D455" s="92"/>
      <c r="E455" s="3"/>
      <c r="F455" s="3"/>
      <c r="G455" s="1"/>
      <c r="H455" s="69">
        <v>20.206208000039766</v>
      </c>
      <c r="I455" s="47">
        <v>0</v>
      </c>
      <c r="J455" s="48">
        <v>0</v>
      </c>
      <c r="K455" s="48">
        <v>0</v>
      </c>
      <c r="L455" s="49">
        <v>253.1391304347826</v>
      </c>
      <c r="M455" s="49">
        <v>428.9217391304349</v>
      </c>
      <c r="N455" s="49">
        <v>435.37826086956511</v>
      </c>
      <c r="O455" s="49">
        <v>541.05652173913029</v>
      </c>
      <c r="P455" s="49">
        <v>540.97826086956547</v>
      </c>
      <c r="Q455" s="49">
        <v>1000</v>
      </c>
      <c r="R455" s="49">
        <v>1300</v>
      </c>
      <c r="S455" s="49">
        <v>2000</v>
      </c>
      <c r="T455" s="49">
        <v>2300</v>
      </c>
      <c r="U455" s="50">
        <v>286.36</v>
      </c>
      <c r="V455" s="50">
        <v>325.48</v>
      </c>
      <c r="W455" s="51">
        <v>850</v>
      </c>
      <c r="X455" s="51">
        <v>850</v>
      </c>
      <c r="Y455" s="51">
        <v>2000</v>
      </c>
      <c r="Z455" s="51">
        <v>2000</v>
      </c>
      <c r="AA455" s="52">
        <v>900</v>
      </c>
      <c r="AB455" s="53">
        <v>1500</v>
      </c>
      <c r="AC455" s="53">
        <v>1500</v>
      </c>
      <c r="AD455" s="55">
        <v>0</v>
      </c>
      <c r="AE455" s="56">
        <v>750</v>
      </c>
      <c r="AF455" s="56">
        <v>0</v>
      </c>
      <c r="AG455" s="56">
        <v>2000</v>
      </c>
      <c r="AH455" s="57">
        <v>700.5</v>
      </c>
      <c r="AI455" s="57">
        <v>709.61739130434808</v>
      </c>
      <c r="AJ455" s="57">
        <v>879.60869565217376</v>
      </c>
      <c r="AK455" s="57">
        <v>921.47826086956502</v>
      </c>
      <c r="AL455" s="57">
        <v>937.3</v>
      </c>
      <c r="AM455" s="57">
        <v>1500</v>
      </c>
      <c r="AN455" s="57">
        <v>1650</v>
      </c>
      <c r="AO455" s="57">
        <v>0</v>
      </c>
      <c r="AP455" s="57">
        <v>0</v>
      </c>
      <c r="AQ455" s="58">
        <v>778.91304347826065</v>
      </c>
      <c r="AR455" s="58">
        <v>1313.5652173913038</v>
      </c>
      <c r="AS455" s="58">
        <v>1197.7826086956525</v>
      </c>
      <c r="AT455" s="58">
        <v>1500</v>
      </c>
      <c r="AU455" s="58">
        <v>0</v>
      </c>
      <c r="AV455" s="58">
        <v>2500</v>
      </c>
      <c r="AW455" s="58">
        <v>2300</v>
      </c>
      <c r="AX455" s="59">
        <v>118.86956521739133</v>
      </c>
      <c r="AY455" s="59">
        <v>224.78260869565219</v>
      </c>
      <c r="AZ455" s="59">
        <v>750</v>
      </c>
      <c r="BA455" s="64">
        <v>265.82608695652186</v>
      </c>
      <c r="BB455" s="64">
        <v>950</v>
      </c>
      <c r="BC455" s="64">
        <v>1000</v>
      </c>
      <c r="BD455" s="64">
        <v>1000</v>
      </c>
      <c r="BE455" s="64">
        <v>1000</v>
      </c>
      <c r="BF455" s="64">
        <v>1250</v>
      </c>
      <c r="BG455" s="64">
        <v>1250</v>
      </c>
      <c r="BH455" s="64">
        <v>2100</v>
      </c>
      <c r="BI455" s="61">
        <v>600</v>
      </c>
      <c r="BJ455" s="62">
        <v>225</v>
      </c>
      <c r="BK455" s="62">
        <v>225</v>
      </c>
      <c r="BL455" s="62">
        <v>500</v>
      </c>
      <c r="BM455" s="62">
        <v>600</v>
      </c>
      <c r="BN455" s="62">
        <v>600</v>
      </c>
      <c r="BO455" s="62">
        <v>0</v>
      </c>
      <c r="BP455" s="62">
        <v>660</v>
      </c>
      <c r="BQ455" s="62">
        <v>850</v>
      </c>
      <c r="BR455" s="62">
        <v>1650</v>
      </c>
      <c r="BS455" s="62">
        <v>1750</v>
      </c>
      <c r="BT455" s="62">
        <v>1802</v>
      </c>
      <c r="BU455" s="62">
        <v>1800</v>
      </c>
    </row>
    <row r="456" spans="1:73" s="63" customFormat="1" x14ac:dyDescent="0.3">
      <c r="A456" s="1"/>
      <c r="B456" s="1"/>
      <c r="C456" s="1"/>
      <c r="D456" s="92"/>
      <c r="E456" s="3"/>
      <c r="F456" s="3"/>
      <c r="G456" s="1"/>
      <c r="H456" s="69">
        <v>20.25091200003985</v>
      </c>
      <c r="I456" s="47">
        <v>0</v>
      </c>
      <c r="J456" s="48">
        <v>0</v>
      </c>
      <c r="K456" s="48">
        <v>0</v>
      </c>
      <c r="L456" s="49">
        <v>253.18695652173912</v>
      </c>
      <c r="M456" s="49">
        <v>428.42608695652189</v>
      </c>
      <c r="N456" s="49">
        <v>434.67391304347814</v>
      </c>
      <c r="O456" s="49">
        <v>540.14782608695634</v>
      </c>
      <c r="P456" s="49">
        <v>540.07391304347857</v>
      </c>
      <c r="Q456" s="49">
        <v>1000</v>
      </c>
      <c r="R456" s="49">
        <v>1300</v>
      </c>
      <c r="S456" s="49">
        <v>2000</v>
      </c>
      <c r="T456" s="49">
        <v>2300</v>
      </c>
      <c r="U456" s="50">
        <v>286.54000000000002</v>
      </c>
      <c r="V456" s="50">
        <v>325.72000000000003</v>
      </c>
      <c r="W456" s="51">
        <v>850</v>
      </c>
      <c r="X456" s="51">
        <v>850</v>
      </c>
      <c r="Y456" s="51">
        <v>2000</v>
      </c>
      <c r="Z456" s="51">
        <v>2000</v>
      </c>
      <c r="AA456" s="52">
        <v>900</v>
      </c>
      <c r="AB456" s="53">
        <v>1500</v>
      </c>
      <c r="AC456" s="53">
        <v>1500</v>
      </c>
      <c r="AD456" s="55">
        <v>0</v>
      </c>
      <c r="AE456" s="56">
        <v>750</v>
      </c>
      <c r="AF456" s="56">
        <v>0</v>
      </c>
      <c r="AG456" s="56">
        <v>2000</v>
      </c>
      <c r="AH456" s="57">
        <v>700.75</v>
      </c>
      <c r="AI456" s="57">
        <v>709.16086956521769</v>
      </c>
      <c r="AJ456" s="57">
        <v>879.13043478260852</v>
      </c>
      <c r="AK456" s="57">
        <v>921.17391304347802</v>
      </c>
      <c r="AL456" s="57">
        <v>935.95</v>
      </c>
      <c r="AM456" s="57">
        <v>1500</v>
      </c>
      <c r="AN456" s="57">
        <v>1650</v>
      </c>
      <c r="AO456" s="57">
        <v>0</v>
      </c>
      <c r="AP456" s="57">
        <v>0</v>
      </c>
      <c r="AQ456" s="58">
        <v>777.69565217391278</v>
      </c>
      <c r="AR456" s="58">
        <v>1313.4782608695646</v>
      </c>
      <c r="AS456" s="58">
        <v>1196.739130434783</v>
      </c>
      <c r="AT456" s="58">
        <v>1500</v>
      </c>
      <c r="AU456" s="58">
        <v>0</v>
      </c>
      <c r="AV456" s="58">
        <v>2500</v>
      </c>
      <c r="AW456" s="58">
        <v>2300</v>
      </c>
      <c r="AX456" s="59">
        <v>119.04347826086959</v>
      </c>
      <c r="AY456" s="59">
        <v>224.73913043478262</v>
      </c>
      <c r="AZ456" s="59">
        <v>750</v>
      </c>
      <c r="BA456" s="64">
        <v>265.39130434782624</v>
      </c>
      <c r="BB456" s="64">
        <v>950</v>
      </c>
      <c r="BC456" s="64">
        <v>1000</v>
      </c>
      <c r="BD456" s="64">
        <v>1000</v>
      </c>
      <c r="BE456" s="64">
        <v>1000</v>
      </c>
      <c r="BF456" s="64">
        <v>1250</v>
      </c>
      <c r="BG456" s="64">
        <v>1250</v>
      </c>
      <c r="BH456" s="64">
        <v>2100</v>
      </c>
      <c r="BI456" s="61">
        <v>600</v>
      </c>
      <c r="BJ456" s="62">
        <v>225</v>
      </c>
      <c r="BK456" s="62">
        <v>225</v>
      </c>
      <c r="BL456" s="62">
        <v>500</v>
      </c>
      <c r="BM456" s="62">
        <v>600</v>
      </c>
      <c r="BN456" s="62">
        <v>600</v>
      </c>
      <c r="BO456" s="62">
        <v>0</v>
      </c>
      <c r="BP456" s="62">
        <v>660</v>
      </c>
      <c r="BQ456" s="62">
        <v>850</v>
      </c>
      <c r="BR456" s="62">
        <v>1650</v>
      </c>
      <c r="BS456" s="62">
        <v>1750</v>
      </c>
      <c r="BT456" s="62">
        <v>1802</v>
      </c>
      <c r="BU456" s="62">
        <v>1800</v>
      </c>
    </row>
    <row r="457" spans="1:73" s="63" customFormat="1" x14ac:dyDescent="0.3">
      <c r="A457" s="1"/>
      <c r="B457" s="1"/>
      <c r="C457" s="1"/>
      <c r="D457" s="92"/>
      <c r="E457" s="3"/>
      <c r="F457" s="3"/>
      <c r="G457" s="1"/>
      <c r="H457" s="69">
        <v>20.295616000039939</v>
      </c>
      <c r="I457" s="47">
        <v>0</v>
      </c>
      <c r="J457" s="48">
        <v>0</v>
      </c>
      <c r="K457" s="48">
        <v>0</v>
      </c>
      <c r="L457" s="49">
        <v>253.23478260869564</v>
      </c>
      <c r="M457" s="49">
        <v>427.93043478260887</v>
      </c>
      <c r="N457" s="49">
        <v>433.96956521739116</v>
      </c>
      <c r="O457" s="49">
        <v>539.2391304347824</v>
      </c>
      <c r="P457" s="49">
        <v>539.16956521739166</v>
      </c>
      <c r="Q457" s="49">
        <v>1000</v>
      </c>
      <c r="R457" s="49">
        <v>1300</v>
      </c>
      <c r="S457" s="49">
        <v>2000</v>
      </c>
      <c r="T457" s="49">
        <v>2300</v>
      </c>
      <c r="U457" s="50">
        <v>286.72000000000003</v>
      </c>
      <c r="V457" s="50">
        <v>325.95999999999998</v>
      </c>
      <c r="W457" s="51">
        <v>850</v>
      </c>
      <c r="X457" s="51">
        <v>850</v>
      </c>
      <c r="Y457" s="51">
        <v>2000</v>
      </c>
      <c r="Z457" s="51">
        <v>2000</v>
      </c>
      <c r="AA457" s="52">
        <v>900</v>
      </c>
      <c r="AB457" s="53">
        <v>1500</v>
      </c>
      <c r="AC457" s="53">
        <v>1500</v>
      </c>
      <c r="AD457" s="55">
        <v>0</v>
      </c>
      <c r="AE457" s="56">
        <v>750</v>
      </c>
      <c r="AF457" s="56">
        <v>0</v>
      </c>
      <c r="AG457" s="56">
        <v>2000</v>
      </c>
      <c r="AH457" s="57">
        <v>701</v>
      </c>
      <c r="AI457" s="57">
        <v>708.70434782608731</v>
      </c>
      <c r="AJ457" s="57">
        <v>878.65217391304327</v>
      </c>
      <c r="AK457" s="57">
        <v>920.86956521739103</v>
      </c>
      <c r="AL457" s="57">
        <v>934.6</v>
      </c>
      <c r="AM457" s="57">
        <v>1500</v>
      </c>
      <c r="AN457" s="57">
        <v>1650</v>
      </c>
      <c r="AO457" s="57">
        <v>0</v>
      </c>
      <c r="AP457" s="57">
        <v>0</v>
      </c>
      <c r="AQ457" s="58">
        <v>776.47826086956491</v>
      </c>
      <c r="AR457" s="58">
        <v>1313.3913043478253</v>
      </c>
      <c r="AS457" s="58">
        <v>1195.6956521739135</v>
      </c>
      <c r="AT457" s="58">
        <v>1500</v>
      </c>
      <c r="AU457" s="58">
        <v>0</v>
      </c>
      <c r="AV457" s="58">
        <v>2500</v>
      </c>
      <c r="AW457" s="58">
        <v>2300</v>
      </c>
      <c r="AX457" s="59">
        <v>119.21739130434786</v>
      </c>
      <c r="AY457" s="59">
        <v>224.69565217391306</v>
      </c>
      <c r="AZ457" s="59">
        <v>750</v>
      </c>
      <c r="BA457" s="64">
        <v>264.95652173913061</v>
      </c>
      <c r="BB457" s="64">
        <v>950</v>
      </c>
      <c r="BC457" s="64">
        <v>1000</v>
      </c>
      <c r="BD457" s="64">
        <v>1000</v>
      </c>
      <c r="BE457" s="64">
        <v>1000</v>
      </c>
      <c r="BF457" s="64">
        <v>1250</v>
      </c>
      <c r="BG457" s="64">
        <v>1250</v>
      </c>
      <c r="BH457" s="64">
        <v>2100</v>
      </c>
      <c r="BI457" s="61">
        <v>600</v>
      </c>
      <c r="BJ457" s="62">
        <v>225</v>
      </c>
      <c r="BK457" s="62">
        <v>225</v>
      </c>
      <c r="BL457" s="62">
        <v>500</v>
      </c>
      <c r="BM457" s="62">
        <v>600</v>
      </c>
      <c r="BN457" s="62">
        <v>600</v>
      </c>
      <c r="BO457" s="62">
        <v>0</v>
      </c>
      <c r="BP457" s="62">
        <v>660</v>
      </c>
      <c r="BQ457" s="62">
        <v>850</v>
      </c>
      <c r="BR457" s="62">
        <v>1650</v>
      </c>
      <c r="BS457" s="62">
        <v>1750</v>
      </c>
      <c r="BT457" s="62">
        <v>1802</v>
      </c>
      <c r="BU457" s="62">
        <v>1800</v>
      </c>
    </row>
    <row r="458" spans="1:73" s="63" customFormat="1" x14ac:dyDescent="0.3">
      <c r="A458" s="1"/>
      <c r="B458" s="1"/>
      <c r="C458" s="1"/>
      <c r="D458" s="92"/>
      <c r="E458" s="3"/>
      <c r="F458" s="3"/>
      <c r="G458" s="1"/>
      <c r="H458" s="69">
        <v>20.340320000040027</v>
      </c>
      <c r="I458" s="47">
        <v>0</v>
      </c>
      <c r="J458" s="48">
        <v>0</v>
      </c>
      <c r="K458" s="48">
        <v>0</v>
      </c>
      <c r="L458" s="49">
        <v>253.28260869565216</v>
      </c>
      <c r="M458" s="49">
        <v>427.43478260869585</v>
      </c>
      <c r="N458" s="49">
        <v>433.26521739130419</v>
      </c>
      <c r="O458" s="49">
        <v>538.33043478260845</v>
      </c>
      <c r="P458" s="49">
        <v>538.26521739130476</v>
      </c>
      <c r="Q458" s="49">
        <v>1000</v>
      </c>
      <c r="R458" s="49">
        <v>1300</v>
      </c>
      <c r="S458" s="49">
        <v>2000</v>
      </c>
      <c r="T458" s="49">
        <v>2300</v>
      </c>
      <c r="U458" s="50">
        <v>286.89999999999998</v>
      </c>
      <c r="V458" s="50">
        <v>326.2</v>
      </c>
      <c r="W458" s="51">
        <v>850</v>
      </c>
      <c r="X458" s="51">
        <v>850</v>
      </c>
      <c r="Y458" s="51">
        <v>2000</v>
      </c>
      <c r="Z458" s="51">
        <v>2000</v>
      </c>
      <c r="AA458" s="52">
        <v>900</v>
      </c>
      <c r="AB458" s="53">
        <v>1500</v>
      </c>
      <c r="AC458" s="53">
        <v>1500</v>
      </c>
      <c r="AD458" s="55">
        <v>0</v>
      </c>
      <c r="AE458" s="56">
        <v>750</v>
      </c>
      <c r="AF458" s="56">
        <v>0</v>
      </c>
      <c r="AG458" s="56">
        <v>2000</v>
      </c>
      <c r="AH458" s="57">
        <v>701.25</v>
      </c>
      <c r="AI458" s="57">
        <v>708.24782608695693</v>
      </c>
      <c r="AJ458" s="57">
        <v>878.17391304347802</v>
      </c>
      <c r="AK458" s="57">
        <v>920.56521739130403</v>
      </c>
      <c r="AL458" s="57">
        <v>933.25</v>
      </c>
      <c r="AM458" s="57">
        <v>1500</v>
      </c>
      <c r="AN458" s="57">
        <v>1650</v>
      </c>
      <c r="AO458" s="57">
        <v>0</v>
      </c>
      <c r="AP458" s="57">
        <v>0</v>
      </c>
      <c r="AQ458" s="58">
        <v>775.26086956521704</v>
      </c>
      <c r="AR458" s="58">
        <v>1313.3043478260861</v>
      </c>
      <c r="AS458" s="58">
        <v>1194.652173913044</v>
      </c>
      <c r="AT458" s="58">
        <v>1500</v>
      </c>
      <c r="AU458" s="58">
        <v>0</v>
      </c>
      <c r="AV458" s="58">
        <v>2500</v>
      </c>
      <c r="AW458" s="58">
        <v>2300</v>
      </c>
      <c r="AX458" s="59">
        <v>119.39130434782612</v>
      </c>
      <c r="AY458" s="59">
        <v>224.6521739130435</v>
      </c>
      <c r="AZ458" s="59">
        <v>750</v>
      </c>
      <c r="BA458" s="64">
        <v>264.52173913043498</v>
      </c>
      <c r="BB458" s="64">
        <v>950</v>
      </c>
      <c r="BC458" s="64">
        <v>1000</v>
      </c>
      <c r="BD458" s="64">
        <v>1000</v>
      </c>
      <c r="BE458" s="64">
        <v>1000</v>
      </c>
      <c r="BF458" s="64">
        <v>1250</v>
      </c>
      <c r="BG458" s="64">
        <v>1250</v>
      </c>
      <c r="BH458" s="64">
        <v>2100</v>
      </c>
      <c r="BI458" s="61">
        <v>600</v>
      </c>
      <c r="BJ458" s="62">
        <v>225</v>
      </c>
      <c r="BK458" s="62">
        <v>225</v>
      </c>
      <c r="BL458" s="62">
        <v>500</v>
      </c>
      <c r="BM458" s="62">
        <v>600</v>
      </c>
      <c r="BN458" s="62">
        <v>600</v>
      </c>
      <c r="BO458" s="62">
        <v>0</v>
      </c>
      <c r="BP458" s="62">
        <v>660</v>
      </c>
      <c r="BQ458" s="62">
        <v>850</v>
      </c>
      <c r="BR458" s="62">
        <v>1650</v>
      </c>
      <c r="BS458" s="62">
        <v>1750</v>
      </c>
      <c r="BT458" s="62">
        <v>1802</v>
      </c>
      <c r="BU458" s="62">
        <v>1800</v>
      </c>
    </row>
    <row r="459" spans="1:73" s="63" customFormat="1" x14ac:dyDescent="0.3">
      <c r="A459" s="1"/>
      <c r="B459" s="1"/>
      <c r="C459" s="1"/>
      <c r="D459" s="92"/>
      <c r="E459" s="3"/>
      <c r="F459" s="3"/>
      <c r="G459" s="1"/>
      <c r="H459" s="69">
        <v>20.385024000040115</v>
      </c>
      <c r="I459" s="47">
        <v>0</v>
      </c>
      <c r="J459" s="48">
        <v>0</v>
      </c>
      <c r="K459" s="48">
        <v>0</v>
      </c>
      <c r="L459" s="49">
        <v>253.33043478260868</v>
      </c>
      <c r="M459" s="49">
        <v>426.93913043478284</v>
      </c>
      <c r="N459" s="49">
        <v>432.56086956521722</v>
      </c>
      <c r="O459" s="49">
        <v>537.4217391304345</v>
      </c>
      <c r="P459" s="49">
        <v>537.36086956521785</v>
      </c>
      <c r="Q459" s="49">
        <v>1000</v>
      </c>
      <c r="R459" s="49">
        <v>1300</v>
      </c>
      <c r="S459" s="49">
        <v>2000</v>
      </c>
      <c r="T459" s="49">
        <v>2300</v>
      </c>
      <c r="U459" s="50">
        <v>287.08</v>
      </c>
      <c r="V459" s="50">
        <v>326.44</v>
      </c>
      <c r="W459" s="51">
        <v>850</v>
      </c>
      <c r="X459" s="51">
        <v>850</v>
      </c>
      <c r="Y459" s="51">
        <v>2000</v>
      </c>
      <c r="Z459" s="51">
        <v>2000</v>
      </c>
      <c r="AA459" s="52">
        <v>900</v>
      </c>
      <c r="AB459" s="53">
        <v>1500</v>
      </c>
      <c r="AC459" s="53">
        <v>1500</v>
      </c>
      <c r="AD459" s="55">
        <v>0</v>
      </c>
      <c r="AE459" s="56">
        <v>750</v>
      </c>
      <c r="AF459" s="56">
        <v>0</v>
      </c>
      <c r="AG459" s="56">
        <v>2000</v>
      </c>
      <c r="AH459" s="57">
        <v>701.5</v>
      </c>
      <c r="AI459" s="57">
        <v>707.79130434782655</v>
      </c>
      <c r="AJ459" s="57">
        <v>877.69565217391278</v>
      </c>
      <c r="AK459" s="57">
        <v>920.26086956521704</v>
      </c>
      <c r="AL459" s="57">
        <v>931.9</v>
      </c>
      <c r="AM459" s="57">
        <v>1500</v>
      </c>
      <c r="AN459" s="57">
        <v>1650</v>
      </c>
      <c r="AO459" s="57">
        <v>0</v>
      </c>
      <c r="AP459" s="57">
        <v>0</v>
      </c>
      <c r="AQ459" s="58">
        <v>774.04347826086916</v>
      </c>
      <c r="AR459" s="58">
        <v>1313.2173913043468</v>
      </c>
      <c r="AS459" s="58">
        <v>1193.6086956521744</v>
      </c>
      <c r="AT459" s="58">
        <v>1500</v>
      </c>
      <c r="AU459" s="58">
        <v>0</v>
      </c>
      <c r="AV459" s="58">
        <v>2500</v>
      </c>
      <c r="AW459" s="58">
        <v>2300</v>
      </c>
      <c r="AX459" s="59">
        <v>119.56521739130439</v>
      </c>
      <c r="AY459" s="59">
        <v>224.60869565217394</v>
      </c>
      <c r="AZ459" s="59">
        <v>750</v>
      </c>
      <c r="BA459" s="64">
        <v>264.08695652173935</v>
      </c>
      <c r="BB459" s="64">
        <v>950</v>
      </c>
      <c r="BC459" s="64">
        <v>1000</v>
      </c>
      <c r="BD459" s="64">
        <v>1000</v>
      </c>
      <c r="BE459" s="64">
        <v>1000</v>
      </c>
      <c r="BF459" s="64">
        <v>1250</v>
      </c>
      <c r="BG459" s="64">
        <v>1250</v>
      </c>
      <c r="BH459" s="64">
        <v>2100</v>
      </c>
      <c r="BI459" s="61">
        <v>600</v>
      </c>
      <c r="BJ459" s="62">
        <v>225</v>
      </c>
      <c r="BK459" s="62">
        <v>225</v>
      </c>
      <c r="BL459" s="62">
        <v>500</v>
      </c>
      <c r="BM459" s="62">
        <v>600</v>
      </c>
      <c r="BN459" s="62">
        <v>600</v>
      </c>
      <c r="BO459" s="62">
        <v>0</v>
      </c>
      <c r="BP459" s="62">
        <v>660</v>
      </c>
      <c r="BQ459" s="62">
        <v>850</v>
      </c>
      <c r="BR459" s="62">
        <v>1650</v>
      </c>
      <c r="BS459" s="62">
        <v>1750</v>
      </c>
      <c r="BT459" s="62">
        <v>1802</v>
      </c>
      <c r="BU459" s="62">
        <v>1800</v>
      </c>
    </row>
    <row r="460" spans="1:73" s="63" customFormat="1" x14ac:dyDescent="0.3">
      <c r="A460" s="1"/>
      <c r="B460" s="1"/>
      <c r="C460" s="1"/>
      <c r="D460" s="92"/>
      <c r="E460" s="3"/>
      <c r="F460" s="3"/>
      <c r="G460" s="1"/>
      <c r="H460" s="69">
        <v>20.429728000040203</v>
      </c>
      <c r="I460" s="47">
        <v>0</v>
      </c>
      <c r="J460" s="48">
        <v>0</v>
      </c>
      <c r="K460" s="48">
        <v>0</v>
      </c>
      <c r="L460" s="49">
        <v>253.3782608695652</v>
      </c>
      <c r="M460" s="49">
        <v>426.44347826086982</v>
      </c>
      <c r="N460" s="49">
        <v>431.85652173913024</v>
      </c>
      <c r="O460" s="49">
        <v>536.51304347826056</v>
      </c>
      <c r="P460" s="49">
        <v>536.45652173913095</v>
      </c>
      <c r="Q460" s="49">
        <v>1000</v>
      </c>
      <c r="R460" s="49">
        <v>1300</v>
      </c>
      <c r="S460" s="49">
        <v>2000</v>
      </c>
      <c r="T460" s="49">
        <v>2300</v>
      </c>
      <c r="U460" s="50">
        <v>287.26</v>
      </c>
      <c r="V460" s="50">
        <v>326.68</v>
      </c>
      <c r="W460" s="51">
        <v>850</v>
      </c>
      <c r="X460" s="51">
        <v>850</v>
      </c>
      <c r="Y460" s="51">
        <v>2000</v>
      </c>
      <c r="Z460" s="51">
        <v>2000</v>
      </c>
      <c r="AA460" s="52">
        <v>900</v>
      </c>
      <c r="AB460" s="53">
        <v>1500</v>
      </c>
      <c r="AC460" s="53">
        <v>1500</v>
      </c>
      <c r="AD460" s="55">
        <v>0</v>
      </c>
      <c r="AE460" s="56">
        <v>750</v>
      </c>
      <c r="AF460" s="56">
        <v>0</v>
      </c>
      <c r="AG460" s="56">
        <v>2000</v>
      </c>
      <c r="AH460" s="57">
        <v>701.75</v>
      </c>
      <c r="AI460" s="57">
        <v>707.33478260869617</v>
      </c>
      <c r="AJ460" s="57">
        <v>877.21739130434753</v>
      </c>
      <c r="AK460" s="57">
        <v>919.95652173913004</v>
      </c>
      <c r="AL460" s="57">
        <v>930.55</v>
      </c>
      <c r="AM460" s="57">
        <v>1500</v>
      </c>
      <c r="AN460" s="57">
        <v>1650</v>
      </c>
      <c r="AO460" s="57">
        <v>0</v>
      </c>
      <c r="AP460" s="57">
        <v>0</v>
      </c>
      <c r="AQ460" s="58">
        <v>772.82608695652129</v>
      </c>
      <c r="AR460" s="58">
        <v>1313.1304347826076</v>
      </c>
      <c r="AS460" s="58">
        <v>1192.5652173913049</v>
      </c>
      <c r="AT460" s="58">
        <v>1500</v>
      </c>
      <c r="AU460" s="58">
        <v>0</v>
      </c>
      <c r="AV460" s="58">
        <v>2500</v>
      </c>
      <c r="AW460" s="58">
        <v>2300</v>
      </c>
      <c r="AX460" s="59">
        <v>119.73913043478265</v>
      </c>
      <c r="AY460" s="59">
        <v>224.56521739130437</v>
      </c>
      <c r="AZ460" s="59">
        <v>750</v>
      </c>
      <c r="BA460" s="64">
        <v>263.65217391304373</v>
      </c>
      <c r="BB460" s="64">
        <v>950</v>
      </c>
      <c r="BC460" s="64">
        <v>1000</v>
      </c>
      <c r="BD460" s="64">
        <v>1000</v>
      </c>
      <c r="BE460" s="64">
        <v>1000</v>
      </c>
      <c r="BF460" s="64">
        <v>1250</v>
      </c>
      <c r="BG460" s="64">
        <v>1250</v>
      </c>
      <c r="BH460" s="64">
        <v>2100</v>
      </c>
      <c r="BI460" s="61">
        <v>600</v>
      </c>
      <c r="BJ460" s="62">
        <v>225</v>
      </c>
      <c r="BK460" s="62">
        <v>225</v>
      </c>
      <c r="BL460" s="62">
        <v>500</v>
      </c>
      <c r="BM460" s="62">
        <v>600</v>
      </c>
      <c r="BN460" s="62">
        <v>600</v>
      </c>
      <c r="BO460" s="62">
        <v>0</v>
      </c>
      <c r="BP460" s="62">
        <v>660</v>
      </c>
      <c r="BQ460" s="62">
        <v>850</v>
      </c>
      <c r="BR460" s="62">
        <v>1650</v>
      </c>
      <c r="BS460" s="62">
        <v>1750</v>
      </c>
      <c r="BT460" s="62">
        <v>1802</v>
      </c>
      <c r="BU460" s="62">
        <v>1800</v>
      </c>
    </row>
    <row r="461" spans="1:73" s="63" customFormat="1" x14ac:dyDescent="0.3">
      <c r="A461" s="1"/>
      <c r="B461" s="1"/>
      <c r="C461" s="1"/>
      <c r="D461" s="92"/>
      <c r="E461" s="3"/>
      <c r="F461" s="3"/>
      <c r="G461" s="1"/>
      <c r="H461" s="69">
        <v>20.474432000040292</v>
      </c>
      <c r="I461" s="47">
        <v>0</v>
      </c>
      <c r="J461" s="48">
        <v>0</v>
      </c>
      <c r="K461" s="48">
        <v>0</v>
      </c>
      <c r="L461" s="49">
        <v>253.42608695652171</v>
      </c>
      <c r="M461" s="49">
        <v>425.94782608695681</v>
      </c>
      <c r="N461" s="49">
        <v>431.15217391304327</v>
      </c>
      <c r="O461" s="49">
        <v>535.60434782608661</v>
      </c>
      <c r="P461" s="49">
        <v>535.55217391304404</v>
      </c>
      <c r="Q461" s="49">
        <v>1000</v>
      </c>
      <c r="R461" s="49">
        <v>1300</v>
      </c>
      <c r="S461" s="49">
        <v>2000</v>
      </c>
      <c r="T461" s="49">
        <v>2300</v>
      </c>
      <c r="U461" s="50">
        <v>287.44</v>
      </c>
      <c r="V461" s="50">
        <v>326.92</v>
      </c>
      <c r="W461" s="51">
        <v>850</v>
      </c>
      <c r="X461" s="51">
        <v>850</v>
      </c>
      <c r="Y461" s="51">
        <v>2000</v>
      </c>
      <c r="Z461" s="51">
        <v>2000</v>
      </c>
      <c r="AA461" s="52">
        <v>900</v>
      </c>
      <c r="AB461" s="53">
        <v>1500</v>
      </c>
      <c r="AC461" s="53">
        <v>1500</v>
      </c>
      <c r="AD461" s="55">
        <v>0</v>
      </c>
      <c r="AE461" s="56">
        <v>750</v>
      </c>
      <c r="AF461" s="56">
        <v>0</v>
      </c>
      <c r="AG461" s="56">
        <v>2000</v>
      </c>
      <c r="AH461" s="57">
        <v>702</v>
      </c>
      <c r="AI461" s="57">
        <v>706.87826086956579</v>
      </c>
      <c r="AJ461" s="57">
        <v>876.73913043478228</v>
      </c>
      <c r="AK461" s="57">
        <v>919.65217391304304</v>
      </c>
      <c r="AL461" s="57">
        <v>929.2</v>
      </c>
      <c r="AM461" s="57">
        <v>1500</v>
      </c>
      <c r="AN461" s="57">
        <v>1650</v>
      </c>
      <c r="AO461" s="57">
        <v>0</v>
      </c>
      <c r="AP461" s="57">
        <v>0</v>
      </c>
      <c r="AQ461" s="58">
        <v>771.60869565217342</v>
      </c>
      <c r="AR461" s="58">
        <v>1313.0434782608684</v>
      </c>
      <c r="AS461" s="58">
        <v>1191.5217391304354</v>
      </c>
      <c r="AT461" s="58">
        <v>1500</v>
      </c>
      <c r="AU461" s="58">
        <v>0</v>
      </c>
      <c r="AV461" s="58">
        <v>2500</v>
      </c>
      <c r="AW461" s="58">
        <v>2300</v>
      </c>
      <c r="AX461" s="59">
        <v>119.91304347826092</v>
      </c>
      <c r="AY461" s="59">
        <v>224.52173913043481</v>
      </c>
      <c r="AZ461" s="59">
        <v>750</v>
      </c>
      <c r="BA461" s="64">
        <v>263.2173913043481</v>
      </c>
      <c r="BB461" s="64">
        <v>950</v>
      </c>
      <c r="BC461" s="64">
        <v>1000</v>
      </c>
      <c r="BD461" s="64">
        <v>1000</v>
      </c>
      <c r="BE461" s="64">
        <v>1000</v>
      </c>
      <c r="BF461" s="64">
        <v>1250</v>
      </c>
      <c r="BG461" s="64">
        <v>1250</v>
      </c>
      <c r="BH461" s="64">
        <v>2100</v>
      </c>
      <c r="BI461" s="61">
        <v>600</v>
      </c>
      <c r="BJ461" s="62">
        <v>225</v>
      </c>
      <c r="BK461" s="62">
        <v>225</v>
      </c>
      <c r="BL461" s="62">
        <v>500</v>
      </c>
      <c r="BM461" s="62">
        <v>600</v>
      </c>
      <c r="BN461" s="62">
        <v>600</v>
      </c>
      <c r="BO461" s="62">
        <v>0</v>
      </c>
      <c r="BP461" s="62">
        <v>660</v>
      </c>
      <c r="BQ461" s="62">
        <v>850</v>
      </c>
      <c r="BR461" s="62">
        <v>1650</v>
      </c>
      <c r="BS461" s="62">
        <v>1750</v>
      </c>
      <c r="BT461" s="62">
        <v>1802</v>
      </c>
      <c r="BU461" s="62">
        <v>1800</v>
      </c>
    </row>
    <row r="462" spans="1:73" s="63" customFormat="1" x14ac:dyDescent="0.3">
      <c r="A462" s="1"/>
      <c r="B462" s="1"/>
      <c r="C462" s="1"/>
      <c r="D462" s="92"/>
      <c r="E462" s="3"/>
      <c r="F462" s="3"/>
      <c r="G462" s="1"/>
      <c r="H462" s="69">
        <v>20.5</v>
      </c>
      <c r="I462" s="47">
        <v>0</v>
      </c>
      <c r="J462" s="48">
        <v>0</v>
      </c>
      <c r="K462" s="48">
        <v>0</v>
      </c>
      <c r="L462" s="49">
        <v>253.47391304347823</v>
      </c>
      <c r="M462" s="49">
        <v>425.45217391304379</v>
      </c>
      <c r="N462" s="49">
        <v>430.4478260869563</v>
      </c>
      <c r="O462" s="49">
        <v>534.69565217391266</v>
      </c>
      <c r="P462" s="49">
        <v>534.64782608695714</v>
      </c>
      <c r="Q462" s="49">
        <v>1000</v>
      </c>
      <c r="R462" s="49">
        <v>1300</v>
      </c>
      <c r="S462" s="49">
        <v>2000</v>
      </c>
      <c r="T462" s="49">
        <v>2300</v>
      </c>
      <c r="U462" s="50">
        <v>287.62</v>
      </c>
      <c r="V462" s="50">
        <v>327.16000000000003</v>
      </c>
      <c r="W462" s="51">
        <v>850</v>
      </c>
      <c r="X462" s="51">
        <v>850</v>
      </c>
      <c r="Y462" s="51">
        <v>2000</v>
      </c>
      <c r="Z462" s="51">
        <v>2000</v>
      </c>
      <c r="AA462" s="52">
        <v>900</v>
      </c>
      <c r="AB462" s="53">
        <v>1500</v>
      </c>
      <c r="AC462" s="53">
        <v>1500</v>
      </c>
      <c r="AD462" s="55">
        <v>0</v>
      </c>
      <c r="AE462" s="56">
        <v>750</v>
      </c>
      <c r="AF462" s="56">
        <v>0</v>
      </c>
      <c r="AG462" s="56">
        <v>2000</v>
      </c>
      <c r="AH462" s="57">
        <v>702.25</v>
      </c>
      <c r="AI462" s="57">
        <v>706.42173913043541</v>
      </c>
      <c r="AJ462" s="57">
        <v>876.26086956521704</v>
      </c>
      <c r="AK462" s="57">
        <v>919.34782608695605</v>
      </c>
      <c r="AL462" s="57">
        <v>927.85</v>
      </c>
      <c r="AM462" s="57">
        <v>1500</v>
      </c>
      <c r="AN462" s="57">
        <v>1650</v>
      </c>
      <c r="AO462" s="57">
        <v>0</v>
      </c>
      <c r="AP462" s="57">
        <v>0</v>
      </c>
      <c r="AQ462" s="58">
        <v>770.39130434782555</v>
      </c>
      <c r="AR462" s="58">
        <v>1312.9565217391291</v>
      </c>
      <c r="AS462" s="58">
        <v>1190.4782608695659</v>
      </c>
      <c r="AT462" s="58">
        <v>1500</v>
      </c>
      <c r="AU462" s="58">
        <v>0</v>
      </c>
      <c r="AV462" s="58">
        <v>2500</v>
      </c>
      <c r="AW462" s="58">
        <v>2300</v>
      </c>
      <c r="AX462" s="59">
        <v>120.08695652173918</v>
      </c>
      <c r="AY462" s="59">
        <v>224.47826086956525</v>
      </c>
      <c r="AZ462" s="59">
        <v>750</v>
      </c>
      <c r="BA462" s="64">
        <v>262.78260869565247</v>
      </c>
      <c r="BB462" s="64">
        <v>950</v>
      </c>
      <c r="BC462" s="64">
        <v>1000</v>
      </c>
      <c r="BD462" s="64">
        <v>1000</v>
      </c>
      <c r="BE462" s="64">
        <v>1000</v>
      </c>
      <c r="BF462" s="64">
        <v>1250</v>
      </c>
      <c r="BG462" s="64">
        <v>1250</v>
      </c>
      <c r="BH462" s="64">
        <v>2100</v>
      </c>
      <c r="BI462" s="61">
        <v>600</v>
      </c>
      <c r="BJ462" s="62">
        <v>225</v>
      </c>
      <c r="BK462" s="62">
        <v>225</v>
      </c>
      <c r="BL462" s="62">
        <v>500</v>
      </c>
      <c r="BM462" s="62">
        <v>600</v>
      </c>
      <c r="BN462" s="62">
        <v>600</v>
      </c>
      <c r="BO462" s="62">
        <v>0</v>
      </c>
      <c r="BP462" s="62">
        <v>660</v>
      </c>
      <c r="BQ462" s="62">
        <v>850</v>
      </c>
      <c r="BR462" s="62">
        <v>1650</v>
      </c>
      <c r="BS462" s="62">
        <v>1750</v>
      </c>
      <c r="BT462" s="62">
        <v>1802</v>
      </c>
      <c r="BU462" s="62">
        <v>1800</v>
      </c>
    </row>
    <row r="463" spans="1:73" s="63" customFormat="1" x14ac:dyDescent="0.3">
      <c r="A463" s="1"/>
      <c r="B463" s="1"/>
      <c r="C463" s="1"/>
      <c r="D463" s="92"/>
      <c r="E463" s="3"/>
      <c r="F463" s="3"/>
      <c r="G463" s="1"/>
      <c r="H463" s="69">
        <v>20.563840000040468</v>
      </c>
      <c r="I463" s="47">
        <v>0</v>
      </c>
      <c r="J463" s="48">
        <v>0</v>
      </c>
      <c r="K463" s="48">
        <v>0</v>
      </c>
      <c r="L463" s="49">
        <v>253.52173913043475</v>
      </c>
      <c r="M463" s="49">
        <v>424.95652173913078</v>
      </c>
      <c r="N463" s="49">
        <v>429.74347826086932</v>
      </c>
      <c r="O463" s="49">
        <v>533.78695652173872</v>
      </c>
      <c r="P463" s="49">
        <v>533.74347826087023</v>
      </c>
      <c r="Q463" s="49">
        <v>1000</v>
      </c>
      <c r="R463" s="49">
        <v>1300</v>
      </c>
      <c r="S463" s="49">
        <v>2000</v>
      </c>
      <c r="T463" s="49">
        <v>2300</v>
      </c>
      <c r="U463" s="50">
        <v>287.8</v>
      </c>
      <c r="V463" s="50">
        <v>327.39999999999998</v>
      </c>
      <c r="W463" s="51">
        <v>850</v>
      </c>
      <c r="X463" s="51">
        <v>850</v>
      </c>
      <c r="Y463" s="51">
        <v>2000</v>
      </c>
      <c r="Z463" s="51">
        <v>2000</v>
      </c>
      <c r="AA463" s="52">
        <v>900</v>
      </c>
      <c r="AB463" s="53">
        <v>1500</v>
      </c>
      <c r="AC463" s="53">
        <v>1500</v>
      </c>
      <c r="AD463" s="55">
        <v>0</v>
      </c>
      <c r="AE463" s="56">
        <v>750</v>
      </c>
      <c r="AF463" s="56">
        <v>0</v>
      </c>
      <c r="AG463" s="56">
        <v>2000</v>
      </c>
      <c r="AH463" s="57">
        <v>702.5</v>
      </c>
      <c r="AI463" s="57">
        <v>705.96521739130503</v>
      </c>
      <c r="AJ463" s="57">
        <v>875.78260869565179</v>
      </c>
      <c r="AK463" s="57">
        <v>919.04347826086905</v>
      </c>
      <c r="AL463" s="57">
        <v>926.5</v>
      </c>
      <c r="AM463" s="57">
        <v>1500</v>
      </c>
      <c r="AN463" s="57">
        <v>1650</v>
      </c>
      <c r="AO463" s="57">
        <v>0</v>
      </c>
      <c r="AP463" s="57">
        <v>0</v>
      </c>
      <c r="AQ463" s="58">
        <v>769.17391304347768</v>
      </c>
      <c r="AR463" s="58">
        <v>1312.8695652173899</v>
      </c>
      <c r="AS463" s="58">
        <v>1189.4347826086964</v>
      </c>
      <c r="AT463" s="58">
        <v>1500</v>
      </c>
      <c r="AU463" s="58">
        <v>0</v>
      </c>
      <c r="AV463" s="58">
        <v>2500</v>
      </c>
      <c r="AW463" s="58">
        <v>2300</v>
      </c>
      <c r="AX463" s="59">
        <v>120.26086956521745</v>
      </c>
      <c r="AY463" s="59">
        <v>224.43478260869568</v>
      </c>
      <c r="AZ463" s="59">
        <v>750</v>
      </c>
      <c r="BA463" s="64">
        <v>262.34782608695684</v>
      </c>
      <c r="BB463" s="64">
        <v>950</v>
      </c>
      <c r="BC463" s="64">
        <v>1000</v>
      </c>
      <c r="BD463" s="64">
        <v>1000</v>
      </c>
      <c r="BE463" s="64">
        <v>1000</v>
      </c>
      <c r="BF463" s="64">
        <v>1250</v>
      </c>
      <c r="BG463" s="64">
        <v>1250</v>
      </c>
      <c r="BH463" s="64">
        <v>2100</v>
      </c>
      <c r="BI463" s="61">
        <v>600</v>
      </c>
      <c r="BJ463" s="62">
        <v>225</v>
      </c>
      <c r="BK463" s="62">
        <v>225</v>
      </c>
      <c r="BL463" s="62">
        <v>500</v>
      </c>
      <c r="BM463" s="62">
        <v>600</v>
      </c>
      <c r="BN463" s="62">
        <v>600</v>
      </c>
      <c r="BO463" s="62">
        <v>0</v>
      </c>
      <c r="BP463" s="62">
        <v>660</v>
      </c>
      <c r="BQ463" s="62">
        <v>850</v>
      </c>
      <c r="BR463" s="62">
        <v>1650</v>
      </c>
      <c r="BS463" s="62">
        <v>1750</v>
      </c>
      <c r="BT463" s="62">
        <v>1802</v>
      </c>
      <c r="BU463" s="62">
        <v>1800</v>
      </c>
    </row>
    <row r="464" spans="1:73" s="63" customFormat="1" x14ac:dyDescent="0.3">
      <c r="A464" s="1"/>
      <c r="B464" s="1"/>
      <c r="C464" s="1"/>
      <c r="D464" s="92"/>
      <c r="E464" s="3"/>
      <c r="F464" s="3"/>
      <c r="G464" s="1"/>
      <c r="H464" s="69">
        <v>20.608544000040556</v>
      </c>
      <c r="I464" s="47">
        <v>0</v>
      </c>
      <c r="J464" s="48">
        <v>0</v>
      </c>
      <c r="K464" s="48">
        <v>0</v>
      </c>
      <c r="L464" s="49">
        <v>253.56956521739127</v>
      </c>
      <c r="M464" s="49">
        <v>424.46086956521776</v>
      </c>
      <c r="N464" s="49">
        <v>429.03913043478235</v>
      </c>
      <c r="O464" s="49">
        <v>532.87826086956477</v>
      </c>
      <c r="P464" s="49">
        <v>532.83913043478333</v>
      </c>
      <c r="Q464" s="49">
        <v>1000</v>
      </c>
      <c r="R464" s="49">
        <v>1300</v>
      </c>
      <c r="S464" s="49">
        <v>2000</v>
      </c>
      <c r="T464" s="49">
        <v>2300</v>
      </c>
      <c r="U464" s="50">
        <v>287.98</v>
      </c>
      <c r="V464" s="50">
        <v>327.64</v>
      </c>
      <c r="W464" s="51">
        <v>850</v>
      </c>
      <c r="X464" s="51">
        <v>850</v>
      </c>
      <c r="Y464" s="51">
        <v>2000</v>
      </c>
      <c r="Z464" s="51">
        <v>2000</v>
      </c>
      <c r="AA464" s="52">
        <v>900</v>
      </c>
      <c r="AB464" s="53">
        <v>1500</v>
      </c>
      <c r="AC464" s="53">
        <v>1500</v>
      </c>
      <c r="AD464" s="55">
        <v>0</v>
      </c>
      <c r="AE464" s="56">
        <v>750</v>
      </c>
      <c r="AF464" s="56">
        <v>0</v>
      </c>
      <c r="AG464" s="56">
        <v>2000</v>
      </c>
      <c r="AH464" s="57">
        <v>702.75</v>
      </c>
      <c r="AI464" s="57">
        <v>705.50869565217465</v>
      </c>
      <c r="AJ464" s="57">
        <v>875.30434782608654</v>
      </c>
      <c r="AK464" s="57">
        <v>918.73913043478206</v>
      </c>
      <c r="AL464" s="57">
        <v>925.15</v>
      </c>
      <c r="AM464" s="57">
        <v>1500</v>
      </c>
      <c r="AN464" s="57">
        <v>1650</v>
      </c>
      <c r="AO464" s="57">
        <v>0</v>
      </c>
      <c r="AP464" s="57">
        <v>0</v>
      </c>
      <c r="AQ464" s="58">
        <v>767.95652173912981</v>
      </c>
      <c r="AR464" s="58">
        <v>1312.7826086956507</v>
      </c>
      <c r="AS464" s="58">
        <v>1188.3913043478269</v>
      </c>
      <c r="AT464" s="58">
        <v>1500</v>
      </c>
      <c r="AU464" s="58">
        <v>0</v>
      </c>
      <c r="AV464" s="58">
        <v>2500</v>
      </c>
      <c r="AW464" s="58">
        <v>2300</v>
      </c>
      <c r="AX464" s="59">
        <v>120.43478260869571</v>
      </c>
      <c r="AY464" s="59">
        <v>224.39130434782612</v>
      </c>
      <c r="AZ464" s="59">
        <v>750</v>
      </c>
      <c r="BA464" s="64">
        <v>261.91304347826122</v>
      </c>
      <c r="BB464" s="64">
        <v>950</v>
      </c>
      <c r="BC464" s="64">
        <v>1000</v>
      </c>
      <c r="BD464" s="64">
        <v>1000</v>
      </c>
      <c r="BE464" s="64">
        <v>1000</v>
      </c>
      <c r="BF464" s="64">
        <v>1250</v>
      </c>
      <c r="BG464" s="64">
        <v>1250</v>
      </c>
      <c r="BH464" s="64">
        <v>2100</v>
      </c>
      <c r="BI464" s="61">
        <v>600</v>
      </c>
      <c r="BJ464" s="62">
        <v>225</v>
      </c>
      <c r="BK464" s="62">
        <v>225</v>
      </c>
      <c r="BL464" s="62">
        <v>500</v>
      </c>
      <c r="BM464" s="62">
        <v>600</v>
      </c>
      <c r="BN464" s="62">
        <v>600</v>
      </c>
      <c r="BO464" s="62">
        <v>0</v>
      </c>
      <c r="BP464" s="62">
        <v>660</v>
      </c>
      <c r="BQ464" s="62">
        <v>850</v>
      </c>
      <c r="BR464" s="62">
        <v>1650</v>
      </c>
      <c r="BS464" s="62">
        <v>1750</v>
      </c>
      <c r="BT464" s="62">
        <v>1802</v>
      </c>
      <c r="BU464" s="62">
        <v>1800</v>
      </c>
    </row>
    <row r="465" spans="1:73" s="63" customFormat="1" x14ac:dyDescent="0.3">
      <c r="A465" s="1"/>
      <c r="B465" s="1"/>
      <c r="C465" s="1"/>
      <c r="D465" s="92"/>
      <c r="E465" s="3"/>
      <c r="F465" s="3"/>
      <c r="G465" s="1"/>
      <c r="H465" s="69">
        <v>20.653248000040644</v>
      </c>
      <c r="I465" s="47">
        <v>0</v>
      </c>
      <c r="J465" s="48">
        <v>0</v>
      </c>
      <c r="K465" s="48">
        <v>0</v>
      </c>
      <c r="L465" s="49">
        <v>253.61739130434779</v>
      </c>
      <c r="M465" s="49">
        <v>423.96521739130475</v>
      </c>
      <c r="N465" s="49">
        <v>428.33478260869538</v>
      </c>
      <c r="O465" s="49">
        <v>531.96956521739082</v>
      </c>
      <c r="P465" s="49">
        <v>531.93478260869642</v>
      </c>
      <c r="Q465" s="49">
        <v>1000</v>
      </c>
      <c r="R465" s="49">
        <v>1300</v>
      </c>
      <c r="S465" s="49">
        <v>2000</v>
      </c>
      <c r="T465" s="49">
        <v>2300</v>
      </c>
      <c r="U465" s="50">
        <v>288.16000000000003</v>
      </c>
      <c r="V465" s="50">
        <v>327.88</v>
      </c>
      <c r="W465" s="51">
        <v>850</v>
      </c>
      <c r="X465" s="51">
        <v>850</v>
      </c>
      <c r="Y465" s="51">
        <v>2000</v>
      </c>
      <c r="Z465" s="51">
        <v>2000</v>
      </c>
      <c r="AA465" s="52">
        <v>900</v>
      </c>
      <c r="AB465" s="53">
        <v>1500</v>
      </c>
      <c r="AC465" s="53">
        <v>1500</v>
      </c>
      <c r="AD465" s="55">
        <v>0</v>
      </c>
      <c r="AE465" s="56">
        <v>750</v>
      </c>
      <c r="AF465" s="56">
        <v>0</v>
      </c>
      <c r="AG465" s="56">
        <v>2000</v>
      </c>
      <c r="AH465" s="57">
        <v>703</v>
      </c>
      <c r="AI465" s="57">
        <v>705.05217391304427</v>
      </c>
      <c r="AJ465" s="57">
        <v>874.82608695652129</v>
      </c>
      <c r="AK465" s="57">
        <v>918.43478260869506</v>
      </c>
      <c r="AL465" s="57">
        <v>923.8</v>
      </c>
      <c r="AM465" s="57">
        <v>1500</v>
      </c>
      <c r="AN465" s="57">
        <v>1650</v>
      </c>
      <c r="AO465" s="57">
        <v>0</v>
      </c>
      <c r="AP465" s="57">
        <v>0</v>
      </c>
      <c r="AQ465" s="58">
        <v>766.73913043478194</v>
      </c>
      <c r="AR465" s="58">
        <v>1312.6956521739114</v>
      </c>
      <c r="AS465" s="58">
        <v>1187.3478260869574</v>
      </c>
      <c r="AT465" s="58">
        <v>1500</v>
      </c>
      <c r="AU465" s="58">
        <v>0</v>
      </c>
      <c r="AV465" s="58">
        <v>2500</v>
      </c>
      <c r="AW465" s="58">
        <v>2300</v>
      </c>
      <c r="AX465" s="59">
        <v>120.60869565217398</v>
      </c>
      <c r="AY465" s="59">
        <v>224.34782608695656</v>
      </c>
      <c r="AZ465" s="59">
        <v>750</v>
      </c>
      <c r="BA465" s="64">
        <v>261.47826086956559</v>
      </c>
      <c r="BB465" s="64">
        <v>950</v>
      </c>
      <c r="BC465" s="64">
        <v>1000</v>
      </c>
      <c r="BD465" s="64">
        <v>1000</v>
      </c>
      <c r="BE465" s="64">
        <v>1000</v>
      </c>
      <c r="BF465" s="64">
        <v>1250</v>
      </c>
      <c r="BG465" s="64">
        <v>1250</v>
      </c>
      <c r="BH465" s="64">
        <v>2100</v>
      </c>
      <c r="BI465" s="61">
        <v>600</v>
      </c>
      <c r="BJ465" s="62">
        <v>225</v>
      </c>
      <c r="BK465" s="62">
        <v>225</v>
      </c>
      <c r="BL465" s="62">
        <v>500</v>
      </c>
      <c r="BM465" s="62">
        <v>600</v>
      </c>
      <c r="BN465" s="62">
        <v>600</v>
      </c>
      <c r="BO465" s="62">
        <v>0</v>
      </c>
      <c r="BP465" s="62">
        <v>660</v>
      </c>
      <c r="BQ465" s="62">
        <v>850</v>
      </c>
      <c r="BR465" s="62">
        <v>1650</v>
      </c>
      <c r="BS465" s="62">
        <v>1750</v>
      </c>
      <c r="BT465" s="62">
        <v>1802</v>
      </c>
      <c r="BU465" s="62">
        <v>1800</v>
      </c>
    </row>
    <row r="466" spans="1:73" s="63" customFormat="1" x14ac:dyDescent="0.3">
      <c r="A466" s="1"/>
      <c r="B466" s="1"/>
      <c r="C466" s="1"/>
      <c r="D466" s="92"/>
      <c r="E466" s="3"/>
      <c r="F466" s="3"/>
      <c r="G466" s="1"/>
      <c r="H466" s="69">
        <v>20.697952000040729</v>
      </c>
      <c r="I466" s="47">
        <v>0</v>
      </c>
      <c r="J466" s="48">
        <v>0</v>
      </c>
      <c r="K466" s="48">
        <v>0</v>
      </c>
      <c r="L466" s="49">
        <v>253.66521739130431</v>
      </c>
      <c r="M466" s="49">
        <v>423.46956521739173</v>
      </c>
      <c r="N466" s="49">
        <v>427.6304347826084</v>
      </c>
      <c r="O466" s="49">
        <v>531.06086956521688</v>
      </c>
      <c r="P466" s="49">
        <v>531.03043478260952</v>
      </c>
      <c r="Q466" s="49">
        <v>1000</v>
      </c>
      <c r="R466" s="49">
        <v>1300</v>
      </c>
      <c r="S466" s="49">
        <v>2000</v>
      </c>
      <c r="T466" s="49">
        <v>2300</v>
      </c>
      <c r="U466" s="50">
        <v>288.33999999999997</v>
      </c>
      <c r="V466" s="50">
        <v>328.12</v>
      </c>
      <c r="W466" s="51">
        <v>850</v>
      </c>
      <c r="X466" s="51">
        <v>850</v>
      </c>
      <c r="Y466" s="51">
        <v>2000</v>
      </c>
      <c r="Z466" s="51">
        <v>2000</v>
      </c>
      <c r="AA466" s="52">
        <v>900</v>
      </c>
      <c r="AB466" s="53">
        <v>1500</v>
      </c>
      <c r="AC466" s="53">
        <v>1500</v>
      </c>
      <c r="AD466" s="55">
        <v>0</v>
      </c>
      <c r="AE466" s="56">
        <v>750</v>
      </c>
      <c r="AF466" s="56">
        <v>0</v>
      </c>
      <c r="AG466" s="56">
        <v>2000</v>
      </c>
      <c r="AH466" s="57">
        <v>703.25</v>
      </c>
      <c r="AI466" s="57">
        <v>704.59565217391389</v>
      </c>
      <c r="AJ466" s="57">
        <v>874.34782608695605</v>
      </c>
      <c r="AK466" s="57">
        <v>918.13043478260806</v>
      </c>
      <c r="AL466" s="57">
        <v>922.45</v>
      </c>
      <c r="AM466" s="57">
        <v>1500</v>
      </c>
      <c r="AN466" s="57">
        <v>1650</v>
      </c>
      <c r="AO466" s="57">
        <v>0</v>
      </c>
      <c r="AP466" s="57">
        <v>0</v>
      </c>
      <c r="AQ466" s="58">
        <v>765.52173913043407</v>
      </c>
      <c r="AR466" s="58">
        <v>1312.6086956521722</v>
      </c>
      <c r="AS466" s="58">
        <v>1186.3043478260879</v>
      </c>
      <c r="AT466" s="58">
        <v>1500</v>
      </c>
      <c r="AU466" s="58">
        <v>0</v>
      </c>
      <c r="AV466" s="58">
        <v>2500</v>
      </c>
      <c r="AW466" s="58">
        <v>2300</v>
      </c>
      <c r="AX466" s="59">
        <v>120.78260869565224</v>
      </c>
      <c r="AY466" s="59">
        <v>224.304347826087</v>
      </c>
      <c r="AZ466" s="59">
        <v>750</v>
      </c>
      <c r="BA466" s="64">
        <v>261.04347826086996</v>
      </c>
      <c r="BB466" s="64">
        <v>950</v>
      </c>
      <c r="BC466" s="64">
        <v>1000</v>
      </c>
      <c r="BD466" s="64">
        <v>1000</v>
      </c>
      <c r="BE466" s="64">
        <v>1000</v>
      </c>
      <c r="BF466" s="64">
        <v>1250</v>
      </c>
      <c r="BG466" s="64">
        <v>1250</v>
      </c>
      <c r="BH466" s="64">
        <v>2100</v>
      </c>
      <c r="BI466" s="61">
        <v>600</v>
      </c>
      <c r="BJ466" s="62">
        <v>225</v>
      </c>
      <c r="BK466" s="62">
        <v>225</v>
      </c>
      <c r="BL466" s="62">
        <v>500</v>
      </c>
      <c r="BM466" s="62">
        <v>600</v>
      </c>
      <c r="BN466" s="62">
        <v>600</v>
      </c>
      <c r="BO466" s="62">
        <v>0</v>
      </c>
      <c r="BP466" s="62">
        <v>660</v>
      </c>
      <c r="BQ466" s="62">
        <v>850</v>
      </c>
      <c r="BR466" s="62">
        <v>1650</v>
      </c>
      <c r="BS466" s="62">
        <v>1750</v>
      </c>
      <c r="BT466" s="62">
        <v>1802</v>
      </c>
      <c r="BU466" s="62">
        <v>1800</v>
      </c>
    </row>
    <row r="467" spans="1:73" s="63" customFormat="1" x14ac:dyDescent="0.3">
      <c r="A467" s="1"/>
      <c r="B467" s="1"/>
      <c r="C467" s="1"/>
      <c r="D467" s="92"/>
      <c r="E467" s="3"/>
      <c r="F467" s="3"/>
      <c r="G467" s="1"/>
      <c r="H467" s="69">
        <v>20.742656000040817</v>
      </c>
      <c r="I467" s="47">
        <v>0</v>
      </c>
      <c r="J467" s="48">
        <v>0</v>
      </c>
      <c r="K467" s="48">
        <v>0</v>
      </c>
      <c r="L467" s="49">
        <v>253.71304347826083</v>
      </c>
      <c r="M467" s="49">
        <v>422.97391304347872</v>
      </c>
      <c r="N467" s="49">
        <v>426.92608695652143</v>
      </c>
      <c r="O467" s="49">
        <v>530.15217391304293</v>
      </c>
      <c r="P467" s="49">
        <v>530.12608695652261</v>
      </c>
      <c r="Q467" s="49">
        <v>1000</v>
      </c>
      <c r="R467" s="49">
        <v>1300</v>
      </c>
      <c r="S467" s="49">
        <v>2000</v>
      </c>
      <c r="T467" s="49">
        <v>2300</v>
      </c>
      <c r="U467" s="50">
        <v>288.52</v>
      </c>
      <c r="V467" s="50">
        <v>328.36</v>
      </c>
      <c r="W467" s="51">
        <v>850</v>
      </c>
      <c r="X467" s="51">
        <v>850</v>
      </c>
      <c r="Y467" s="51">
        <v>2000</v>
      </c>
      <c r="Z467" s="51">
        <v>2000</v>
      </c>
      <c r="AA467" s="52">
        <v>900</v>
      </c>
      <c r="AB467" s="53">
        <v>1500</v>
      </c>
      <c r="AC467" s="53">
        <v>1500</v>
      </c>
      <c r="AD467" s="55">
        <v>0</v>
      </c>
      <c r="AE467" s="56">
        <v>750</v>
      </c>
      <c r="AF467" s="56">
        <v>0</v>
      </c>
      <c r="AG467" s="56">
        <v>2000</v>
      </c>
      <c r="AH467" s="57">
        <v>703.5</v>
      </c>
      <c r="AI467" s="57">
        <v>704.13913043478351</v>
      </c>
      <c r="AJ467" s="57">
        <v>873.8695652173908</v>
      </c>
      <c r="AK467" s="57">
        <v>917.82608695652107</v>
      </c>
      <c r="AL467" s="57">
        <v>921.1</v>
      </c>
      <c r="AM467" s="57">
        <v>1500</v>
      </c>
      <c r="AN467" s="57">
        <v>1650</v>
      </c>
      <c r="AO467" s="57">
        <v>0</v>
      </c>
      <c r="AP467" s="57">
        <v>0</v>
      </c>
      <c r="AQ467" s="58">
        <v>764.3043478260862</v>
      </c>
      <c r="AR467" s="58">
        <v>1312.5217391304329</v>
      </c>
      <c r="AS467" s="58">
        <v>1185.2608695652184</v>
      </c>
      <c r="AT467" s="58">
        <v>1500</v>
      </c>
      <c r="AU467" s="58">
        <v>0</v>
      </c>
      <c r="AV467" s="58">
        <v>2500</v>
      </c>
      <c r="AW467" s="58">
        <v>2300</v>
      </c>
      <c r="AX467" s="59">
        <v>120.95652173913051</v>
      </c>
      <c r="AY467" s="59">
        <v>224.26086956521743</v>
      </c>
      <c r="AZ467" s="59">
        <v>750</v>
      </c>
      <c r="BA467" s="64">
        <v>260.60869565217433</v>
      </c>
      <c r="BB467" s="64">
        <v>950</v>
      </c>
      <c r="BC467" s="64">
        <v>1000</v>
      </c>
      <c r="BD467" s="64">
        <v>1000</v>
      </c>
      <c r="BE467" s="64">
        <v>1000</v>
      </c>
      <c r="BF467" s="64">
        <v>1250</v>
      </c>
      <c r="BG467" s="64">
        <v>1250</v>
      </c>
      <c r="BH467" s="64">
        <v>2100</v>
      </c>
      <c r="BI467" s="61">
        <v>600</v>
      </c>
      <c r="BJ467" s="62">
        <v>225</v>
      </c>
      <c r="BK467" s="62">
        <v>225</v>
      </c>
      <c r="BL467" s="62">
        <v>500</v>
      </c>
      <c r="BM467" s="62">
        <v>600</v>
      </c>
      <c r="BN467" s="62">
        <v>600</v>
      </c>
      <c r="BO467" s="62">
        <v>0</v>
      </c>
      <c r="BP467" s="62">
        <v>660</v>
      </c>
      <c r="BQ467" s="62">
        <v>850</v>
      </c>
      <c r="BR467" s="62">
        <v>1650</v>
      </c>
      <c r="BS467" s="62">
        <v>1750</v>
      </c>
      <c r="BT467" s="62">
        <v>1802</v>
      </c>
      <c r="BU467" s="62">
        <v>1800</v>
      </c>
    </row>
    <row r="468" spans="1:73" s="63" customFormat="1" x14ac:dyDescent="0.3">
      <c r="A468" s="1"/>
      <c r="B468" s="1"/>
      <c r="C468" s="1"/>
      <c r="D468" s="92"/>
      <c r="E468" s="3"/>
      <c r="F468" s="3"/>
      <c r="G468" s="1"/>
      <c r="H468" s="69">
        <v>20.787360000040909</v>
      </c>
      <c r="I468" s="47">
        <v>0</v>
      </c>
      <c r="J468" s="48">
        <v>0</v>
      </c>
      <c r="K468" s="48">
        <v>0</v>
      </c>
      <c r="L468" s="49">
        <v>253.76086956521735</v>
      </c>
      <c r="M468" s="49">
        <v>422.4782608695657</v>
      </c>
      <c r="N468" s="49">
        <v>426.22173913043446</v>
      </c>
      <c r="O468" s="49">
        <v>529.24347826086898</v>
      </c>
      <c r="P468" s="49">
        <v>529.22173913043571</v>
      </c>
      <c r="Q468" s="49">
        <v>1000</v>
      </c>
      <c r="R468" s="49">
        <v>1300</v>
      </c>
      <c r="S468" s="49">
        <v>2000</v>
      </c>
      <c r="T468" s="49">
        <v>2300</v>
      </c>
      <c r="U468" s="50">
        <v>288.7</v>
      </c>
      <c r="V468" s="50">
        <v>328.6</v>
      </c>
      <c r="W468" s="51">
        <v>850</v>
      </c>
      <c r="X468" s="51">
        <v>850</v>
      </c>
      <c r="Y468" s="51">
        <v>2000</v>
      </c>
      <c r="Z468" s="51">
        <v>2000</v>
      </c>
      <c r="AA468" s="52">
        <v>900</v>
      </c>
      <c r="AB468" s="53">
        <v>1500</v>
      </c>
      <c r="AC468" s="53">
        <v>1500</v>
      </c>
      <c r="AD468" s="55">
        <v>0</v>
      </c>
      <c r="AE468" s="56">
        <v>750</v>
      </c>
      <c r="AF468" s="56">
        <v>0</v>
      </c>
      <c r="AG468" s="56">
        <v>2000</v>
      </c>
      <c r="AH468" s="57">
        <v>703.75</v>
      </c>
      <c r="AI468" s="57">
        <v>703.68260869565313</v>
      </c>
      <c r="AJ468" s="57">
        <v>873.39130434782555</v>
      </c>
      <c r="AK468" s="57">
        <v>917.52173913043407</v>
      </c>
      <c r="AL468" s="57">
        <v>919.75</v>
      </c>
      <c r="AM468" s="57">
        <v>1500</v>
      </c>
      <c r="AN468" s="57">
        <v>1650</v>
      </c>
      <c r="AO468" s="57">
        <v>0</v>
      </c>
      <c r="AP468" s="57">
        <v>0</v>
      </c>
      <c r="AQ468" s="58">
        <v>763.08695652173833</v>
      </c>
      <c r="AR468" s="58">
        <v>1312.4347826086937</v>
      </c>
      <c r="AS468" s="58">
        <v>1184.2173913043489</v>
      </c>
      <c r="AT468" s="58">
        <v>1500</v>
      </c>
      <c r="AU468" s="58">
        <v>0</v>
      </c>
      <c r="AV468" s="58">
        <v>2500</v>
      </c>
      <c r="AW468" s="58">
        <v>2300</v>
      </c>
      <c r="AX468" s="59">
        <v>121.13043478260877</v>
      </c>
      <c r="AY468" s="59">
        <v>224.21739130434787</v>
      </c>
      <c r="AZ468" s="59">
        <v>750</v>
      </c>
      <c r="BA468" s="64">
        <v>260.17391304347871</v>
      </c>
      <c r="BB468" s="64">
        <v>950</v>
      </c>
      <c r="BC468" s="64">
        <v>1000</v>
      </c>
      <c r="BD468" s="64">
        <v>1000</v>
      </c>
      <c r="BE468" s="64">
        <v>1000</v>
      </c>
      <c r="BF468" s="64">
        <v>1250</v>
      </c>
      <c r="BG468" s="64">
        <v>1250</v>
      </c>
      <c r="BH468" s="64">
        <v>2100</v>
      </c>
      <c r="BI468" s="61">
        <v>600</v>
      </c>
      <c r="BJ468" s="62">
        <v>225</v>
      </c>
      <c r="BK468" s="62">
        <v>225</v>
      </c>
      <c r="BL468" s="62">
        <v>500</v>
      </c>
      <c r="BM468" s="62">
        <v>600</v>
      </c>
      <c r="BN468" s="62">
        <v>600</v>
      </c>
      <c r="BO468" s="62">
        <v>0</v>
      </c>
      <c r="BP468" s="62">
        <v>660</v>
      </c>
      <c r="BQ468" s="62">
        <v>850</v>
      </c>
      <c r="BR468" s="62">
        <v>1650</v>
      </c>
      <c r="BS468" s="62">
        <v>1750</v>
      </c>
      <c r="BT468" s="62">
        <v>1802</v>
      </c>
      <c r="BU468" s="62">
        <v>1800</v>
      </c>
    </row>
    <row r="469" spans="1:73" s="63" customFormat="1" x14ac:dyDescent="0.3">
      <c r="A469" s="1"/>
      <c r="B469" s="1"/>
      <c r="C469" s="1"/>
      <c r="D469" s="92"/>
      <c r="E469" s="3"/>
      <c r="F469" s="3"/>
      <c r="G469" s="1"/>
      <c r="H469" s="69">
        <v>20.832064000040997</v>
      </c>
      <c r="I469" s="47">
        <v>0</v>
      </c>
      <c r="J469" s="48">
        <v>0</v>
      </c>
      <c r="K469" s="48">
        <v>0</v>
      </c>
      <c r="L469" s="49">
        <v>253.80869565217387</v>
      </c>
      <c r="M469" s="49">
        <v>421.98260869565269</v>
      </c>
      <c r="N469" s="49">
        <v>425.51739130434748</v>
      </c>
      <c r="O469" s="49">
        <v>528.33478260869504</v>
      </c>
      <c r="P469" s="49">
        <v>528.3173913043488</v>
      </c>
      <c r="Q469" s="49">
        <v>1000</v>
      </c>
      <c r="R469" s="49">
        <v>1300</v>
      </c>
      <c r="S469" s="49">
        <v>2000</v>
      </c>
      <c r="T469" s="49">
        <v>2300</v>
      </c>
      <c r="U469" s="50">
        <v>288.88</v>
      </c>
      <c r="V469" s="50">
        <v>328.84</v>
      </c>
      <c r="W469" s="51">
        <v>850</v>
      </c>
      <c r="X469" s="51">
        <v>850</v>
      </c>
      <c r="Y469" s="51">
        <v>2000</v>
      </c>
      <c r="Z469" s="51">
        <v>2000</v>
      </c>
      <c r="AA469" s="52">
        <v>900</v>
      </c>
      <c r="AB469" s="53">
        <v>1500</v>
      </c>
      <c r="AC469" s="53">
        <v>1500</v>
      </c>
      <c r="AD469" s="55">
        <v>0</v>
      </c>
      <c r="AE469" s="56">
        <v>750</v>
      </c>
      <c r="AF469" s="56">
        <v>0</v>
      </c>
      <c r="AG469" s="56">
        <v>2000</v>
      </c>
      <c r="AH469" s="57">
        <v>704</v>
      </c>
      <c r="AI469" s="57">
        <v>703.22608695652275</v>
      </c>
      <c r="AJ469" s="57">
        <v>872.91304347826031</v>
      </c>
      <c r="AK469" s="57">
        <v>917.21739130434707</v>
      </c>
      <c r="AL469" s="57">
        <v>918.4</v>
      </c>
      <c r="AM469" s="57">
        <v>1500</v>
      </c>
      <c r="AN469" s="57">
        <v>1650</v>
      </c>
      <c r="AO469" s="57">
        <v>0</v>
      </c>
      <c r="AP469" s="57">
        <v>0</v>
      </c>
      <c r="AQ469" s="58">
        <v>761.86956521739046</v>
      </c>
      <c r="AR469" s="58">
        <v>1312.3478260869545</v>
      </c>
      <c r="AS469" s="58">
        <v>1183.1739130434794</v>
      </c>
      <c r="AT469" s="58">
        <v>1500</v>
      </c>
      <c r="AU469" s="58">
        <v>0</v>
      </c>
      <c r="AV469" s="58">
        <v>2500</v>
      </c>
      <c r="AW469" s="58">
        <v>2300</v>
      </c>
      <c r="AX469" s="59">
        <v>121.30434782608704</v>
      </c>
      <c r="AY469" s="59">
        <v>224.17391304347831</v>
      </c>
      <c r="AZ469" s="59">
        <v>750</v>
      </c>
      <c r="BA469" s="64">
        <v>259.73913043478308</v>
      </c>
      <c r="BB469" s="64">
        <v>950</v>
      </c>
      <c r="BC469" s="64">
        <v>1000</v>
      </c>
      <c r="BD469" s="64">
        <v>1000</v>
      </c>
      <c r="BE469" s="64">
        <v>1000</v>
      </c>
      <c r="BF469" s="64">
        <v>1250</v>
      </c>
      <c r="BG469" s="64">
        <v>1250</v>
      </c>
      <c r="BH469" s="64">
        <v>2100</v>
      </c>
      <c r="BI469" s="61">
        <v>600</v>
      </c>
      <c r="BJ469" s="62">
        <v>225</v>
      </c>
      <c r="BK469" s="62">
        <v>225</v>
      </c>
      <c r="BL469" s="62">
        <v>500</v>
      </c>
      <c r="BM469" s="62">
        <v>600</v>
      </c>
      <c r="BN469" s="62">
        <v>600</v>
      </c>
      <c r="BO469" s="62">
        <v>0</v>
      </c>
      <c r="BP469" s="62">
        <v>660</v>
      </c>
      <c r="BQ469" s="62">
        <v>850</v>
      </c>
      <c r="BR469" s="62">
        <v>1650</v>
      </c>
      <c r="BS469" s="62">
        <v>1750</v>
      </c>
      <c r="BT469" s="62">
        <v>1802</v>
      </c>
      <c r="BU469" s="62">
        <v>1800</v>
      </c>
    </row>
    <row r="470" spans="1:73" s="63" customFormat="1" x14ac:dyDescent="0.3">
      <c r="A470" s="1"/>
      <c r="B470" s="1"/>
      <c r="C470" s="1"/>
      <c r="D470" s="92"/>
      <c r="E470" s="3"/>
      <c r="F470" s="3"/>
      <c r="G470" s="1"/>
      <c r="H470" s="69">
        <v>20.876768000041086</v>
      </c>
      <c r="I470" s="47">
        <v>0</v>
      </c>
      <c r="J470" s="48">
        <v>0</v>
      </c>
      <c r="K470" s="48">
        <v>0</v>
      </c>
      <c r="L470" s="49">
        <v>253.85652173913039</v>
      </c>
      <c r="M470" s="49">
        <v>421.48695652173967</v>
      </c>
      <c r="N470" s="49">
        <v>424.81304347826051</v>
      </c>
      <c r="O470" s="49">
        <v>527.42608695652109</v>
      </c>
      <c r="P470" s="49">
        <v>527.4130434782619</v>
      </c>
      <c r="Q470" s="49">
        <v>1000</v>
      </c>
      <c r="R470" s="49">
        <v>1300</v>
      </c>
      <c r="S470" s="49">
        <v>2000</v>
      </c>
      <c r="T470" s="49">
        <v>2300</v>
      </c>
      <c r="U470" s="50">
        <v>289.06</v>
      </c>
      <c r="V470" s="50">
        <v>329.08</v>
      </c>
      <c r="W470" s="51">
        <v>850</v>
      </c>
      <c r="X470" s="51">
        <v>850</v>
      </c>
      <c r="Y470" s="51">
        <v>2000</v>
      </c>
      <c r="Z470" s="51">
        <v>2000</v>
      </c>
      <c r="AA470" s="52">
        <v>900</v>
      </c>
      <c r="AB470" s="53">
        <v>1500</v>
      </c>
      <c r="AC470" s="53">
        <v>1500</v>
      </c>
      <c r="AD470" s="55">
        <v>0</v>
      </c>
      <c r="AE470" s="56">
        <v>750</v>
      </c>
      <c r="AF470" s="56">
        <v>0</v>
      </c>
      <c r="AG470" s="56">
        <v>2000</v>
      </c>
      <c r="AH470" s="57">
        <v>704.25</v>
      </c>
      <c r="AI470" s="57">
        <v>702.76956521739237</v>
      </c>
      <c r="AJ470" s="57">
        <v>872.43478260869506</v>
      </c>
      <c r="AK470" s="57">
        <v>916.91304347826008</v>
      </c>
      <c r="AL470" s="57">
        <v>917.05</v>
      </c>
      <c r="AM470" s="57">
        <v>1500</v>
      </c>
      <c r="AN470" s="57">
        <v>1650</v>
      </c>
      <c r="AO470" s="57">
        <v>0</v>
      </c>
      <c r="AP470" s="57">
        <v>0</v>
      </c>
      <c r="AQ470" s="58">
        <v>760.65217391304259</v>
      </c>
      <c r="AR470" s="58">
        <v>1312.2608695652152</v>
      </c>
      <c r="AS470" s="58">
        <v>1182.1304347826099</v>
      </c>
      <c r="AT470" s="58">
        <v>1500</v>
      </c>
      <c r="AU470" s="58">
        <v>0</v>
      </c>
      <c r="AV470" s="58">
        <v>2500</v>
      </c>
      <c r="AW470" s="58">
        <v>2300</v>
      </c>
      <c r="AX470" s="59">
        <v>121.4782608695653</v>
      </c>
      <c r="AY470" s="59">
        <v>224.13043478260875</v>
      </c>
      <c r="AZ470" s="59">
        <v>750</v>
      </c>
      <c r="BA470" s="64">
        <v>259.30434782608745</v>
      </c>
      <c r="BB470" s="64">
        <v>950</v>
      </c>
      <c r="BC470" s="64">
        <v>1000</v>
      </c>
      <c r="BD470" s="64">
        <v>1000</v>
      </c>
      <c r="BE470" s="64">
        <v>1000</v>
      </c>
      <c r="BF470" s="64">
        <v>1250</v>
      </c>
      <c r="BG470" s="64">
        <v>1250</v>
      </c>
      <c r="BH470" s="64">
        <v>2100</v>
      </c>
      <c r="BI470" s="61">
        <v>600</v>
      </c>
      <c r="BJ470" s="62">
        <v>225</v>
      </c>
      <c r="BK470" s="62">
        <v>225</v>
      </c>
      <c r="BL470" s="62">
        <v>500</v>
      </c>
      <c r="BM470" s="62">
        <v>600</v>
      </c>
      <c r="BN470" s="62">
        <v>600</v>
      </c>
      <c r="BO470" s="62">
        <v>0</v>
      </c>
      <c r="BP470" s="62">
        <v>660</v>
      </c>
      <c r="BQ470" s="62">
        <v>850</v>
      </c>
      <c r="BR470" s="62">
        <v>1650</v>
      </c>
      <c r="BS470" s="62">
        <v>1750</v>
      </c>
      <c r="BT470" s="62">
        <v>1802</v>
      </c>
      <c r="BU470" s="62">
        <v>1800</v>
      </c>
    </row>
    <row r="471" spans="1:73" s="63" customFormat="1" x14ac:dyDescent="0.3">
      <c r="A471" s="1"/>
      <c r="B471" s="1"/>
      <c r="C471" s="1"/>
      <c r="D471" s="92"/>
      <c r="E471" s="3"/>
      <c r="F471" s="3"/>
      <c r="G471" s="1"/>
      <c r="H471" s="69">
        <v>20.92147200004117</v>
      </c>
      <c r="I471" s="47">
        <v>0</v>
      </c>
      <c r="J471" s="48">
        <v>0</v>
      </c>
      <c r="K471" s="48">
        <v>0</v>
      </c>
      <c r="L471" s="49">
        <v>253.90434782608691</v>
      </c>
      <c r="M471" s="49">
        <v>420.99130434782666</v>
      </c>
      <c r="N471" s="49">
        <v>424.10869565217354</v>
      </c>
      <c r="O471" s="49">
        <v>526.51739130434714</v>
      </c>
      <c r="P471" s="49">
        <v>526.50869565217499</v>
      </c>
      <c r="Q471" s="49">
        <v>1000</v>
      </c>
      <c r="R471" s="49">
        <v>1300</v>
      </c>
      <c r="S471" s="49">
        <v>2000</v>
      </c>
      <c r="T471" s="49">
        <v>2300</v>
      </c>
      <c r="U471" s="50">
        <v>289.24</v>
      </c>
      <c r="V471" s="50">
        <v>329.32</v>
      </c>
      <c r="W471" s="51">
        <v>850</v>
      </c>
      <c r="X471" s="51">
        <v>850</v>
      </c>
      <c r="Y471" s="51">
        <v>2000</v>
      </c>
      <c r="Z471" s="51">
        <v>2000</v>
      </c>
      <c r="AA471" s="52">
        <v>900</v>
      </c>
      <c r="AB471" s="53">
        <v>1500</v>
      </c>
      <c r="AC471" s="53">
        <v>1500</v>
      </c>
      <c r="AD471" s="55">
        <v>0</v>
      </c>
      <c r="AE471" s="56">
        <v>750</v>
      </c>
      <c r="AF471" s="56">
        <v>0</v>
      </c>
      <c r="AG471" s="56">
        <v>2000</v>
      </c>
      <c r="AH471" s="57">
        <v>704.5</v>
      </c>
      <c r="AI471" s="57">
        <v>702.31304347826199</v>
      </c>
      <c r="AJ471" s="57">
        <v>871.95652173912981</v>
      </c>
      <c r="AK471" s="57">
        <v>916.60869565217308</v>
      </c>
      <c r="AL471" s="57">
        <v>915.7</v>
      </c>
      <c r="AM471" s="57">
        <v>1500</v>
      </c>
      <c r="AN471" s="57">
        <v>1650</v>
      </c>
      <c r="AO471" s="57">
        <v>0</v>
      </c>
      <c r="AP471" s="57">
        <v>0</v>
      </c>
      <c r="AQ471" s="58">
        <v>759.43478260869472</v>
      </c>
      <c r="AR471" s="58">
        <v>1312.173913043476</v>
      </c>
      <c r="AS471" s="58">
        <v>1181.0869565217404</v>
      </c>
      <c r="AT471" s="58">
        <v>1500</v>
      </c>
      <c r="AU471" s="58">
        <v>0</v>
      </c>
      <c r="AV471" s="58">
        <v>2500</v>
      </c>
      <c r="AW471" s="58">
        <v>2300</v>
      </c>
      <c r="AX471" s="59">
        <v>121.65217391304357</v>
      </c>
      <c r="AY471" s="59">
        <v>224.08695652173918</v>
      </c>
      <c r="AZ471" s="59">
        <v>750</v>
      </c>
      <c r="BA471" s="64">
        <v>258.86956521739182</v>
      </c>
      <c r="BB471" s="64">
        <v>950</v>
      </c>
      <c r="BC471" s="64">
        <v>1000</v>
      </c>
      <c r="BD471" s="64">
        <v>1000</v>
      </c>
      <c r="BE471" s="64">
        <v>1000</v>
      </c>
      <c r="BF471" s="64">
        <v>1250</v>
      </c>
      <c r="BG471" s="64">
        <v>1250</v>
      </c>
      <c r="BH471" s="64">
        <v>2100</v>
      </c>
      <c r="BI471" s="61">
        <v>600</v>
      </c>
      <c r="BJ471" s="62">
        <v>225</v>
      </c>
      <c r="BK471" s="62">
        <v>225</v>
      </c>
      <c r="BL471" s="62">
        <v>500</v>
      </c>
      <c r="BM471" s="62">
        <v>600</v>
      </c>
      <c r="BN471" s="62">
        <v>600</v>
      </c>
      <c r="BO471" s="62">
        <v>0</v>
      </c>
      <c r="BP471" s="62">
        <v>660</v>
      </c>
      <c r="BQ471" s="62">
        <v>850</v>
      </c>
      <c r="BR471" s="62">
        <v>1650</v>
      </c>
      <c r="BS471" s="62">
        <v>1750</v>
      </c>
      <c r="BT471" s="62">
        <v>1802</v>
      </c>
      <c r="BU471" s="62">
        <v>1800</v>
      </c>
    </row>
    <row r="472" spans="1:73" s="63" customFormat="1" x14ac:dyDescent="0.3">
      <c r="A472" s="1"/>
      <c r="B472" s="1"/>
      <c r="C472" s="1"/>
      <c r="D472" s="92"/>
      <c r="E472" s="3"/>
      <c r="F472" s="3"/>
      <c r="G472" s="1"/>
      <c r="H472" s="69">
        <v>20.966176000041258</v>
      </c>
      <c r="I472" s="47">
        <v>0</v>
      </c>
      <c r="J472" s="48">
        <v>0</v>
      </c>
      <c r="K472" s="48">
        <v>0</v>
      </c>
      <c r="L472" s="49">
        <v>253.95217391304342</v>
      </c>
      <c r="M472" s="49">
        <v>420.49565217391364</v>
      </c>
      <c r="N472" s="49">
        <v>423.40434782608656</v>
      </c>
      <c r="O472" s="49">
        <v>525.6086956521732</v>
      </c>
      <c r="P472" s="49">
        <v>525.60434782608809</v>
      </c>
      <c r="Q472" s="49">
        <v>1000</v>
      </c>
      <c r="R472" s="49">
        <v>1300</v>
      </c>
      <c r="S472" s="49">
        <v>2000</v>
      </c>
      <c r="T472" s="49">
        <v>2300</v>
      </c>
      <c r="U472" s="50">
        <v>289.42</v>
      </c>
      <c r="V472" s="50">
        <v>329.56</v>
      </c>
      <c r="W472" s="51">
        <v>850</v>
      </c>
      <c r="X472" s="51">
        <v>850</v>
      </c>
      <c r="Y472" s="51">
        <v>2000</v>
      </c>
      <c r="Z472" s="51">
        <v>2000</v>
      </c>
      <c r="AA472" s="52">
        <v>900</v>
      </c>
      <c r="AB472" s="53">
        <v>1500</v>
      </c>
      <c r="AC472" s="53">
        <v>1500</v>
      </c>
      <c r="AD472" s="55">
        <v>0</v>
      </c>
      <c r="AE472" s="56">
        <v>750</v>
      </c>
      <c r="AF472" s="56">
        <v>0</v>
      </c>
      <c r="AG472" s="56">
        <v>2000</v>
      </c>
      <c r="AH472" s="57">
        <v>704.75</v>
      </c>
      <c r="AI472" s="57">
        <v>701.85652173913161</v>
      </c>
      <c r="AJ472" s="57">
        <v>871.47826086956456</v>
      </c>
      <c r="AK472" s="57">
        <v>916.30434782608609</v>
      </c>
      <c r="AL472" s="57">
        <v>914.35</v>
      </c>
      <c r="AM472" s="57">
        <v>1500</v>
      </c>
      <c r="AN472" s="57">
        <v>1650</v>
      </c>
      <c r="AO472" s="57">
        <v>0</v>
      </c>
      <c r="AP472" s="57">
        <v>0</v>
      </c>
      <c r="AQ472" s="58">
        <v>758.21739130434685</v>
      </c>
      <c r="AR472" s="58">
        <v>1312.0869565217367</v>
      </c>
      <c r="AS472" s="58">
        <v>1180.0434782608709</v>
      </c>
      <c r="AT472" s="58">
        <v>1500</v>
      </c>
      <c r="AU472" s="58">
        <v>0</v>
      </c>
      <c r="AV472" s="58">
        <v>2500</v>
      </c>
      <c r="AW472" s="58">
        <v>2300</v>
      </c>
      <c r="AX472" s="59">
        <v>121.82608695652183</v>
      </c>
      <c r="AY472" s="59">
        <v>224.04347826086962</v>
      </c>
      <c r="AZ472" s="59">
        <v>750</v>
      </c>
      <c r="BA472" s="64">
        <v>258.4347826086962</v>
      </c>
      <c r="BB472" s="64">
        <v>950</v>
      </c>
      <c r="BC472" s="64">
        <v>1000</v>
      </c>
      <c r="BD472" s="64">
        <v>1000</v>
      </c>
      <c r="BE472" s="64">
        <v>1000</v>
      </c>
      <c r="BF472" s="64">
        <v>1250</v>
      </c>
      <c r="BG472" s="64">
        <v>1250</v>
      </c>
      <c r="BH472" s="64">
        <v>2100</v>
      </c>
      <c r="BI472" s="61">
        <v>600</v>
      </c>
      <c r="BJ472" s="62">
        <v>225</v>
      </c>
      <c r="BK472" s="62">
        <v>225</v>
      </c>
      <c r="BL472" s="62">
        <v>500</v>
      </c>
      <c r="BM472" s="62">
        <v>600</v>
      </c>
      <c r="BN472" s="62">
        <v>600</v>
      </c>
      <c r="BO472" s="62">
        <v>0</v>
      </c>
      <c r="BP472" s="62">
        <v>660</v>
      </c>
      <c r="BQ472" s="62">
        <v>850</v>
      </c>
      <c r="BR472" s="62">
        <v>1650</v>
      </c>
      <c r="BS472" s="62">
        <v>1750</v>
      </c>
      <c r="BT472" s="62">
        <v>1802</v>
      </c>
      <c r="BU472" s="62">
        <v>1800</v>
      </c>
    </row>
    <row r="473" spans="1:73" s="63" customFormat="1" x14ac:dyDescent="0.3">
      <c r="A473" s="1"/>
      <c r="B473" s="1"/>
      <c r="C473" s="1"/>
      <c r="D473" s="92"/>
      <c r="E473" s="3"/>
      <c r="F473" s="3"/>
      <c r="G473" s="1"/>
      <c r="H473" s="69">
        <v>21.010880000041347</v>
      </c>
      <c r="I473" s="47">
        <v>0</v>
      </c>
      <c r="J473" s="48">
        <v>0</v>
      </c>
      <c r="K473" s="48">
        <v>0</v>
      </c>
      <c r="L473" s="49">
        <v>254</v>
      </c>
      <c r="M473" s="49">
        <v>420</v>
      </c>
      <c r="N473" s="49">
        <v>422.7</v>
      </c>
      <c r="O473" s="49">
        <v>524.70000000000005</v>
      </c>
      <c r="P473" s="49">
        <v>524.70000000000005</v>
      </c>
      <c r="Q473" s="49">
        <v>1000</v>
      </c>
      <c r="R473" s="49">
        <v>1300</v>
      </c>
      <c r="S473" s="49">
        <v>2000</v>
      </c>
      <c r="T473" s="49">
        <v>2300</v>
      </c>
      <c r="U473" s="50">
        <v>289.60000000000002</v>
      </c>
      <c r="V473" s="50">
        <v>329.8</v>
      </c>
      <c r="W473" s="51">
        <v>850</v>
      </c>
      <c r="X473" s="51">
        <v>850</v>
      </c>
      <c r="Y473" s="51">
        <v>2000</v>
      </c>
      <c r="Z473" s="51">
        <v>2000</v>
      </c>
      <c r="AA473" s="52">
        <v>900</v>
      </c>
      <c r="AB473" s="53">
        <v>1500</v>
      </c>
      <c r="AC473" s="53">
        <v>1500</v>
      </c>
      <c r="AD473" s="55">
        <v>0</v>
      </c>
      <c r="AE473" s="56">
        <v>750</v>
      </c>
      <c r="AF473" s="56">
        <v>0</v>
      </c>
      <c r="AG473" s="56">
        <v>2000</v>
      </c>
      <c r="AH473" s="57">
        <v>705</v>
      </c>
      <c r="AI473" s="57">
        <v>701.4</v>
      </c>
      <c r="AJ473" s="57">
        <v>871</v>
      </c>
      <c r="AK473" s="57">
        <v>916</v>
      </c>
      <c r="AL473" s="57">
        <v>913</v>
      </c>
      <c r="AM473" s="57">
        <v>1500</v>
      </c>
      <c r="AN473" s="57">
        <v>1650</v>
      </c>
      <c r="AO473" s="57">
        <v>0</v>
      </c>
      <c r="AP473" s="57">
        <v>0</v>
      </c>
      <c r="AQ473" s="58">
        <v>757</v>
      </c>
      <c r="AR473" s="58">
        <v>1312</v>
      </c>
      <c r="AS473" s="58">
        <v>1179</v>
      </c>
      <c r="AT473" s="58">
        <v>1500</v>
      </c>
      <c r="AU473" s="58">
        <v>0</v>
      </c>
      <c r="AV473" s="58">
        <v>2500</v>
      </c>
      <c r="AW473" s="58">
        <v>2300</v>
      </c>
      <c r="AX473" s="59">
        <v>122</v>
      </c>
      <c r="AY473" s="59">
        <v>224</v>
      </c>
      <c r="AZ473" s="59">
        <v>750</v>
      </c>
      <c r="BA473" s="64">
        <v>258</v>
      </c>
      <c r="BB473" s="64">
        <v>950</v>
      </c>
      <c r="BC473" s="64">
        <v>1000</v>
      </c>
      <c r="BD473" s="64">
        <v>1000</v>
      </c>
      <c r="BE473" s="64">
        <v>1000</v>
      </c>
      <c r="BF473" s="64">
        <v>1250</v>
      </c>
      <c r="BG473" s="64">
        <v>1250</v>
      </c>
      <c r="BH473" s="64">
        <v>2100</v>
      </c>
      <c r="BI473" s="61">
        <v>600</v>
      </c>
      <c r="BJ473" s="62">
        <v>225</v>
      </c>
      <c r="BK473" s="62">
        <v>225</v>
      </c>
      <c r="BL473" s="62">
        <v>500</v>
      </c>
      <c r="BM473" s="62">
        <v>600</v>
      </c>
      <c r="BN473" s="62">
        <v>600</v>
      </c>
      <c r="BO473" s="62">
        <v>0</v>
      </c>
      <c r="BP473" s="62">
        <v>660</v>
      </c>
      <c r="BQ473" s="62">
        <v>850</v>
      </c>
      <c r="BR473" s="62">
        <v>1650</v>
      </c>
      <c r="BS473" s="62">
        <v>1750</v>
      </c>
      <c r="BT473" s="62">
        <v>1802</v>
      </c>
      <c r="BU473" s="62">
        <v>1800</v>
      </c>
    </row>
    <row r="474" spans="1:73" s="63" customFormat="1" x14ac:dyDescent="0.3">
      <c r="A474" s="1"/>
      <c r="B474" s="1"/>
      <c r="C474" s="1"/>
      <c r="D474" s="92"/>
      <c r="E474" s="3"/>
      <c r="F474" s="3"/>
      <c r="G474" s="1"/>
      <c r="H474" s="69">
        <v>21.055584000041435</v>
      </c>
      <c r="I474" s="47">
        <v>0</v>
      </c>
      <c r="J474" s="48">
        <v>0</v>
      </c>
      <c r="K474" s="48">
        <v>0</v>
      </c>
      <c r="L474" s="49">
        <v>254.04090909090908</v>
      </c>
      <c r="M474" s="49">
        <v>419.31818181818181</v>
      </c>
      <c r="N474" s="49">
        <v>422.0272727272727</v>
      </c>
      <c r="O474" s="49">
        <v>524.03181818181827</v>
      </c>
      <c r="P474" s="49">
        <v>524.02727272727282</v>
      </c>
      <c r="Q474" s="49">
        <v>1000</v>
      </c>
      <c r="R474" s="49">
        <v>1300</v>
      </c>
      <c r="S474" s="49">
        <v>2000</v>
      </c>
      <c r="T474" s="49">
        <v>2300</v>
      </c>
      <c r="U474" s="50">
        <v>289.77999999999997</v>
      </c>
      <c r="V474" s="50">
        <v>330.04</v>
      </c>
      <c r="W474" s="51">
        <v>850</v>
      </c>
      <c r="X474" s="51">
        <v>0</v>
      </c>
      <c r="Y474" s="51">
        <v>2000</v>
      </c>
      <c r="Z474" s="51">
        <v>2000</v>
      </c>
      <c r="AA474" s="52">
        <v>900</v>
      </c>
      <c r="AB474" s="53">
        <v>1500</v>
      </c>
      <c r="AC474" s="53">
        <v>1500</v>
      </c>
      <c r="AD474" s="55">
        <v>0</v>
      </c>
      <c r="AE474" s="56">
        <v>750</v>
      </c>
      <c r="AF474" s="56">
        <v>0</v>
      </c>
      <c r="AG474" s="56">
        <v>2000</v>
      </c>
      <c r="AH474" s="57">
        <v>705.15</v>
      </c>
      <c r="AI474" s="57">
        <v>701.07727272727266</v>
      </c>
      <c r="AJ474" s="57">
        <v>870.5</v>
      </c>
      <c r="AK474" s="57">
        <v>915.72727272727275</v>
      </c>
      <c r="AL474" s="57">
        <v>911.35</v>
      </c>
      <c r="AM474" s="57">
        <v>1500</v>
      </c>
      <c r="AN474" s="57">
        <v>1650</v>
      </c>
      <c r="AO474" s="57">
        <v>0</v>
      </c>
      <c r="AP474" s="57">
        <v>0</v>
      </c>
      <c r="AQ474" s="58">
        <v>755.68181818181813</v>
      </c>
      <c r="AR474" s="58">
        <v>1311.7727272727273</v>
      </c>
      <c r="AS474" s="58">
        <v>1178.0454545454545</v>
      </c>
      <c r="AT474" s="58">
        <v>1500</v>
      </c>
      <c r="AU474" s="58">
        <v>0</v>
      </c>
      <c r="AV474" s="58">
        <v>2500</v>
      </c>
      <c r="AW474" s="58">
        <v>2300</v>
      </c>
      <c r="AX474" s="59">
        <v>122.13636363636364</v>
      </c>
      <c r="AY474" s="59">
        <v>223.81818181818181</v>
      </c>
      <c r="AZ474" s="59">
        <v>750</v>
      </c>
      <c r="BA474" s="64">
        <v>257.59090909090907</v>
      </c>
      <c r="BB474" s="64">
        <v>950</v>
      </c>
      <c r="BC474" s="64">
        <v>1000</v>
      </c>
      <c r="BD474" s="64">
        <v>1000</v>
      </c>
      <c r="BE474" s="64">
        <v>1000</v>
      </c>
      <c r="BF474" s="64">
        <v>1250</v>
      </c>
      <c r="BG474" s="64">
        <v>1250</v>
      </c>
      <c r="BH474" s="64">
        <v>2100</v>
      </c>
      <c r="BI474" s="61">
        <v>600</v>
      </c>
      <c r="BJ474" s="62">
        <v>225</v>
      </c>
      <c r="BK474" s="62">
        <v>225</v>
      </c>
      <c r="BL474" s="62">
        <v>500</v>
      </c>
      <c r="BM474" s="62">
        <v>600</v>
      </c>
      <c r="BN474" s="62">
        <v>600</v>
      </c>
      <c r="BO474" s="62">
        <v>0</v>
      </c>
      <c r="BP474" s="62">
        <v>660</v>
      </c>
      <c r="BQ474" s="62">
        <v>850</v>
      </c>
      <c r="BR474" s="62">
        <v>1650</v>
      </c>
      <c r="BS474" s="62">
        <v>1750</v>
      </c>
      <c r="BT474" s="62">
        <v>1802</v>
      </c>
      <c r="BU474" s="62">
        <v>1800</v>
      </c>
    </row>
    <row r="475" spans="1:73" s="63" customFormat="1" x14ac:dyDescent="0.3">
      <c r="A475" s="1"/>
      <c r="B475" s="1"/>
      <c r="C475" s="1"/>
      <c r="D475" s="92"/>
      <c r="E475" s="3"/>
      <c r="F475" s="3"/>
      <c r="G475" s="1"/>
      <c r="H475" s="69">
        <v>21.100288000041523</v>
      </c>
      <c r="I475" s="47">
        <v>0</v>
      </c>
      <c r="J475" s="48">
        <v>0</v>
      </c>
      <c r="K475" s="48">
        <v>0</v>
      </c>
      <c r="L475" s="49">
        <v>254.08181818181816</v>
      </c>
      <c r="M475" s="49">
        <v>418.63636363636363</v>
      </c>
      <c r="N475" s="49">
        <v>421.35454545454542</v>
      </c>
      <c r="O475" s="49">
        <v>523.36363636363649</v>
      </c>
      <c r="P475" s="49">
        <v>523.35454545454559</v>
      </c>
      <c r="Q475" s="49">
        <v>1000</v>
      </c>
      <c r="R475" s="49">
        <v>1300</v>
      </c>
      <c r="S475" s="49">
        <v>2000</v>
      </c>
      <c r="T475" s="49">
        <v>2300</v>
      </c>
      <c r="U475" s="50">
        <v>289.95999999999998</v>
      </c>
      <c r="V475" s="50">
        <v>330.28</v>
      </c>
      <c r="W475" s="51">
        <v>850</v>
      </c>
      <c r="X475" s="51">
        <v>0</v>
      </c>
      <c r="Y475" s="51">
        <v>2000</v>
      </c>
      <c r="Z475" s="51">
        <v>2000</v>
      </c>
      <c r="AA475" s="52">
        <v>900</v>
      </c>
      <c r="AB475" s="53">
        <v>1500</v>
      </c>
      <c r="AC475" s="53">
        <v>1500</v>
      </c>
      <c r="AD475" s="55">
        <v>0</v>
      </c>
      <c r="AE475" s="56">
        <v>750</v>
      </c>
      <c r="AF475" s="56">
        <v>0</v>
      </c>
      <c r="AG475" s="56">
        <v>2000</v>
      </c>
      <c r="AH475" s="57">
        <v>705.3</v>
      </c>
      <c r="AI475" s="57">
        <v>700.75454545454534</v>
      </c>
      <c r="AJ475" s="57">
        <v>870</v>
      </c>
      <c r="AK475" s="57">
        <v>915.4545454545455</v>
      </c>
      <c r="AL475" s="57">
        <v>909.7</v>
      </c>
      <c r="AM475" s="57">
        <v>1500</v>
      </c>
      <c r="AN475" s="57">
        <v>1650</v>
      </c>
      <c r="AO475" s="57">
        <v>0</v>
      </c>
      <c r="AP475" s="57">
        <v>0</v>
      </c>
      <c r="AQ475" s="58">
        <v>754.36363636363626</v>
      </c>
      <c r="AR475" s="58">
        <v>1311.5454545454545</v>
      </c>
      <c r="AS475" s="58">
        <v>1177.090909090909</v>
      </c>
      <c r="AT475" s="58">
        <v>1500</v>
      </c>
      <c r="AU475" s="58">
        <v>0</v>
      </c>
      <c r="AV475" s="58">
        <v>2500</v>
      </c>
      <c r="AW475" s="58">
        <v>2300</v>
      </c>
      <c r="AX475" s="59">
        <v>122.27272727272728</v>
      </c>
      <c r="AY475" s="59">
        <v>223.63636363636363</v>
      </c>
      <c r="AZ475" s="59">
        <v>750</v>
      </c>
      <c r="BA475" s="64">
        <v>257.18181818181813</v>
      </c>
      <c r="BB475" s="64">
        <v>950</v>
      </c>
      <c r="BC475" s="64">
        <v>1000</v>
      </c>
      <c r="BD475" s="64">
        <v>1000</v>
      </c>
      <c r="BE475" s="64">
        <v>1000</v>
      </c>
      <c r="BF475" s="64">
        <v>1250</v>
      </c>
      <c r="BG475" s="64">
        <v>1250</v>
      </c>
      <c r="BH475" s="64">
        <v>2100</v>
      </c>
      <c r="BI475" s="61">
        <v>600</v>
      </c>
      <c r="BJ475" s="62">
        <v>225</v>
      </c>
      <c r="BK475" s="62">
        <v>225</v>
      </c>
      <c r="BL475" s="62">
        <v>500</v>
      </c>
      <c r="BM475" s="62">
        <v>600</v>
      </c>
      <c r="BN475" s="62">
        <v>600</v>
      </c>
      <c r="BO475" s="62">
        <v>0</v>
      </c>
      <c r="BP475" s="62">
        <v>660</v>
      </c>
      <c r="BQ475" s="62">
        <v>850</v>
      </c>
      <c r="BR475" s="62">
        <v>1650</v>
      </c>
      <c r="BS475" s="62">
        <v>1750</v>
      </c>
      <c r="BT475" s="62">
        <v>1802</v>
      </c>
      <c r="BU475" s="62">
        <v>1800</v>
      </c>
    </row>
    <row r="476" spans="1:73" s="63" customFormat="1" x14ac:dyDescent="0.3">
      <c r="A476" s="1"/>
      <c r="B476" s="1"/>
      <c r="C476" s="1"/>
      <c r="D476" s="92"/>
      <c r="E476" s="3"/>
      <c r="F476" s="3"/>
      <c r="G476" s="1"/>
      <c r="H476" s="69">
        <v>21.144992000041611</v>
      </c>
      <c r="I476" s="47">
        <v>0</v>
      </c>
      <c r="J476" s="48">
        <v>0</v>
      </c>
      <c r="K476" s="48">
        <v>0</v>
      </c>
      <c r="L476" s="49">
        <v>254.12272727272725</v>
      </c>
      <c r="M476" s="49">
        <v>417.95454545454544</v>
      </c>
      <c r="N476" s="49">
        <v>420.68181818181813</v>
      </c>
      <c r="O476" s="49">
        <v>522.69545454545471</v>
      </c>
      <c r="P476" s="49">
        <v>522.68181818181836</v>
      </c>
      <c r="Q476" s="49">
        <v>1000</v>
      </c>
      <c r="R476" s="49">
        <v>1300</v>
      </c>
      <c r="S476" s="49">
        <v>2000</v>
      </c>
      <c r="T476" s="49">
        <v>2300</v>
      </c>
      <c r="U476" s="50">
        <v>290.14</v>
      </c>
      <c r="V476" s="50">
        <v>330.52</v>
      </c>
      <c r="W476" s="51">
        <v>850</v>
      </c>
      <c r="X476" s="51">
        <v>0</v>
      </c>
      <c r="Y476" s="51">
        <v>2000</v>
      </c>
      <c r="Z476" s="51">
        <v>2000</v>
      </c>
      <c r="AA476" s="52">
        <v>900</v>
      </c>
      <c r="AB476" s="53">
        <v>1500</v>
      </c>
      <c r="AC476" s="53">
        <v>1500</v>
      </c>
      <c r="AD476" s="55">
        <v>0</v>
      </c>
      <c r="AE476" s="56">
        <v>750</v>
      </c>
      <c r="AF476" s="56">
        <v>0</v>
      </c>
      <c r="AG476" s="56">
        <v>2000</v>
      </c>
      <c r="AH476" s="57">
        <v>705.45</v>
      </c>
      <c r="AI476" s="57">
        <v>700.43181818181802</v>
      </c>
      <c r="AJ476" s="57">
        <v>869.5</v>
      </c>
      <c r="AK476" s="57">
        <v>915.18181818181824</v>
      </c>
      <c r="AL476" s="57">
        <v>908.05</v>
      </c>
      <c r="AM476" s="57">
        <v>1500</v>
      </c>
      <c r="AN476" s="57">
        <v>1650</v>
      </c>
      <c r="AO476" s="57">
        <v>0</v>
      </c>
      <c r="AP476" s="57">
        <v>0</v>
      </c>
      <c r="AQ476" s="58">
        <v>753.04545454545439</v>
      </c>
      <c r="AR476" s="58">
        <v>1311.3181818181818</v>
      </c>
      <c r="AS476" s="58">
        <v>1176.1363636363635</v>
      </c>
      <c r="AT476" s="58">
        <v>1500</v>
      </c>
      <c r="AU476" s="58">
        <v>0</v>
      </c>
      <c r="AV476" s="58">
        <v>2500</v>
      </c>
      <c r="AW476" s="58">
        <v>2300</v>
      </c>
      <c r="AX476" s="59">
        <v>122.40909090909092</v>
      </c>
      <c r="AY476" s="59">
        <v>223.45454545454544</v>
      </c>
      <c r="AZ476" s="59">
        <v>750</v>
      </c>
      <c r="BA476" s="64">
        <v>256.7727272727272</v>
      </c>
      <c r="BB476" s="64">
        <v>950</v>
      </c>
      <c r="BC476" s="64">
        <v>1000</v>
      </c>
      <c r="BD476" s="64">
        <v>1000</v>
      </c>
      <c r="BE476" s="64">
        <v>1000</v>
      </c>
      <c r="BF476" s="64">
        <v>1250</v>
      </c>
      <c r="BG476" s="64">
        <v>1250</v>
      </c>
      <c r="BH476" s="64">
        <v>2100</v>
      </c>
      <c r="BI476" s="61">
        <v>600</v>
      </c>
      <c r="BJ476" s="62">
        <v>225</v>
      </c>
      <c r="BK476" s="62">
        <v>225</v>
      </c>
      <c r="BL476" s="62">
        <v>500</v>
      </c>
      <c r="BM476" s="62">
        <v>600</v>
      </c>
      <c r="BN476" s="62">
        <v>600</v>
      </c>
      <c r="BO476" s="62">
        <v>0</v>
      </c>
      <c r="BP476" s="62">
        <v>660</v>
      </c>
      <c r="BQ476" s="62">
        <v>850</v>
      </c>
      <c r="BR476" s="62">
        <v>1650</v>
      </c>
      <c r="BS476" s="62">
        <v>1750</v>
      </c>
      <c r="BT476" s="62">
        <v>1802</v>
      </c>
      <c r="BU476" s="62">
        <v>1800</v>
      </c>
    </row>
    <row r="477" spans="1:73" s="63" customFormat="1" x14ac:dyDescent="0.3">
      <c r="A477" s="1"/>
      <c r="B477" s="1"/>
      <c r="C477" s="1"/>
      <c r="D477" s="92"/>
      <c r="E477" s="3"/>
      <c r="F477" s="3"/>
      <c r="G477" s="1"/>
      <c r="H477" s="69">
        <v>21.1896960000417</v>
      </c>
      <c r="I477" s="47">
        <v>0</v>
      </c>
      <c r="J477" s="48">
        <v>0</v>
      </c>
      <c r="K477" s="48">
        <v>0</v>
      </c>
      <c r="L477" s="49">
        <v>254.16363636363633</v>
      </c>
      <c r="M477" s="49">
        <v>417.27272727272725</v>
      </c>
      <c r="N477" s="49">
        <v>420.00909090909084</v>
      </c>
      <c r="O477" s="49">
        <v>522.02727272727293</v>
      </c>
      <c r="P477" s="49">
        <v>522.00909090909113</v>
      </c>
      <c r="Q477" s="49">
        <v>1000</v>
      </c>
      <c r="R477" s="49">
        <v>1300</v>
      </c>
      <c r="S477" s="49">
        <v>2000</v>
      </c>
      <c r="T477" s="49">
        <v>2300</v>
      </c>
      <c r="U477" s="50">
        <v>290.32</v>
      </c>
      <c r="V477" s="50">
        <v>330.76</v>
      </c>
      <c r="W477" s="51">
        <v>850</v>
      </c>
      <c r="X477" s="51">
        <v>0</v>
      </c>
      <c r="Y477" s="51">
        <v>2000</v>
      </c>
      <c r="Z477" s="51">
        <v>2000</v>
      </c>
      <c r="AA477" s="52">
        <v>900</v>
      </c>
      <c r="AB477" s="53">
        <v>1500</v>
      </c>
      <c r="AC477" s="53">
        <v>1500</v>
      </c>
      <c r="AD477" s="55">
        <v>0</v>
      </c>
      <c r="AE477" s="56">
        <v>750</v>
      </c>
      <c r="AF477" s="56">
        <v>0</v>
      </c>
      <c r="AG477" s="56">
        <v>2000</v>
      </c>
      <c r="AH477" s="57">
        <v>705.6</v>
      </c>
      <c r="AI477" s="57">
        <v>700.1090909090907</v>
      </c>
      <c r="AJ477" s="57">
        <v>869</v>
      </c>
      <c r="AK477" s="57">
        <v>914.90909090909099</v>
      </c>
      <c r="AL477" s="57">
        <v>906.4</v>
      </c>
      <c r="AM477" s="57">
        <v>1500</v>
      </c>
      <c r="AN477" s="57">
        <v>1650</v>
      </c>
      <c r="AO477" s="57">
        <v>0</v>
      </c>
      <c r="AP477" s="57">
        <v>0</v>
      </c>
      <c r="AQ477" s="58">
        <v>751.72727272727252</v>
      </c>
      <c r="AR477" s="58">
        <v>1311.090909090909</v>
      </c>
      <c r="AS477" s="58">
        <v>1175.181818181818</v>
      </c>
      <c r="AT477" s="58">
        <v>1500</v>
      </c>
      <c r="AU477" s="58">
        <v>0</v>
      </c>
      <c r="AV477" s="58">
        <v>2500</v>
      </c>
      <c r="AW477" s="58">
        <v>2300</v>
      </c>
      <c r="AX477" s="59">
        <v>122.54545454545456</v>
      </c>
      <c r="AY477" s="59">
        <v>223.27272727272725</v>
      </c>
      <c r="AZ477" s="59">
        <v>750</v>
      </c>
      <c r="BA477" s="64">
        <v>256.36363636363626</v>
      </c>
      <c r="BB477" s="64">
        <v>950</v>
      </c>
      <c r="BC477" s="64">
        <v>1000</v>
      </c>
      <c r="BD477" s="64">
        <v>1000</v>
      </c>
      <c r="BE477" s="64">
        <v>1000</v>
      </c>
      <c r="BF477" s="64">
        <v>1250</v>
      </c>
      <c r="BG477" s="64">
        <v>1250</v>
      </c>
      <c r="BH477" s="64">
        <v>2100</v>
      </c>
      <c r="BI477" s="61">
        <v>600</v>
      </c>
      <c r="BJ477" s="62">
        <v>225</v>
      </c>
      <c r="BK477" s="62">
        <v>225</v>
      </c>
      <c r="BL477" s="62">
        <v>500</v>
      </c>
      <c r="BM477" s="62">
        <v>600</v>
      </c>
      <c r="BN477" s="62">
        <v>600</v>
      </c>
      <c r="BO477" s="62">
        <v>0</v>
      </c>
      <c r="BP477" s="62">
        <v>660</v>
      </c>
      <c r="BQ477" s="62">
        <v>850</v>
      </c>
      <c r="BR477" s="62">
        <v>1650</v>
      </c>
      <c r="BS477" s="62">
        <v>1750</v>
      </c>
      <c r="BT477" s="62">
        <v>1802</v>
      </c>
      <c r="BU477" s="62">
        <v>1800</v>
      </c>
    </row>
    <row r="478" spans="1:73" s="63" customFormat="1" x14ac:dyDescent="0.3">
      <c r="A478" s="1"/>
      <c r="B478" s="1"/>
      <c r="C478" s="1"/>
      <c r="D478" s="92"/>
      <c r="E478" s="3"/>
      <c r="F478" s="3"/>
      <c r="G478" s="1"/>
      <c r="H478" s="69">
        <v>21.234400000041788</v>
      </c>
      <c r="I478" s="47">
        <v>0</v>
      </c>
      <c r="J478" s="48">
        <v>0</v>
      </c>
      <c r="K478" s="48">
        <v>0</v>
      </c>
      <c r="L478" s="49">
        <v>254.20454545454541</v>
      </c>
      <c r="M478" s="49">
        <v>416.59090909090907</v>
      </c>
      <c r="N478" s="49">
        <v>419.33636363636356</v>
      </c>
      <c r="O478" s="49">
        <v>521.35909090909115</v>
      </c>
      <c r="P478" s="49">
        <v>521.3363636363639</v>
      </c>
      <c r="Q478" s="49">
        <v>1000</v>
      </c>
      <c r="R478" s="49">
        <v>1300</v>
      </c>
      <c r="S478" s="49">
        <v>2000</v>
      </c>
      <c r="T478" s="49">
        <v>2300</v>
      </c>
      <c r="U478" s="50">
        <v>290.5</v>
      </c>
      <c r="V478" s="50">
        <v>331</v>
      </c>
      <c r="W478" s="51">
        <v>850</v>
      </c>
      <c r="X478" s="51">
        <v>0</v>
      </c>
      <c r="Y478" s="51">
        <v>2000</v>
      </c>
      <c r="Z478" s="51">
        <v>2000</v>
      </c>
      <c r="AA478" s="52">
        <v>900</v>
      </c>
      <c r="AB478" s="53">
        <v>1500</v>
      </c>
      <c r="AC478" s="53">
        <v>1500</v>
      </c>
      <c r="AD478" s="55">
        <v>0</v>
      </c>
      <c r="AE478" s="56">
        <v>750</v>
      </c>
      <c r="AF478" s="56">
        <v>0</v>
      </c>
      <c r="AG478" s="56">
        <v>2000</v>
      </c>
      <c r="AH478" s="57">
        <v>705.75</v>
      </c>
      <c r="AI478" s="57">
        <v>699.78636363636338</v>
      </c>
      <c r="AJ478" s="57">
        <v>868.5</v>
      </c>
      <c r="AK478" s="57">
        <v>914.63636363636374</v>
      </c>
      <c r="AL478" s="57">
        <v>904.75</v>
      </c>
      <c r="AM478" s="57">
        <v>1500</v>
      </c>
      <c r="AN478" s="57">
        <v>1650</v>
      </c>
      <c r="AO478" s="57">
        <v>0</v>
      </c>
      <c r="AP478" s="57">
        <v>0</v>
      </c>
      <c r="AQ478" s="58">
        <v>750.40909090909065</v>
      </c>
      <c r="AR478" s="58">
        <v>1310.8636363636363</v>
      </c>
      <c r="AS478" s="58">
        <v>1174.2272727272725</v>
      </c>
      <c r="AT478" s="58">
        <v>1500</v>
      </c>
      <c r="AU478" s="58">
        <v>0</v>
      </c>
      <c r="AV478" s="58">
        <v>2500</v>
      </c>
      <c r="AW478" s="58">
        <v>2300</v>
      </c>
      <c r="AX478" s="59">
        <v>122.6818181818182</v>
      </c>
      <c r="AY478" s="59">
        <v>223.09090909090907</v>
      </c>
      <c r="AZ478" s="59">
        <v>750</v>
      </c>
      <c r="BA478" s="64">
        <v>255.95454545454535</v>
      </c>
      <c r="BB478" s="64">
        <v>950</v>
      </c>
      <c r="BC478" s="64">
        <v>1000</v>
      </c>
      <c r="BD478" s="64">
        <v>1000</v>
      </c>
      <c r="BE478" s="64">
        <v>1000</v>
      </c>
      <c r="BF478" s="64">
        <v>1250</v>
      </c>
      <c r="BG478" s="64">
        <v>1250</v>
      </c>
      <c r="BH478" s="64">
        <v>2100</v>
      </c>
      <c r="BI478" s="61">
        <v>600</v>
      </c>
      <c r="BJ478" s="62">
        <v>225</v>
      </c>
      <c r="BK478" s="62">
        <v>225</v>
      </c>
      <c r="BL478" s="62">
        <v>500</v>
      </c>
      <c r="BM478" s="62">
        <v>600</v>
      </c>
      <c r="BN478" s="62">
        <v>600</v>
      </c>
      <c r="BO478" s="62">
        <v>0</v>
      </c>
      <c r="BP478" s="62">
        <v>660</v>
      </c>
      <c r="BQ478" s="62">
        <v>850</v>
      </c>
      <c r="BR478" s="62">
        <v>1650</v>
      </c>
      <c r="BS478" s="62">
        <v>1750</v>
      </c>
      <c r="BT478" s="62">
        <v>1802</v>
      </c>
      <c r="BU478" s="62">
        <v>1800</v>
      </c>
    </row>
    <row r="479" spans="1:73" s="63" customFormat="1" x14ac:dyDescent="0.3">
      <c r="A479" s="1"/>
      <c r="B479" s="1"/>
      <c r="C479" s="1"/>
      <c r="D479" s="92"/>
      <c r="E479" s="3"/>
      <c r="F479" s="3"/>
      <c r="G479" s="1"/>
      <c r="H479" s="69">
        <v>21.279104000041876</v>
      </c>
      <c r="I479" s="47">
        <v>0</v>
      </c>
      <c r="J479" s="48">
        <v>0</v>
      </c>
      <c r="K479" s="48">
        <v>0</v>
      </c>
      <c r="L479" s="49">
        <v>254.24545454545449</v>
      </c>
      <c r="M479" s="49">
        <v>415.90909090909088</v>
      </c>
      <c r="N479" s="49">
        <v>418.66363636363627</v>
      </c>
      <c r="O479" s="49">
        <v>520.69090909090937</v>
      </c>
      <c r="P479" s="49">
        <v>520.66363636363667</v>
      </c>
      <c r="Q479" s="49">
        <v>1000</v>
      </c>
      <c r="R479" s="49">
        <v>1300</v>
      </c>
      <c r="S479" s="49">
        <v>2000</v>
      </c>
      <c r="T479" s="49">
        <v>2300</v>
      </c>
      <c r="U479" s="50">
        <v>290.68</v>
      </c>
      <c r="V479" s="50">
        <v>331.24</v>
      </c>
      <c r="W479" s="51">
        <v>850</v>
      </c>
      <c r="X479" s="51">
        <v>0</v>
      </c>
      <c r="Y479" s="51">
        <v>2000</v>
      </c>
      <c r="Z479" s="51">
        <v>2000</v>
      </c>
      <c r="AA479" s="52">
        <v>900</v>
      </c>
      <c r="AB479" s="53">
        <v>1500</v>
      </c>
      <c r="AC479" s="53">
        <v>1500</v>
      </c>
      <c r="AD479" s="55">
        <v>0</v>
      </c>
      <c r="AE479" s="56">
        <v>750</v>
      </c>
      <c r="AF479" s="56">
        <v>0</v>
      </c>
      <c r="AG479" s="56">
        <v>2000</v>
      </c>
      <c r="AH479" s="57">
        <v>705.9</v>
      </c>
      <c r="AI479" s="57">
        <v>699.46363636363606</v>
      </c>
      <c r="AJ479" s="57">
        <v>868</v>
      </c>
      <c r="AK479" s="57">
        <v>914.36363636363649</v>
      </c>
      <c r="AL479" s="57">
        <v>903.1</v>
      </c>
      <c r="AM479" s="57">
        <v>1500</v>
      </c>
      <c r="AN479" s="57">
        <v>1650</v>
      </c>
      <c r="AO479" s="57">
        <v>0</v>
      </c>
      <c r="AP479" s="57">
        <v>0</v>
      </c>
      <c r="AQ479" s="58">
        <v>749.09090909090878</v>
      </c>
      <c r="AR479" s="58">
        <v>1310.6363636363635</v>
      </c>
      <c r="AS479" s="58">
        <v>1173.272727272727</v>
      </c>
      <c r="AT479" s="58">
        <v>1500</v>
      </c>
      <c r="AU479" s="58">
        <v>0</v>
      </c>
      <c r="AV479" s="58">
        <v>2500</v>
      </c>
      <c r="AW479" s="58">
        <v>2300</v>
      </c>
      <c r="AX479" s="59">
        <v>122.81818181818184</v>
      </c>
      <c r="AY479" s="59">
        <v>222.90909090909088</v>
      </c>
      <c r="AZ479" s="59">
        <v>750</v>
      </c>
      <c r="BA479" s="64">
        <v>255.54545454545445</v>
      </c>
      <c r="BB479" s="64">
        <v>950</v>
      </c>
      <c r="BC479" s="64">
        <v>1000</v>
      </c>
      <c r="BD479" s="64">
        <v>1000</v>
      </c>
      <c r="BE479" s="64">
        <v>1000</v>
      </c>
      <c r="BF479" s="64">
        <v>1250</v>
      </c>
      <c r="BG479" s="64">
        <v>1250</v>
      </c>
      <c r="BH479" s="64">
        <v>2100</v>
      </c>
      <c r="BI479" s="61">
        <v>600</v>
      </c>
      <c r="BJ479" s="62">
        <v>225</v>
      </c>
      <c r="BK479" s="62">
        <v>225</v>
      </c>
      <c r="BL479" s="62">
        <v>500</v>
      </c>
      <c r="BM479" s="62">
        <v>600</v>
      </c>
      <c r="BN479" s="62">
        <v>600</v>
      </c>
      <c r="BO479" s="62">
        <v>0</v>
      </c>
      <c r="BP479" s="62">
        <v>660</v>
      </c>
      <c r="BQ479" s="62">
        <v>850</v>
      </c>
      <c r="BR479" s="62">
        <v>1650</v>
      </c>
      <c r="BS479" s="62">
        <v>1750</v>
      </c>
      <c r="BT479" s="62">
        <v>1802</v>
      </c>
      <c r="BU479" s="62">
        <v>1800</v>
      </c>
    </row>
    <row r="480" spans="1:73" s="63" customFormat="1" x14ac:dyDescent="0.3">
      <c r="A480" s="1"/>
      <c r="B480" s="1"/>
      <c r="C480" s="1"/>
      <c r="D480" s="92"/>
      <c r="E480" s="3"/>
      <c r="F480" s="3"/>
      <c r="G480" s="1"/>
      <c r="H480" s="69">
        <v>21.323808000041964</v>
      </c>
      <c r="I480" s="47">
        <v>0</v>
      </c>
      <c r="J480" s="48">
        <v>0</v>
      </c>
      <c r="K480" s="48">
        <v>0</v>
      </c>
      <c r="L480" s="49">
        <v>254.28636363636357</v>
      </c>
      <c r="M480" s="49">
        <v>415.22727272727269</v>
      </c>
      <c r="N480" s="49">
        <v>417.99090909090899</v>
      </c>
      <c r="O480" s="49">
        <v>520.02272727272759</v>
      </c>
      <c r="P480" s="49">
        <v>519.99090909090944</v>
      </c>
      <c r="Q480" s="49">
        <v>1000</v>
      </c>
      <c r="R480" s="49">
        <v>1300</v>
      </c>
      <c r="S480" s="49">
        <v>2000</v>
      </c>
      <c r="T480" s="49">
        <v>2300</v>
      </c>
      <c r="U480" s="50">
        <v>290.86</v>
      </c>
      <c r="V480" s="50">
        <v>331.48</v>
      </c>
      <c r="W480" s="51">
        <v>850</v>
      </c>
      <c r="X480" s="51">
        <v>0</v>
      </c>
      <c r="Y480" s="51">
        <v>2000</v>
      </c>
      <c r="Z480" s="51">
        <v>2000</v>
      </c>
      <c r="AA480" s="52">
        <v>900</v>
      </c>
      <c r="AB480" s="53">
        <v>1500</v>
      </c>
      <c r="AC480" s="53">
        <v>1500</v>
      </c>
      <c r="AD480" s="55">
        <v>0</v>
      </c>
      <c r="AE480" s="56">
        <v>750</v>
      </c>
      <c r="AF480" s="56">
        <v>0</v>
      </c>
      <c r="AG480" s="56">
        <v>2000</v>
      </c>
      <c r="AH480" s="57">
        <v>706.05</v>
      </c>
      <c r="AI480" s="57">
        <v>699.14090909090874</v>
      </c>
      <c r="AJ480" s="57">
        <v>867.5</v>
      </c>
      <c r="AK480" s="57">
        <v>914.09090909090924</v>
      </c>
      <c r="AL480" s="57">
        <v>901.45</v>
      </c>
      <c r="AM480" s="57">
        <v>1500</v>
      </c>
      <c r="AN480" s="57">
        <v>1650</v>
      </c>
      <c r="AO480" s="57">
        <v>0</v>
      </c>
      <c r="AP480" s="57">
        <v>0</v>
      </c>
      <c r="AQ480" s="58">
        <v>747.77272727272691</v>
      </c>
      <c r="AR480" s="58">
        <v>1310.4090909090908</v>
      </c>
      <c r="AS480" s="58">
        <v>1172.3181818181815</v>
      </c>
      <c r="AT480" s="58">
        <v>1500</v>
      </c>
      <c r="AU480" s="58">
        <v>0</v>
      </c>
      <c r="AV480" s="58">
        <v>2500</v>
      </c>
      <c r="AW480" s="58">
        <v>2300</v>
      </c>
      <c r="AX480" s="59">
        <v>122.95454545454548</v>
      </c>
      <c r="AY480" s="59">
        <v>222.72727272727269</v>
      </c>
      <c r="AZ480" s="59">
        <v>750</v>
      </c>
      <c r="BA480" s="64">
        <v>255.13636363636354</v>
      </c>
      <c r="BB480" s="64">
        <v>950</v>
      </c>
      <c r="BC480" s="64">
        <v>1000</v>
      </c>
      <c r="BD480" s="64">
        <v>1000</v>
      </c>
      <c r="BE480" s="64">
        <v>1000</v>
      </c>
      <c r="BF480" s="64">
        <v>1250</v>
      </c>
      <c r="BG480" s="64">
        <v>1250</v>
      </c>
      <c r="BH480" s="64">
        <v>2100</v>
      </c>
      <c r="BI480" s="61">
        <v>600</v>
      </c>
      <c r="BJ480" s="62">
        <v>225</v>
      </c>
      <c r="BK480" s="62">
        <v>225</v>
      </c>
      <c r="BL480" s="62">
        <v>500</v>
      </c>
      <c r="BM480" s="62">
        <v>600</v>
      </c>
      <c r="BN480" s="62">
        <v>600</v>
      </c>
      <c r="BO480" s="62">
        <v>0</v>
      </c>
      <c r="BP480" s="62">
        <v>660</v>
      </c>
      <c r="BQ480" s="62">
        <v>850</v>
      </c>
      <c r="BR480" s="62">
        <v>1650</v>
      </c>
      <c r="BS480" s="62">
        <v>1750</v>
      </c>
      <c r="BT480" s="62">
        <v>1802</v>
      </c>
      <c r="BU480" s="62">
        <v>1800</v>
      </c>
    </row>
    <row r="481" spans="1:73" s="63" customFormat="1" x14ac:dyDescent="0.3">
      <c r="A481" s="1"/>
      <c r="B481" s="1"/>
      <c r="C481" s="1"/>
      <c r="D481" s="92"/>
      <c r="E481" s="3"/>
      <c r="F481" s="3"/>
      <c r="G481" s="1"/>
      <c r="H481" s="69">
        <v>21.368512000042049</v>
      </c>
      <c r="I481" s="47">
        <v>0</v>
      </c>
      <c r="J481" s="48">
        <v>0</v>
      </c>
      <c r="K481" s="48">
        <v>0</v>
      </c>
      <c r="L481" s="49">
        <v>254.32727272727266</v>
      </c>
      <c r="M481" s="49">
        <v>414.5454545454545</v>
      </c>
      <c r="N481" s="49">
        <v>417.3181818181817</v>
      </c>
      <c r="O481" s="49">
        <v>519.35454545454581</v>
      </c>
      <c r="P481" s="49">
        <v>519.31818181818221</v>
      </c>
      <c r="Q481" s="49">
        <v>1000</v>
      </c>
      <c r="R481" s="49">
        <v>1300</v>
      </c>
      <c r="S481" s="49">
        <v>2000</v>
      </c>
      <c r="T481" s="49">
        <v>2300</v>
      </c>
      <c r="U481" s="50">
        <v>291.04000000000002</v>
      </c>
      <c r="V481" s="50">
        <v>331.72</v>
      </c>
      <c r="W481" s="51">
        <v>850</v>
      </c>
      <c r="X481" s="51">
        <v>0</v>
      </c>
      <c r="Y481" s="51">
        <v>2000</v>
      </c>
      <c r="Z481" s="51">
        <v>2000</v>
      </c>
      <c r="AA481" s="52">
        <v>900</v>
      </c>
      <c r="AB481" s="53">
        <v>1500</v>
      </c>
      <c r="AC481" s="53">
        <v>1500</v>
      </c>
      <c r="AD481" s="55">
        <v>0</v>
      </c>
      <c r="AE481" s="56">
        <v>750</v>
      </c>
      <c r="AF481" s="56">
        <v>0</v>
      </c>
      <c r="AG481" s="56">
        <v>2000</v>
      </c>
      <c r="AH481" s="57">
        <v>706.2</v>
      </c>
      <c r="AI481" s="57">
        <v>698.81818181818142</v>
      </c>
      <c r="AJ481" s="57">
        <v>867</v>
      </c>
      <c r="AK481" s="57">
        <v>913.81818181818198</v>
      </c>
      <c r="AL481" s="57">
        <v>899.8</v>
      </c>
      <c r="AM481" s="57">
        <v>1500</v>
      </c>
      <c r="AN481" s="57">
        <v>1650</v>
      </c>
      <c r="AO481" s="57">
        <v>0</v>
      </c>
      <c r="AP481" s="57">
        <v>0</v>
      </c>
      <c r="AQ481" s="58">
        <v>746.45454545454504</v>
      </c>
      <c r="AR481" s="58">
        <v>1310.181818181818</v>
      </c>
      <c r="AS481" s="58">
        <v>1171.363636363636</v>
      </c>
      <c r="AT481" s="58">
        <v>1500</v>
      </c>
      <c r="AU481" s="58">
        <v>0</v>
      </c>
      <c r="AV481" s="58">
        <v>2500</v>
      </c>
      <c r="AW481" s="58">
        <v>2300</v>
      </c>
      <c r="AX481" s="59">
        <v>123.09090909090912</v>
      </c>
      <c r="AY481" s="59">
        <v>222.5454545454545</v>
      </c>
      <c r="AZ481" s="59">
        <v>750</v>
      </c>
      <c r="BA481" s="64">
        <v>254.72727272727263</v>
      </c>
      <c r="BB481" s="64">
        <v>950</v>
      </c>
      <c r="BC481" s="64">
        <v>1000</v>
      </c>
      <c r="BD481" s="64">
        <v>1000</v>
      </c>
      <c r="BE481" s="64">
        <v>1000</v>
      </c>
      <c r="BF481" s="64">
        <v>1250</v>
      </c>
      <c r="BG481" s="64">
        <v>1250</v>
      </c>
      <c r="BH481" s="64">
        <v>2100</v>
      </c>
      <c r="BI481" s="61">
        <v>600</v>
      </c>
      <c r="BJ481" s="62">
        <v>225</v>
      </c>
      <c r="BK481" s="62">
        <v>225</v>
      </c>
      <c r="BL481" s="62">
        <v>500</v>
      </c>
      <c r="BM481" s="62">
        <v>600</v>
      </c>
      <c r="BN481" s="62">
        <v>600</v>
      </c>
      <c r="BO481" s="62">
        <v>0</v>
      </c>
      <c r="BP481" s="62">
        <v>660</v>
      </c>
      <c r="BQ481" s="62">
        <v>850</v>
      </c>
      <c r="BR481" s="62">
        <v>1650</v>
      </c>
      <c r="BS481" s="62">
        <v>1750</v>
      </c>
      <c r="BT481" s="62">
        <v>1802</v>
      </c>
      <c r="BU481" s="62">
        <v>1800</v>
      </c>
    </row>
    <row r="482" spans="1:73" s="63" customFormat="1" x14ac:dyDescent="0.3">
      <c r="A482" s="1"/>
      <c r="B482" s="1"/>
      <c r="C482" s="1"/>
      <c r="D482" s="92"/>
      <c r="E482" s="3"/>
      <c r="F482" s="3"/>
      <c r="G482" s="1"/>
      <c r="H482" s="69">
        <v>21.413216000042137</v>
      </c>
      <c r="I482" s="47">
        <v>0</v>
      </c>
      <c r="J482" s="48">
        <v>0</v>
      </c>
      <c r="K482" s="48">
        <v>0</v>
      </c>
      <c r="L482" s="49">
        <v>254.36818181818174</v>
      </c>
      <c r="M482" s="49">
        <v>413.86363636363632</v>
      </c>
      <c r="N482" s="49">
        <v>416.64545454545441</v>
      </c>
      <c r="O482" s="49">
        <v>518.68636363636404</v>
      </c>
      <c r="P482" s="49">
        <v>518.64545454545498</v>
      </c>
      <c r="Q482" s="49">
        <v>1000</v>
      </c>
      <c r="R482" s="49">
        <v>1300</v>
      </c>
      <c r="S482" s="49">
        <v>2000</v>
      </c>
      <c r="T482" s="49">
        <v>2300</v>
      </c>
      <c r="U482" s="50">
        <v>291.22000000000003</v>
      </c>
      <c r="V482" s="50">
        <v>331.96</v>
      </c>
      <c r="W482" s="51">
        <v>850</v>
      </c>
      <c r="X482" s="51">
        <v>0</v>
      </c>
      <c r="Y482" s="51">
        <v>2000</v>
      </c>
      <c r="Z482" s="51">
        <v>2000</v>
      </c>
      <c r="AA482" s="52">
        <v>900</v>
      </c>
      <c r="AB482" s="53">
        <v>1500</v>
      </c>
      <c r="AC482" s="53">
        <v>1500</v>
      </c>
      <c r="AD482" s="55">
        <v>0</v>
      </c>
      <c r="AE482" s="56">
        <v>750</v>
      </c>
      <c r="AF482" s="56">
        <v>0</v>
      </c>
      <c r="AG482" s="56">
        <v>2000</v>
      </c>
      <c r="AH482" s="57">
        <v>706.35</v>
      </c>
      <c r="AI482" s="57">
        <v>698.49545454545409</v>
      </c>
      <c r="AJ482" s="57">
        <v>866.5</v>
      </c>
      <c r="AK482" s="57">
        <v>913.54545454545473</v>
      </c>
      <c r="AL482" s="57">
        <v>898.15</v>
      </c>
      <c r="AM482" s="57">
        <v>1500</v>
      </c>
      <c r="AN482" s="57">
        <v>1650</v>
      </c>
      <c r="AO482" s="57">
        <v>0</v>
      </c>
      <c r="AP482" s="57">
        <v>0</v>
      </c>
      <c r="AQ482" s="58">
        <v>745.13636363636317</v>
      </c>
      <c r="AR482" s="58">
        <v>1309.9545454545453</v>
      </c>
      <c r="AS482" s="58">
        <v>1170.4090909090905</v>
      </c>
      <c r="AT482" s="58">
        <v>1500</v>
      </c>
      <c r="AU482" s="58">
        <v>0</v>
      </c>
      <c r="AV482" s="58">
        <v>2500</v>
      </c>
      <c r="AW482" s="58">
        <v>2300</v>
      </c>
      <c r="AX482" s="59">
        <v>123.22727272727276</v>
      </c>
      <c r="AY482" s="59">
        <v>222.36363636363632</v>
      </c>
      <c r="AZ482" s="59">
        <v>750</v>
      </c>
      <c r="BA482" s="64">
        <v>254.31818181818173</v>
      </c>
      <c r="BB482" s="64">
        <v>950</v>
      </c>
      <c r="BC482" s="64">
        <v>1000</v>
      </c>
      <c r="BD482" s="64">
        <v>1000</v>
      </c>
      <c r="BE482" s="64">
        <v>1000</v>
      </c>
      <c r="BF482" s="64">
        <v>1250</v>
      </c>
      <c r="BG482" s="64">
        <v>1250</v>
      </c>
      <c r="BH482" s="64">
        <v>2100</v>
      </c>
      <c r="BI482" s="61">
        <v>600</v>
      </c>
      <c r="BJ482" s="62">
        <v>225</v>
      </c>
      <c r="BK482" s="62">
        <v>225</v>
      </c>
      <c r="BL482" s="62">
        <v>500</v>
      </c>
      <c r="BM482" s="62">
        <v>600</v>
      </c>
      <c r="BN482" s="62">
        <v>600</v>
      </c>
      <c r="BO482" s="62">
        <v>0</v>
      </c>
      <c r="BP482" s="62">
        <v>660</v>
      </c>
      <c r="BQ482" s="62">
        <v>850</v>
      </c>
      <c r="BR482" s="62">
        <v>1650</v>
      </c>
      <c r="BS482" s="62">
        <v>1750</v>
      </c>
      <c r="BT482" s="62">
        <v>1802</v>
      </c>
      <c r="BU482" s="62">
        <v>1800</v>
      </c>
    </row>
    <row r="483" spans="1:73" s="63" customFormat="1" x14ac:dyDescent="0.3">
      <c r="A483" s="1"/>
      <c r="B483" s="1"/>
      <c r="C483" s="1"/>
      <c r="D483" s="92"/>
      <c r="E483" s="3"/>
      <c r="F483" s="3"/>
      <c r="G483" s="1"/>
      <c r="H483" s="69">
        <v>21.457920000042225</v>
      </c>
      <c r="I483" s="47">
        <v>0</v>
      </c>
      <c r="J483" s="48">
        <v>0</v>
      </c>
      <c r="K483" s="48">
        <v>0</v>
      </c>
      <c r="L483" s="49">
        <v>254.40909090909082</v>
      </c>
      <c r="M483" s="49">
        <v>413.18181818181813</v>
      </c>
      <c r="N483" s="49">
        <v>415.97272727272713</v>
      </c>
      <c r="O483" s="49">
        <v>518.01818181818226</v>
      </c>
      <c r="P483" s="49">
        <v>517.97272727272775</v>
      </c>
      <c r="Q483" s="49">
        <v>1000</v>
      </c>
      <c r="R483" s="49">
        <v>1300</v>
      </c>
      <c r="S483" s="49">
        <v>2000</v>
      </c>
      <c r="T483" s="49">
        <v>2300</v>
      </c>
      <c r="U483" s="50">
        <v>291.39999999999998</v>
      </c>
      <c r="V483" s="50">
        <v>332.2</v>
      </c>
      <c r="W483" s="51">
        <v>850</v>
      </c>
      <c r="X483" s="51">
        <v>0</v>
      </c>
      <c r="Y483" s="51">
        <v>2000</v>
      </c>
      <c r="Z483" s="51">
        <v>2000</v>
      </c>
      <c r="AA483" s="52">
        <v>900</v>
      </c>
      <c r="AB483" s="53">
        <v>1500</v>
      </c>
      <c r="AC483" s="53">
        <v>1500</v>
      </c>
      <c r="AD483" s="55">
        <v>0</v>
      </c>
      <c r="AE483" s="56">
        <v>750</v>
      </c>
      <c r="AF483" s="56">
        <v>0</v>
      </c>
      <c r="AG483" s="56">
        <v>2000</v>
      </c>
      <c r="AH483" s="57">
        <v>706.5</v>
      </c>
      <c r="AI483" s="57">
        <v>698.17272727272677</v>
      </c>
      <c r="AJ483" s="57">
        <v>866</v>
      </c>
      <c r="AK483" s="57">
        <v>913.27272727272748</v>
      </c>
      <c r="AL483" s="57">
        <v>896.5</v>
      </c>
      <c r="AM483" s="57">
        <v>1500</v>
      </c>
      <c r="AN483" s="57">
        <v>1650</v>
      </c>
      <c r="AO483" s="57">
        <v>0</v>
      </c>
      <c r="AP483" s="57">
        <v>0</v>
      </c>
      <c r="AQ483" s="58">
        <v>743.8181818181813</v>
      </c>
      <c r="AR483" s="58">
        <v>1309.7272727272725</v>
      </c>
      <c r="AS483" s="58">
        <v>1169.454545454545</v>
      </c>
      <c r="AT483" s="58">
        <v>1500</v>
      </c>
      <c r="AU483" s="58">
        <v>0</v>
      </c>
      <c r="AV483" s="58">
        <v>2500</v>
      </c>
      <c r="AW483" s="58">
        <v>2300</v>
      </c>
      <c r="AX483" s="59">
        <v>123.3636363636364</v>
      </c>
      <c r="AY483" s="59">
        <v>222.18181818181813</v>
      </c>
      <c r="AZ483" s="59">
        <v>750</v>
      </c>
      <c r="BA483" s="64">
        <v>253.90909090909082</v>
      </c>
      <c r="BB483" s="64">
        <v>950</v>
      </c>
      <c r="BC483" s="64">
        <v>1000</v>
      </c>
      <c r="BD483" s="64">
        <v>1000</v>
      </c>
      <c r="BE483" s="64">
        <v>1000</v>
      </c>
      <c r="BF483" s="64">
        <v>1250</v>
      </c>
      <c r="BG483" s="64">
        <v>1250</v>
      </c>
      <c r="BH483" s="64">
        <v>2100</v>
      </c>
      <c r="BI483" s="61">
        <v>600</v>
      </c>
      <c r="BJ483" s="62">
        <v>225</v>
      </c>
      <c r="BK483" s="62">
        <v>225</v>
      </c>
      <c r="BL483" s="62">
        <v>500</v>
      </c>
      <c r="BM483" s="62">
        <v>600</v>
      </c>
      <c r="BN483" s="62">
        <v>600</v>
      </c>
      <c r="BO483" s="62">
        <v>0</v>
      </c>
      <c r="BP483" s="62">
        <v>660</v>
      </c>
      <c r="BQ483" s="62">
        <v>850</v>
      </c>
      <c r="BR483" s="62">
        <v>1650</v>
      </c>
      <c r="BS483" s="62">
        <v>1750</v>
      </c>
      <c r="BT483" s="62">
        <v>1802</v>
      </c>
      <c r="BU483" s="62">
        <v>1800</v>
      </c>
    </row>
    <row r="484" spans="1:73" s="63" customFormat="1" x14ac:dyDescent="0.3">
      <c r="A484" s="1"/>
      <c r="B484" s="1"/>
      <c r="C484" s="1"/>
      <c r="D484" s="92"/>
      <c r="E484" s="3"/>
      <c r="F484" s="3"/>
      <c r="G484" s="1"/>
      <c r="H484" s="69">
        <v>21.502624000042317</v>
      </c>
      <c r="I484" s="47">
        <v>0</v>
      </c>
      <c r="J484" s="48">
        <v>0</v>
      </c>
      <c r="K484" s="48">
        <v>0</v>
      </c>
      <c r="L484" s="49">
        <v>254.45</v>
      </c>
      <c r="M484" s="49">
        <v>412.5</v>
      </c>
      <c r="N484" s="49">
        <v>415.3</v>
      </c>
      <c r="O484" s="49">
        <v>517.35000000000048</v>
      </c>
      <c r="P484" s="49">
        <v>517.30000000000052</v>
      </c>
      <c r="Q484" s="49">
        <v>1000</v>
      </c>
      <c r="R484" s="49">
        <v>1300</v>
      </c>
      <c r="S484" s="49">
        <v>2000</v>
      </c>
      <c r="T484" s="49">
        <v>2300</v>
      </c>
      <c r="U484" s="50">
        <v>291.58</v>
      </c>
      <c r="V484" s="50">
        <v>332.44</v>
      </c>
      <c r="W484" s="51">
        <v>850</v>
      </c>
      <c r="X484" s="51">
        <v>0</v>
      </c>
      <c r="Y484" s="51">
        <v>2000</v>
      </c>
      <c r="Z484" s="51">
        <v>2000</v>
      </c>
      <c r="AA484" s="52">
        <v>900</v>
      </c>
      <c r="AB484" s="53">
        <v>1500</v>
      </c>
      <c r="AC484" s="53">
        <v>1500</v>
      </c>
      <c r="AD484" s="55">
        <v>0</v>
      </c>
      <c r="AE484" s="56">
        <v>750</v>
      </c>
      <c r="AF484" s="56">
        <v>0</v>
      </c>
      <c r="AG484" s="56">
        <v>2000</v>
      </c>
      <c r="AH484" s="57">
        <v>706.65</v>
      </c>
      <c r="AI484" s="57">
        <v>697.84999999999945</v>
      </c>
      <c r="AJ484" s="57">
        <v>865.5</v>
      </c>
      <c r="AK484" s="57">
        <v>913</v>
      </c>
      <c r="AL484" s="57">
        <v>894.85</v>
      </c>
      <c r="AM484" s="57">
        <v>1500</v>
      </c>
      <c r="AN484" s="57">
        <v>1650</v>
      </c>
      <c r="AO484" s="57">
        <v>0</v>
      </c>
      <c r="AP484" s="57">
        <v>0</v>
      </c>
      <c r="AQ484" s="58">
        <v>742.49999999999943</v>
      </c>
      <c r="AR484" s="58">
        <v>1309.5</v>
      </c>
      <c r="AS484" s="58">
        <v>1168.5</v>
      </c>
      <c r="AT484" s="58">
        <v>1500</v>
      </c>
      <c r="AU484" s="58">
        <v>0</v>
      </c>
      <c r="AV484" s="58">
        <v>2500</v>
      </c>
      <c r="AW484" s="58">
        <v>2300</v>
      </c>
      <c r="AX484" s="59">
        <v>123.5</v>
      </c>
      <c r="AY484" s="59">
        <v>222</v>
      </c>
      <c r="AZ484" s="59">
        <v>750</v>
      </c>
      <c r="BA484" s="64">
        <v>253.5</v>
      </c>
      <c r="BB484" s="64">
        <v>950</v>
      </c>
      <c r="BC484" s="64">
        <v>1000</v>
      </c>
      <c r="BD484" s="64">
        <v>1000</v>
      </c>
      <c r="BE484" s="64">
        <v>1000</v>
      </c>
      <c r="BF484" s="64">
        <v>1250</v>
      </c>
      <c r="BG484" s="64">
        <v>1250</v>
      </c>
      <c r="BH484" s="64">
        <v>2100</v>
      </c>
      <c r="BI484" s="61">
        <v>600</v>
      </c>
      <c r="BJ484" s="62">
        <v>225</v>
      </c>
      <c r="BK484" s="62">
        <v>225</v>
      </c>
      <c r="BL484" s="62">
        <v>500</v>
      </c>
      <c r="BM484" s="62">
        <v>600</v>
      </c>
      <c r="BN484" s="62">
        <v>600</v>
      </c>
      <c r="BO484" s="62">
        <v>0</v>
      </c>
      <c r="BP484" s="62">
        <v>660</v>
      </c>
      <c r="BQ484" s="62">
        <v>850</v>
      </c>
      <c r="BR484" s="62">
        <v>1650</v>
      </c>
      <c r="BS484" s="62">
        <v>1750</v>
      </c>
      <c r="BT484" s="62">
        <v>1802</v>
      </c>
      <c r="BU484" s="62">
        <v>1800</v>
      </c>
    </row>
    <row r="485" spans="1:73" s="63" customFormat="1" x14ac:dyDescent="0.3">
      <c r="A485" s="1"/>
      <c r="B485" s="1"/>
      <c r="C485" s="1"/>
      <c r="D485" s="92"/>
      <c r="E485" s="3"/>
      <c r="F485" s="3"/>
      <c r="G485" s="1"/>
      <c r="H485" s="69">
        <v>21.547328000042405</v>
      </c>
      <c r="I485" s="47">
        <v>0</v>
      </c>
      <c r="J485" s="48">
        <v>0</v>
      </c>
      <c r="K485" s="48">
        <v>0</v>
      </c>
      <c r="L485" s="49">
        <v>254.49090909090899</v>
      </c>
      <c r="M485" s="49">
        <v>411.81818181818176</v>
      </c>
      <c r="N485" s="49">
        <v>414.62727272727255</v>
      </c>
      <c r="O485" s="49">
        <v>516.6818181818187</v>
      </c>
      <c r="P485" s="49">
        <v>516.62727272727329</v>
      </c>
      <c r="Q485" s="49">
        <v>1000</v>
      </c>
      <c r="R485" s="49">
        <v>1300</v>
      </c>
      <c r="S485" s="49">
        <v>2000</v>
      </c>
      <c r="T485" s="49">
        <v>2300</v>
      </c>
      <c r="U485" s="50">
        <v>291.76</v>
      </c>
      <c r="V485" s="50">
        <v>332.68</v>
      </c>
      <c r="W485" s="51">
        <v>850</v>
      </c>
      <c r="X485" s="51">
        <v>0</v>
      </c>
      <c r="Y485" s="51">
        <v>2000</v>
      </c>
      <c r="Z485" s="51">
        <v>2000</v>
      </c>
      <c r="AA485" s="52">
        <v>900</v>
      </c>
      <c r="AB485" s="53">
        <v>1500</v>
      </c>
      <c r="AC485" s="53">
        <v>1500</v>
      </c>
      <c r="AD485" s="55">
        <v>0</v>
      </c>
      <c r="AE485" s="56">
        <v>750</v>
      </c>
      <c r="AF485" s="56">
        <v>0</v>
      </c>
      <c r="AG485" s="56">
        <v>2000</v>
      </c>
      <c r="AH485" s="57">
        <v>706.8</v>
      </c>
      <c r="AI485" s="57">
        <v>697.52727272727213</v>
      </c>
      <c r="AJ485" s="57">
        <v>865</v>
      </c>
      <c r="AK485" s="57">
        <v>912.72727272727298</v>
      </c>
      <c r="AL485" s="57">
        <v>893.2</v>
      </c>
      <c r="AM485" s="57">
        <v>1500</v>
      </c>
      <c r="AN485" s="57">
        <v>1650</v>
      </c>
      <c r="AO485" s="57">
        <v>0</v>
      </c>
      <c r="AP485" s="57">
        <v>0</v>
      </c>
      <c r="AQ485" s="58">
        <v>741.18181818181756</v>
      </c>
      <c r="AR485" s="58">
        <v>1309.272727272727</v>
      </c>
      <c r="AS485" s="58">
        <v>1167.545454545454</v>
      </c>
      <c r="AT485" s="58">
        <v>1500</v>
      </c>
      <c r="AU485" s="58">
        <v>0</v>
      </c>
      <c r="AV485" s="58">
        <v>2500</v>
      </c>
      <c r="AW485" s="58">
        <v>2300</v>
      </c>
      <c r="AX485" s="59">
        <v>123.63636363636368</v>
      </c>
      <c r="AY485" s="59">
        <v>221.81818181818176</v>
      </c>
      <c r="AZ485" s="59">
        <v>750</v>
      </c>
      <c r="BA485" s="64">
        <v>253.09090909090901</v>
      </c>
      <c r="BB485" s="64">
        <v>950</v>
      </c>
      <c r="BC485" s="64">
        <v>1000</v>
      </c>
      <c r="BD485" s="64">
        <v>1000</v>
      </c>
      <c r="BE485" s="64">
        <v>1000</v>
      </c>
      <c r="BF485" s="64">
        <v>1250</v>
      </c>
      <c r="BG485" s="64">
        <v>1250</v>
      </c>
      <c r="BH485" s="64">
        <v>2100</v>
      </c>
      <c r="BI485" s="61">
        <v>600</v>
      </c>
      <c r="BJ485" s="62">
        <v>225</v>
      </c>
      <c r="BK485" s="62">
        <v>225</v>
      </c>
      <c r="BL485" s="62">
        <v>500</v>
      </c>
      <c r="BM485" s="62">
        <v>600</v>
      </c>
      <c r="BN485" s="62">
        <v>600</v>
      </c>
      <c r="BO485" s="62">
        <v>0</v>
      </c>
      <c r="BP485" s="62">
        <v>660</v>
      </c>
      <c r="BQ485" s="62">
        <v>850</v>
      </c>
      <c r="BR485" s="62">
        <v>1650</v>
      </c>
      <c r="BS485" s="62">
        <v>1750</v>
      </c>
      <c r="BT485" s="62">
        <v>1802</v>
      </c>
      <c r="BU485" s="62">
        <v>1800</v>
      </c>
    </row>
    <row r="486" spans="1:73" s="63" customFormat="1" x14ac:dyDescent="0.3">
      <c r="A486" s="1"/>
      <c r="B486" s="1"/>
      <c r="C486" s="1"/>
      <c r="D486" s="92"/>
      <c r="E486" s="3"/>
      <c r="F486" s="3"/>
      <c r="G486" s="1"/>
      <c r="H486" s="69">
        <v>21.59203200004249</v>
      </c>
      <c r="I486" s="47">
        <v>0</v>
      </c>
      <c r="J486" s="48">
        <v>0</v>
      </c>
      <c r="K486" s="48">
        <v>0</v>
      </c>
      <c r="L486" s="49">
        <v>254.53181818181807</v>
      </c>
      <c r="M486" s="49">
        <v>411.13636363636357</v>
      </c>
      <c r="N486" s="49">
        <v>413.95454545454527</v>
      </c>
      <c r="O486" s="49">
        <v>516.01363636363692</v>
      </c>
      <c r="P486" s="49">
        <v>515.95454545454606</v>
      </c>
      <c r="Q486" s="49">
        <v>1000</v>
      </c>
      <c r="R486" s="49">
        <v>1300</v>
      </c>
      <c r="S486" s="49">
        <v>2000</v>
      </c>
      <c r="T486" s="49">
        <v>2300</v>
      </c>
      <c r="U486" s="50">
        <v>291.94</v>
      </c>
      <c r="V486" s="50">
        <v>332.92</v>
      </c>
      <c r="W486" s="51">
        <v>850</v>
      </c>
      <c r="X486" s="51">
        <v>0</v>
      </c>
      <c r="Y486" s="51">
        <v>2000</v>
      </c>
      <c r="Z486" s="51">
        <v>2000</v>
      </c>
      <c r="AA486" s="52">
        <v>900</v>
      </c>
      <c r="AB486" s="53">
        <v>1500</v>
      </c>
      <c r="AC486" s="53">
        <v>1500</v>
      </c>
      <c r="AD486" s="55">
        <v>0</v>
      </c>
      <c r="AE486" s="56">
        <v>750</v>
      </c>
      <c r="AF486" s="56">
        <v>0</v>
      </c>
      <c r="AG486" s="56">
        <v>2000</v>
      </c>
      <c r="AH486" s="57">
        <v>706.95</v>
      </c>
      <c r="AI486" s="57">
        <v>697.20454545454481</v>
      </c>
      <c r="AJ486" s="57">
        <v>864.5</v>
      </c>
      <c r="AK486" s="57">
        <v>912.45454545454572</v>
      </c>
      <c r="AL486" s="57">
        <v>891.55</v>
      </c>
      <c r="AM486" s="57">
        <v>1500</v>
      </c>
      <c r="AN486" s="57">
        <v>1650</v>
      </c>
      <c r="AO486" s="57">
        <v>0</v>
      </c>
      <c r="AP486" s="57">
        <v>0</v>
      </c>
      <c r="AQ486" s="58">
        <v>739.86363636363569</v>
      </c>
      <c r="AR486" s="58">
        <v>1309.0454545454543</v>
      </c>
      <c r="AS486" s="58">
        <v>1166.5909090909086</v>
      </c>
      <c r="AT486" s="58">
        <v>1500</v>
      </c>
      <c r="AU486" s="58">
        <v>0</v>
      </c>
      <c r="AV486" s="58">
        <v>2500</v>
      </c>
      <c r="AW486" s="58">
        <v>2300</v>
      </c>
      <c r="AX486" s="59">
        <v>123.77272727272732</v>
      </c>
      <c r="AY486" s="59">
        <v>221.63636363636357</v>
      </c>
      <c r="AZ486" s="59">
        <v>750</v>
      </c>
      <c r="BA486" s="64">
        <v>252.6818181818181</v>
      </c>
      <c r="BB486" s="64">
        <v>950</v>
      </c>
      <c r="BC486" s="64">
        <v>1000</v>
      </c>
      <c r="BD486" s="64">
        <v>1000</v>
      </c>
      <c r="BE486" s="64">
        <v>1000</v>
      </c>
      <c r="BF486" s="64">
        <v>1250</v>
      </c>
      <c r="BG486" s="64">
        <v>1250</v>
      </c>
      <c r="BH486" s="64">
        <v>2100</v>
      </c>
      <c r="BI486" s="61">
        <v>600</v>
      </c>
      <c r="BJ486" s="62">
        <v>225</v>
      </c>
      <c r="BK486" s="62">
        <v>225</v>
      </c>
      <c r="BL486" s="62">
        <v>500</v>
      </c>
      <c r="BM486" s="62">
        <v>600</v>
      </c>
      <c r="BN486" s="62">
        <v>600</v>
      </c>
      <c r="BO486" s="62">
        <v>0</v>
      </c>
      <c r="BP486" s="62">
        <v>660</v>
      </c>
      <c r="BQ486" s="62">
        <v>850</v>
      </c>
      <c r="BR486" s="62">
        <v>1650</v>
      </c>
      <c r="BS486" s="62">
        <v>1750</v>
      </c>
      <c r="BT486" s="62">
        <v>1802</v>
      </c>
      <c r="BU486" s="62">
        <v>1800</v>
      </c>
    </row>
    <row r="487" spans="1:73" s="63" customFormat="1" x14ac:dyDescent="0.3">
      <c r="A487" s="1"/>
      <c r="B487" s="1"/>
      <c r="C487" s="1"/>
      <c r="D487" s="92"/>
      <c r="E487" s="3"/>
      <c r="F487" s="3"/>
      <c r="G487" s="1"/>
      <c r="H487" s="69">
        <v>21.636736000042578</v>
      </c>
      <c r="I487" s="47">
        <v>0</v>
      </c>
      <c r="J487" s="48">
        <v>0</v>
      </c>
      <c r="K487" s="48">
        <v>0</v>
      </c>
      <c r="L487" s="49">
        <v>254.57272727272715</v>
      </c>
      <c r="M487" s="49">
        <v>410.45454545454538</v>
      </c>
      <c r="N487" s="49">
        <v>413.28181818181798</v>
      </c>
      <c r="O487" s="49">
        <v>515.34545454545514</v>
      </c>
      <c r="P487" s="49">
        <v>515.28181818181884</v>
      </c>
      <c r="Q487" s="49">
        <v>1000</v>
      </c>
      <c r="R487" s="49">
        <v>1300</v>
      </c>
      <c r="S487" s="49">
        <v>2000</v>
      </c>
      <c r="T487" s="49">
        <v>2300</v>
      </c>
      <c r="U487" s="50">
        <v>292.12</v>
      </c>
      <c r="V487" s="50">
        <v>333.16</v>
      </c>
      <c r="W487" s="51">
        <v>850</v>
      </c>
      <c r="X487" s="51">
        <v>0</v>
      </c>
      <c r="Y487" s="51">
        <v>2000</v>
      </c>
      <c r="Z487" s="51">
        <v>2000</v>
      </c>
      <c r="AA487" s="52">
        <v>900</v>
      </c>
      <c r="AB487" s="53">
        <v>1500</v>
      </c>
      <c r="AC487" s="53">
        <v>1500</v>
      </c>
      <c r="AD487" s="55">
        <v>0</v>
      </c>
      <c r="AE487" s="56">
        <v>750</v>
      </c>
      <c r="AF487" s="56">
        <v>0</v>
      </c>
      <c r="AG487" s="56">
        <v>2000</v>
      </c>
      <c r="AH487" s="57">
        <v>707.1</v>
      </c>
      <c r="AI487" s="57">
        <v>696.88181818181749</v>
      </c>
      <c r="AJ487" s="57">
        <v>864</v>
      </c>
      <c r="AK487" s="57">
        <v>912.18181818181847</v>
      </c>
      <c r="AL487" s="57">
        <v>889.9</v>
      </c>
      <c r="AM487" s="57">
        <v>1500</v>
      </c>
      <c r="AN487" s="57">
        <v>1650</v>
      </c>
      <c r="AO487" s="57">
        <v>0</v>
      </c>
      <c r="AP487" s="57">
        <v>0</v>
      </c>
      <c r="AQ487" s="58">
        <v>738.54545454545382</v>
      </c>
      <c r="AR487" s="58">
        <v>1308.8181818181815</v>
      </c>
      <c r="AS487" s="58">
        <v>1165.6363636363631</v>
      </c>
      <c r="AT487" s="58">
        <v>1500</v>
      </c>
      <c r="AU487" s="58">
        <v>0</v>
      </c>
      <c r="AV487" s="58">
        <v>2500</v>
      </c>
      <c r="AW487" s="58">
        <v>2300</v>
      </c>
      <c r="AX487" s="59">
        <v>123.90909090909096</v>
      </c>
      <c r="AY487" s="59">
        <v>221.45454545454538</v>
      </c>
      <c r="AZ487" s="59">
        <v>750</v>
      </c>
      <c r="BA487" s="64">
        <v>252.2727272727272</v>
      </c>
      <c r="BB487" s="64">
        <v>950</v>
      </c>
      <c r="BC487" s="64">
        <v>1000</v>
      </c>
      <c r="BD487" s="64">
        <v>1000</v>
      </c>
      <c r="BE487" s="64">
        <v>1000</v>
      </c>
      <c r="BF487" s="64">
        <v>1250</v>
      </c>
      <c r="BG487" s="64">
        <v>1250</v>
      </c>
      <c r="BH487" s="64">
        <v>2100</v>
      </c>
      <c r="BI487" s="61">
        <v>600</v>
      </c>
      <c r="BJ487" s="62">
        <v>225</v>
      </c>
      <c r="BK487" s="62">
        <v>225</v>
      </c>
      <c r="BL487" s="62">
        <v>500</v>
      </c>
      <c r="BM487" s="62">
        <v>600</v>
      </c>
      <c r="BN487" s="62">
        <v>600</v>
      </c>
      <c r="BO487" s="62">
        <v>0</v>
      </c>
      <c r="BP487" s="62">
        <v>660</v>
      </c>
      <c r="BQ487" s="62">
        <v>850</v>
      </c>
      <c r="BR487" s="62">
        <v>1650</v>
      </c>
      <c r="BS487" s="62">
        <v>1750</v>
      </c>
      <c r="BT487" s="62">
        <v>1802</v>
      </c>
      <c r="BU487" s="62">
        <v>1800</v>
      </c>
    </row>
    <row r="488" spans="1:73" s="63" customFormat="1" x14ac:dyDescent="0.3">
      <c r="A488" s="1"/>
      <c r="B488" s="1"/>
      <c r="C488" s="1"/>
      <c r="D488" s="92"/>
      <c r="E488" s="3"/>
      <c r="F488" s="3"/>
      <c r="G488" s="1"/>
      <c r="H488" s="69">
        <v>21.681440000042667</v>
      </c>
      <c r="I488" s="47">
        <v>0</v>
      </c>
      <c r="J488" s="48">
        <v>0</v>
      </c>
      <c r="K488" s="48">
        <v>0</v>
      </c>
      <c r="L488" s="49">
        <v>254.61363636363623</v>
      </c>
      <c r="M488" s="49">
        <v>409.7727272727272</v>
      </c>
      <c r="N488" s="49">
        <v>412.6090909090907</v>
      </c>
      <c r="O488" s="49">
        <v>514.67727272727336</v>
      </c>
      <c r="P488" s="49">
        <v>514.60909090909161</v>
      </c>
      <c r="Q488" s="49">
        <v>1000</v>
      </c>
      <c r="R488" s="49">
        <v>1300</v>
      </c>
      <c r="S488" s="49">
        <v>2000</v>
      </c>
      <c r="T488" s="49">
        <v>2300</v>
      </c>
      <c r="U488" s="50">
        <v>292.3</v>
      </c>
      <c r="V488" s="50">
        <v>333.4</v>
      </c>
      <c r="W488" s="51">
        <v>850</v>
      </c>
      <c r="X488" s="51">
        <v>0</v>
      </c>
      <c r="Y488" s="51">
        <v>2000</v>
      </c>
      <c r="Z488" s="51">
        <v>2000</v>
      </c>
      <c r="AA488" s="52">
        <v>900</v>
      </c>
      <c r="AB488" s="53">
        <v>1500</v>
      </c>
      <c r="AC488" s="53">
        <v>1500</v>
      </c>
      <c r="AD488" s="55">
        <v>0</v>
      </c>
      <c r="AE488" s="56">
        <v>750</v>
      </c>
      <c r="AF488" s="56">
        <v>0</v>
      </c>
      <c r="AG488" s="56">
        <v>2000</v>
      </c>
      <c r="AH488" s="57">
        <v>707.25</v>
      </c>
      <c r="AI488" s="57">
        <v>696.55909090909017</v>
      </c>
      <c r="AJ488" s="57">
        <v>863.5</v>
      </c>
      <c r="AK488" s="57">
        <v>911.90909090909122</v>
      </c>
      <c r="AL488" s="57">
        <v>888.25</v>
      </c>
      <c r="AM488" s="57">
        <v>1500</v>
      </c>
      <c r="AN488" s="57">
        <v>1650</v>
      </c>
      <c r="AO488" s="57">
        <v>0</v>
      </c>
      <c r="AP488" s="57">
        <v>0</v>
      </c>
      <c r="AQ488" s="58">
        <v>737.22727272727195</v>
      </c>
      <c r="AR488" s="58">
        <v>1308.5909090909088</v>
      </c>
      <c r="AS488" s="58">
        <v>1164.6818181818176</v>
      </c>
      <c r="AT488" s="58">
        <v>1500</v>
      </c>
      <c r="AU488" s="58">
        <v>0</v>
      </c>
      <c r="AV488" s="58">
        <v>2500</v>
      </c>
      <c r="AW488" s="58">
        <v>2300</v>
      </c>
      <c r="AX488" s="59">
        <v>124.0454545454546</v>
      </c>
      <c r="AY488" s="59">
        <v>221.2727272727272</v>
      </c>
      <c r="AZ488" s="59">
        <v>750</v>
      </c>
      <c r="BA488" s="64">
        <v>251.86363636363629</v>
      </c>
      <c r="BB488" s="64">
        <v>950</v>
      </c>
      <c r="BC488" s="64">
        <v>1000</v>
      </c>
      <c r="BD488" s="64">
        <v>1000</v>
      </c>
      <c r="BE488" s="64">
        <v>1000</v>
      </c>
      <c r="BF488" s="64">
        <v>1250</v>
      </c>
      <c r="BG488" s="64">
        <v>1250</v>
      </c>
      <c r="BH488" s="64">
        <v>2100</v>
      </c>
      <c r="BI488" s="61">
        <v>600</v>
      </c>
      <c r="BJ488" s="62">
        <v>225</v>
      </c>
      <c r="BK488" s="62">
        <v>225</v>
      </c>
      <c r="BL488" s="62">
        <v>500</v>
      </c>
      <c r="BM488" s="62">
        <v>600</v>
      </c>
      <c r="BN488" s="62">
        <v>600</v>
      </c>
      <c r="BO488" s="62">
        <v>0</v>
      </c>
      <c r="BP488" s="62">
        <v>660</v>
      </c>
      <c r="BQ488" s="62">
        <v>850</v>
      </c>
      <c r="BR488" s="62">
        <v>1650</v>
      </c>
      <c r="BS488" s="62">
        <v>1750</v>
      </c>
      <c r="BT488" s="62">
        <v>1802</v>
      </c>
      <c r="BU488" s="62">
        <v>1800</v>
      </c>
    </row>
    <row r="489" spans="1:73" s="63" customFormat="1" x14ac:dyDescent="0.3">
      <c r="A489" s="1"/>
      <c r="B489" s="1"/>
      <c r="C489" s="1"/>
      <c r="D489" s="92"/>
      <c r="E489" s="3"/>
      <c r="F489" s="3"/>
      <c r="G489" s="1"/>
      <c r="H489" s="69">
        <v>21.726144000042755</v>
      </c>
      <c r="I489" s="47">
        <v>0</v>
      </c>
      <c r="J489" s="48">
        <v>0</v>
      </c>
      <c r="K489" s="48">
        <v>0</v>
      </c>
      <c r="L489" s="49">
        <v>254.65454545454531</v>
      </c>
      <c r="M489" s="49">
        <v>409.09090909090901</v>
      </c>
      <c r="N489" s="49">
        <v>411.93636363636341</v>
      </c>
      <c r="O489" s="49">
        <v>514.00909090909158</v>
      </c>
      <c r="P489" s="49">
        <v>513.93636363636438</v>
      </c>
      <c r="Q489" s="49">
        <v>1000</v>
      </c>
      <c r="R489" s="49">
        <v>1300</v>
      </c>
      <c r="S489" s="49">
        <v>2000</v>
      </c>
      <c r="T489" s="49">
        <v>2300</v>
      </c>
      <c r="U489" s="50">
        <v>292.48</v>
      </c>
      <c r="V489" s="50">
        <v>333.64</v>
      </c>
      <c r="W489" s="51">
        <v>850</v>
      </c>
      <c r="X489" s="51">
        <v>0</v>
      </c>
      <c r="Y489" s="51">
        <v>2000</v>
      </c>
      <c r="Z489" s="51">
        <v>2000</v>
      </c>
      <c r="AA489" s="52">
        <v>900</v>
      </c>
      <c r="AB489" s="53">
        <v>1500</v>
      </c>
      <c r="AC489" s="53">
        <v>1500</v>
      </c>
      <c r="AD489" s="55">
        <v>0</v>
      </c>
      <c r="AE489" s="56">
        <v>750</v>
      </c>
      <c r="AF489" s="56">
        <v>0</v>
      </c>
      <c r="AG489" s="56">
        <v>2000</v>
      </c>
      <c r="AH489" s="57">
        <v>707.4</v>
      </c>
      <c r="AI489" s="57">
        <v>696.23636363636285</v>
      </c>
      <c r="AJ489" s="57">
        <v>863</v>
      </c>
      <c r="AK489" s="57">
        <v>911.63636363636397</v>
      </c>
      <c r="AL489" s="57">
        <v>886.6</v>
      </c>
      <c r="AM489" s="57">
        <v>1500</v>
      </c>
      <c r="AN489" s="57">
        <v>1650</v>
      </c>
      <c r="AO489" s="57">
        <v>0</v>
      </c>
      <c r="AP489" s="57">
        <v>0</v>
      </c>
      <c r="AQ489" s="58">
        <v>735.90909090909008</v>
      </c>
      <c r="AR489" s="58">
        <v>1308.363636363636</v>
      </c>
      <c r="AS489" s="58">
        <v>1163.7272727272721</v>
      </c>
      <c r="AT489" s="58">
        <v>1500</v>
      </c>
      <c r="AU489" s="58">
        <v>0</v>
      </c>
      <c r="AV489" s="58">
        <v>2500</v>
      </c>
      <c r="AW489" s="58">
        <v>2300</v>
      </c>
      <c r="AX489" s="59">
        <v>124.18181818181824</v>
      </c>
      <c r="AY489" s="59">
        <v>221.09090909090901</v>
      </c>
      <c r="AZ489" s="59">
        <v>750</v>
      </c>
      <c r="BA489" s="64">
        <v>251.45454545454538</v>
      </c>
      <c r="BB489" s="64">
        <v>950</v>
      </c>
      <c r="BC489" s="64">
        <v>1000</v>
      </c>
      <c r="BD489" s="64">
        <v>1000</v>
      </c>
      <c r="BE489" s="64">
        <v>1000</v>
      </c>
      <c r="BF489" s="64">
        <v>1250</v>
      </c>
      <c r="BG489" s="64">
        <v>1250</v>
      </c>
      <c r="BH489" s="64">
        <v>2100</v>
      </c>
      <c r="BI489" s="61">
        <v>600</v>
      </c>
      <c r="BJ489" s="62">
        <v>225</v>
      </c>
      <c r="BK489" s="62">
        <v>225</v>
      </c>
      <c r="BL489" s="62">
        <v>500</v>
      </c>
      <c r="BM489" s="62">
        <v>600</v>
      </c>
      <c r="BN489" s="62">
        <v>600</v>
      </c>
      <c r="BO489" s="62">
        <v>0</v>
      </c>
      <c r="BP489" s="62">
        <v>660</v>
      </c>
      <c r="BQ489" s="62">
        <v>850</v>
      </c>
      <c r="BR489" s="62">
        <v>1650</v>
      </c>
      <c r="BS489" s="62">
        <v>1750</v>
      </c>
      <c r="BT489" s="62">
        <v>1802</v>
      </c>
      <c r="BU489" s="62">
        <v>1800</v>
      </c>
    </row>
    <row r="490" spans="1:73" s="63" customFormat="1" x14ac:dyDescent="0.3">
      <c r="A490" s="1"/>
      <c r="B490" s="1"/>
      <c r="C490" s="1"/>
      <c r="D490" s="92"/>
      <c r="E490" s="3"/>
      <c r="F490" s="3"/>
      <c r="G490" s="1"/>
      <c r="H490" s="69">
        <v>21.770848000042843</v>
      </c>
      <c r="I490" s="47">
        <v>0</v>
      </c>
      <c r="J490" s="48">
        <v>0</v>
      </c>
      <c r="K490" s="48">
        <v>0</v>
      </c>
      <c r="L490" s="49">
        <v>254.6954545454544</v>
      </c>
      <c r="M490" s="49">
        <v>408.40909090909082</v>
      </c>
      <c r="N490" s="49">
        <v>411.26363636363612</v>
      </c>
      <c r="O490" s="49">
        <v>513.3409090909098</v>
      </c>
      <c r="P490" s="49">
        <v>513.26363636363715</v>
      </c>
      <c r="Q490" s="49">
        <v>1000</v>
      </c>
      <c r="R490" s="49">
        <v>1300</v>
      </c>
      <c r="S490" s="49">
        <v>2000</v>
      </c>
      <c r="T490" s="49">
        <v>2300</v>
      </c>
      <c r="U490" s="50">
        <v>292.66000000000003</v>
      </c>
      <c r="V490" s="50">
        <v>333.88</v>
      </c>
      <c r="W490" s="51">
        <v>850</v>
      </c>
      <c r="X490" s="51">
        <v>0</v>
      </c>
      <c r="Y490" s="51">
        <v>2000</v>
      </c>
      <c r="Z490" s="51">
        <v>2000</v>
      </c>
      <c r="AA490" s="52">
        <v>900</v>
      </c>
      <c r="AB490" s="53">
        <v>1500</v>
      </c>
      <c r="AC490" s="53">
        <v>1500</v>
      </c>
      <c r="AD490" s="55">
        <v>0</v>
      </c>
      <c r="AE490" s="56">
        <v>750</v>
      </c>
      <c r="AF490" s="56">
        <v>0</v>
      </c>
      <c r="AG490" s="56">
        <v>2000</v>
      </c>
      <c r="AH490" s="57">
        <v>707.55</v>
      </c>
      <c r="AI490" s="57">
        <v>695.91363636363553</v>
      </c>
      <c r="AJ490" s="57">
        <v>862.5</v>
      </c>
      <c r="AK490" s="57">
        <v>911.36363636363672</v>
      </c>
      <c r="AL490" s="57">
        <v>884.95</v>
      </c>
      <c r="AM490" s="57">
        <v>1500</v>
      </c>
      <c r="AN490" s="57">
        <v>1650</v>
      </c>
      <c r="AO490" s="57">
        <v>0</v>
      </c>
      <c r="AP490" s="57">
        <v>0</v>
      </c>
      <c r="AQ490" s="58">
        <v>734.59090909090821</v>
      </c>
      <c r="AR490" s="58">
        <v>1308.1363636363633</v>
      </c>
      <c r="AS490" s="58">
        <v>1162.7727272727266</v>
      </c>
      <c r="AT490" s="58">
        <v>1500</v>
      </c>
      <c r="AU490" s="58">
        <v>0</v>
      </c>
      <c r="AV490" s="58">
        <v>2500</v>
      </c>
      <c r="AW490" s="58">
        <v>2300</v>
      </c>
      <c r="AX490" s="59">
        <v>124.31818181818188</v>
      </c>
      <c r="AY490" s="59">
        <v>220.90909090909082</v>
      </c>
      <c r="AZ490" s="59">
        <v>750</v>
      </c>
      <c r="BA490" s="64">
        <v>251.04545454545448</v>
      </c>
      <c r="BB490" s="64">
        <v>950</v>
      </c>
      <c r="BC490" s="64">
        <v>1000</v>
      </c>
      <c r="BD490" s="64">
        <v>1000</v>
      </c>
      <c r="BE490" s="64">
        <v>1000</v>
      </c>
      <c r="BF490" s="64">
        <v>1250</v>
      </c>
      <c r="BG490" s="64">
        <v>1250</v>
      </c>
      <c r="BH490" s="64">
        <v>2100</v>
      </c>
      <c r="BI490" s="61">
        <v>600</v>
      </c>
      <c r="BJ490" s="62">
        <v>225</v>
      </c>
      <c r="BK490" s="62">
        <v>225</v>
      </c>
      <c r="BL490" s="62">
        <v>500</v>
      </c>
      <c r="BM490" s="62">
        <v>600</v>
      </c>
      <c r="BN490" s="62">
        <v>600</v>
      </c>
      <c r="BO490" s="62">
        <v>0</v>
      </c>
      <c r="BP490" s="62">
        <v>660</v>
      </c>
      <c r="BQ490" s="62">
        <v>850</v>
      </c>
      <c r="BR490" s="62">
        <v>1650</v>
      </c>
      <c r="BS490" s="62">
        <v>1750</v>
      </c>
      <c r="BT490" s="62">
        <v>1802</v>
      </c>
      <c r="BU490" s="62">
        <v>1800</v>
      </c>
    </row>
    <row r="491" spans="1:73" s="63" customFormat="1" x14ac:dyDescent="0.3">
      <c r="A491" s="1"/>
      <c r="B491" s="1"/>
      <c r="C491" s="1"/>
      <c r="D491" s="92"/>
      <c r="E491" s="3"/>
      <c r="F491" s="3"/>
      <c r="G491" s="1"/>
      <c r="H491" s="69">
        <v>21.815552000042931</v>
      </c>
      <c r="I491" s="47">
        <v>0</v>
      </c>
      <c r="J491" s="48">
        <v>0</v>
      </c>
      <c r="K491" s="48">
        <v>0</v>
      </c>
      <c r="L491" s="49">
        <v>254.73636363636348</v>
      </c>
      <c r="M491" s="49">
        <v>407.72727272727263</v>
      </c>
      <c r="N491" s="49">
        <v>410.59090909090884</v>
      </c>
      <c r="O491" s="49">
        <v>512.67272727272803</v>
      </c>
      <c r="P491" s="49">
        <v>512.59090909090992</v>
      </c>
      <c r="Q491" s="49">
        <v>1000</v>
      </c>
      <c r="R491" s="49">
        <v>1300</v>
      </c>
      <c r="S491" s="49">
        <v>2000</v>
      </c>
      <c r="T491" s="49">
        <v>2300</v>
      </c>
      <c r="U491" s="50">
        <v>292.83999999999997</v>
      </c>
      <c r="V491" s="50">
        <v>334.12</v>
      </c>
      <c r="W491" s="51">
        <v>850</v>
      </c>
      <c r="X491" s="51">
        <v>0</v>
      </c>
      <c r="Y491" s="51">
        <v>2000</v>
      </c>
      <c r="Z491" s="51">
        <v>2000</v>
      </c>
      <c r="AA491" s="52">
        <v>900</v>
      </c>
      <c r="AB491" s="53">
        <v>1500</v>
      </c>
      <c r="AC491" s="53">
        <v>1500</v>
      </c>
      <c r="AD491" s="55">
        <v>0</v>
      </c>
      <c r="AE491" s="56">
        <v>750</v>
      </c>
      <c r="AF491" s="56">
        <v>0</v>
      </c>
      <c r="AG491" s="56">
        <v>2000</v>
      </c>
      <c r="AH491" s="57">
        <v>707.7</v>
      </c>
      <c r="AI491" s="57">
        <v>695.59090909090821</v>
      </c>
      <c r="AJ491" s="57">
        <v>862</v>
      </c>
      <c r="AK491" s="57">
        <v>911.09090909090946</v>
      </c>
      <c r="AL491" s="57">
        <v>883.3</v>
      </c>
      <c r="AM491" s="57">
        <v>1500</v>
      </c>
      <c r="AN491" s="57">
        <v>1650</v>
      </c>
      <c r="AO491" s="57">
        <v>0</v>
      </c>
      <c r="AP491" s="57">
        <v>0</v>
      </c>
      <c r="AQ491" s="58">
        <v>733.27272727272634</v>
      </c>
      <c r="AR491" s="58">
        <v>1307.9090909090905</v>
      </c>
      <c r="AS491" s="58">
        <v>1161.8181818181811</v>
      </c>
      <c r="AT491" s="58">
        <v>1500</v>
      </c>
      <c r="AU491" s="58">
        <v>0</v>
      </c>
      <c r="AV491" s="58">
        <v>2500</v>
      </c>
      <c r="AW491" s="58">
        <v>2300</v>
      </c>
      <c r="AX491" s="59">
        <v>124.45454545454552</v>
      </c>
      <c r="AY491" s="59">
        <v>220.72727272727263</v>
      </c>
      <c r="AZ491" s="59">
        <v>750</v>
      </c>
      <c r="BA491" s="64">
        <v>250.63636363636357</v>
      </c>
      <c r="BB491" s="64">
        <v>950</v>
      </c>
      <c r="BC491" s="64">
        <v>1000</v>
      </c>
      <c r="BD491" s="64">
        <v>1000</v>
      </c>
      <c r="BE491" s="64">
        <v>1000</v>
      </c>
      <c r="BF491" s="64">
        <v>1250</v>
      </c>
      <c r="BG491" s="64">
        <v>1250</v>
      </c>
      <c r="BH491" s="64">
        <v>2100</v>
      </c>
      <c r="BI491" s="61">
        <v>600</v>
      </c>
      <c r="BJ491" s="62">
        <v>225</v>
      </c>
      <c r="BK491" s="62">
        <v>225</v>
      </c>
      <c r="BL491" s="62">
        <v>500</v>
      </c>
      <c r="BM491" s="62">
        <v>600</v>
      </c>
      <c r="BN491" s="62">
        <v>600</v>
      </c>
      <c r="BO491" s="62">
        <v>0</v>
      </c>
      <c r="BP491" s="62">
        <v>660</v>
      </c>
      <c r="BQ491" s="62">
        <v>850</v>
      </c>
      <c r="BR491" s="62">
        <v>1650</v>
      </c>
      <c r="BS491" s="62">
        <v>1750</v>
      </c>
      <c r="BT491" s="62">
        <v>1802</v>
      </c>
      <c r="BU491" s="62">
        <v>1800</v>
      </c>
    </row>
    <row r="492" spans="1:73" s="63" customFormat="1" x14ac:dyDescent="0.3">
      <c r="A492" s="1"/>
      <c r="B492" s="1"/>
      <c r="C492" s="1"/>
      <c r="D492" s="92"/>
      <c r="E492" s="3"/>
      <c r="F492" s="3"/>
      <c r="G492" s="1"/>
      <c r="H492" s="69">
        <v>21.860256000043019</v>
      </c>
      <c r="I492" s="47">
        <v>0</v>
      </c>
      <c r="J492" s="48">
        <v>0</v>
      </c>
      <c r="K492" s="48">
        <v>0</v>
      </c>
      <c r="L492" s="49">
        <v>254.77727272727256</v>
      </c>
      <c r="M492" s="49">
        <v>407.04545454545445</v>
      </c>
      <c r="N492" s="49">
        <v>409.91818181818155</v>
      </c>
      <c r="O492" s="49">
        <v>512.00454545454625</v>
      </c>
      <c r="P492" s="49">
        <v>511.91818181818263</v>
      </c>
      <c r="Q492" s="49">
        <v>1000</v>
      </c>
      <c r="R492" s="49">
        <v>1300</v>
      </c>
      <c r="S492" s="49">
        <v>2000</v>
      </c>
      <c r="T492" s="49">
        <v>2300</v>
      </c>
      <c r="U492" s="50">
        <v>293.02</v>
      </c>
      <c r="V492" s="50">
        <v>334.36</v>
      </c>
      <c r="W492" s="51">
        <v>850</v>
      </c>
      <c r="X492" s="51">
        <v>0</v>
      </c>
      <c r="Y492" s="51">
        <v>2000</v>
      </c>
      <c r="Z492" s="51">
        <v>2000</v>
      </c>
      <c r="AA492" s="52">
        <v>900</v>
      </c>
      <c r="AB492" s="53">
        <v>1500</v>
      </c>
      <c r="AC492" s="53">
        <v>1500</v>
      </c>
      <c r="AD492" s="55">
        <v>0</v>
      </c>
      <c r="AE492" s="56">
        <v>750</v>
      </c>
      <c r="AF492" s="56">
        <v>0</v>
      </c>
      <c r="AG492" s="56">
        <v>2000</v>
      </c>
      <c r="AH492" s="57">
        <v>707.85</v>
      </c>
      <c r="AI492" s="57">
        <v>695.26818181818089</v>
      </c>
      <c r="AJ492" s="57">
        <v>861.5</v>
      </c>
      <c r="AK492" s="57">
        <v>910.81818181818221</v>
      </c>
      <c r="AL492" s="57">
        <v>881.65</v>
      </c>
      <c r="AM492" s="57">
        <v>1500</v>
      </c>
      <c r="AN492" s="57">
        <v>1650</v>
      </c>
      <c r="AO492" s="57">
        <v>0</v>
      </c>
      <c r="AP492" s="57">
        <v>0</v>
      </c>
      <c r="AQ492" s="58">
        <v>731.95454545454447</v>
      </c>
      <c r="AR492" s="58">
        <v>1307.6818181818178</v>
      </c>
      <c r="AS492" s="58">
        <v>1160.8636363636356</v>
      </c>
      <c r="AT492" s="58">
        <v>1500</v>
      </c>
      <c r="AU492" s="58">
        <v>0</v>
      </c>
      <c r="AV492" s="58">
        <v>2500</v>
      </c>
      <c r="AW492" s="58">
        <v>2300</v>
      </c>
      <c r="AX492" s="59">
        <v>124.59090909090916</v>
      </c>
      <c r="AY492" s="59">
        <v>220.54545454545445</v>
      </c>
      <c r="AZ492" s="59">
        <v>750</v>
      </c>
      <c r="BA492" s="64">
        <v>250.22727272727266</v>
      </c>
      <c r="BB492" s="64">
        <v>950</v>
      </c>
      <c r="BC492" s="64">
        <v>1000</v>
      </c>
      <c r="BD492" s="64">
        <v>1000</v>
      </c>
      <c r="BE492" s="64">
        <v>1000</v>
      </c>
      <c r="BF492" s="64">
        <v>1250</v>
      </c>
      <c r="BG492" s="64">
        <v>1250</v>
      </c>
      <c r="BH492" s="64">
        <v>2100</v>
      </c>
      <c r="BI492" s="61">
        <v>600</v>
      </c>
      <c r="BJ492" s="62">
        <v>225</v>
      </c>
      <c r="BK492" s="62">
        <v>225</v>
      </c>
      <c r="BL492" s="62">
        <v>500</v>
      </c>
      <c r="BM492" s="62">
        <v>600</v>
      </c>
      <c r="BN492" s="62">
        <v>600</v>
      </c>
      <c r="BO492" s="62">
        <v>0</v>
      </c>
      <c r="BP492" s="62">
        <v>660</v>
      </c>
      <c r="BQ492" s="62">
        <v>850</v>
      </c>
      <c r="BR492" s="62">
        <v>1650</v>
      </c>
      <c r="BS492" s="62">
        <v>1750</v>
      </c>
      <c r="BT492" s="62">
        <v>1802</v>
      </c>
      <c r="BU492" s="62">
        <v>1800</v>
      </c>
    </row>
    <row r="493" spans="1:73" s="63" customFormat="1" x14ac:dyDescent="0.3">
      <c r="A493" s="1"/>
      <c r="B493" s="1"/>
      <c r="C493" s="1"/>
      <c r="D493" s="92"/>
      <c r="E493" s="3"/>
      <c r="F493" s="3"/>
      <c r="G493" s="1"/>
      <c r="H493" s="69">
        <v>21.904960000043108</v>
      </c>
      <c r="I493" s="47">
        <v>0</v>
      </c>
      <c r="J493" s="48">
        <v>0</v>
      </c>
      <c r="K493" s="48">
        <v>0</v>
      </c>
      <c r="L493" s="49">
        <v>254.81818181818164</v>
      </c>
      <c r="M493" s="49">
        <v>406.36363636363626</v>
      </c>
      <c r="N493" s="49">
        <v>409.24545454545427</v>
      </c>
      <c r="O493" s="49">
        <v>511.33636363636441</v>
      </c>
      <c r="P493" s="49">
        <v>511.24545454545535</v>
      </c>
      <c r="Q493" s="49">
        <v>1000</v>
      </c>
      <c r="R493" s="49">
        <v>1300</v>
      </c>
      <c r="S493" s="49">
        <v>2000</v>
      </c>
      <c r="T493" s="49">
        <v>2300</v>
      </c>
      <c r="U493" s="50">
        <v>293.2</v>
      </c>
      <c r="V493" s="50">
        <v>334.6</v>
      </c>
      <c r="W493" s="51">
        <v>850</v>
      </c>
      <c r="X493" s="51">
        <v>0</v>
      </c>
      <c r="Y493" s="51">
        <v>2000</v>
      </c>
      <c r="Z493" s="51">
        <v>2000</v>
      </c>
      <c r="AA493" s="52">
        <v>900</v>
      </c>
      <c r="AB493" s="53">
        <v>1500</v>
      </c>
      <c r="AC493" s="53">
        <v>1500</v>
      </c>
      <c r="AD493" s="55">
        <v>0</v>
      </c>
      <c r="AE493" s="56">
        <v>750</v>
      </c>
      <c r="AF493" s="56">
        <v>0</v>
      </c>
      <c r="AG493" s="56">
        <v>2000</v>
      </c>
      <c r="AH493" s="57">
        <v>708</v>
      </c>
      <c r="AI493" s="57">
        <v>694.94545454545357</v>
      </c>
      <c r="AJ493" s="57">
        <v>861</v>
      </c>
      <c r="AK493" s="57">
        <v>910.54545454545496</v>
      </c>
      <c r="AL493" s="57">
        <v>880</v>
      </c>
      <c r="AM493" s="57">
        <v>1500</v>
      </c>
      <c r="AN493" s="57">
        <v>1650</v>
      </c>
      <c r="AO493" s="57">
        <v>0</v>
      </c>
      <c r="AP493" s="57">
        <v>0</v>
      </c>
      <c r="AQ493" s="58">
        <v>730.6363636363626</v>
      </c>
      <c r="AR493" s="58">
        <v>1307.454545454545</v>
      </c>
      <c r="AS493" s="58">
        <v>1159.9090909090901</v>
      </c>
      <c r="AT493" s="58">
        <v>1500</v>
      </c>
      <c r="AU493" s="58">
        <v>0</v>
      </c>
      <c r="AV493" s="58">
        <v>2500</v>
      </c>
      <c r="AW493" s="58">
        <v>2300</v>
      </c>
      <c r="AX493" s="59">
        <v>124.7272727272728</v>
      </c>
      <c r="AY493" s="59">
        <v>220.36363636363626</v>
      </c>
      <c r="AZ493" s="59">
        <v>750</v>
      </c>
      <c r="BA493" s="64">
        <v>249.81818181818176</v>
      </c>
      <c r="BB493" s="64">
        <v>950</v>
      </c>
      <c r="BC493" s="64">
        <v>1000</v>
      </c>
      <c r="BD493" s="64">
        <v>1000</v>
      </c>
      <c r="BE493" s="64">
        <v>1000</v>
      </c>
      <c r="BF493" s="64">
        <v>1250</v>
      </c>
      <c r="BG493" s="64">
        <v>1250</v>
      </c>
      <c r="BH493" s="64">
        <v>2100</v>
      </c>
      <c r="BI493" s="61">
        <v>600</v>
      </c>
      <c r="BJ493" s="62">
        <v>225</v>
      </c>
      <c r="BK493" s="62">
        <v>225</v>
      </c>
      <c r="BL493" s="62">
        <v>500</v>
      </c>
      <c r="BM493" s="62">
        <v>600</v>
      </c>
      <c r="BN493" s="62">
        <v>600</v>
      </c>
      <c r="BO493" s="62">
        <v>0</v>
      </c>
      <c r="BP493" s="62">
        <v>660</v>
      </c>
      <c r="BQ493" s="62">
        <v>850</v>
      </c>
      <c r="BR493" s="62">
        <v>1650</v>
      </c>
      <c r="BS493" s="62">
        <v>1750</v>
      </c>
      <c r="BT493" s="62">
        <v>1802</v>
      </c>
      <c r="BU493" s="62">
        <v>1800</v>
      </c>
    </row>
    <row r="494" spans="1:73" s="63" customFormat="1" x14ac:dyDescent="0.3">
      <c r="A494" s="1"/>
      <c r="B494" s="1"/>
      <c r="C494" s="1"/>
      <c r="D494" s="92"/>
      <c r="E494" s="3"/>
      <c r="F494" s="3"/>
      <c r="G494" s="1"/>
      <c r="H494" s="69">
        <v>21.949664000043196</v>
      </c>
      <c r="I494" s="47">
        <v>0</v>
      </c>
      <c r="J494" s="48">
        <v>0</v>
      </c>
      <c r="K494" s="48">
        <v>0</v>
      </c>
      <c r="L494" s="49">
        <v>254.85909090909072</v>
      </c>
      <c r="M494" s="49">
        <v>405.68181818181807</v>
      </c>
      <c r="N494" s="49">
        <v>408.57272727272698</v>
      </c>
      <c r="O494" s="49">
        <v>510.66818181818257</v>
      </c>
      <c r="P494" s="49">
        <v>510.57272727272806</v>
      </c>
      <c r="Q494" s="49">
        <v>1000</v>
      </c>
      <c r="R494" s="49">
        <v>1300</v>
      </c>
      <c r="S494" s="49">
        <v>2000</v>
      </c>
      <c r="T494" s="49">
        <v>2300</v>
      </c>
      <c r="U494" s="50">
        <v>293.38</v>
      </c>
      <c r="V494" s="50">
        <v>334.84</v>
      </c>
      <c r="W494" s="51">
        <v>850</v>
      </c>
      <c r="X494" s="51">
        <v>0</v>
      </c>
      <c r="Y494" s="51">
        <v>2000</v>
      </c>
      <c r="Z494" s="51">
        <v>2000</v>
      </c>
      <c r="AA494" s="52">
        <v>900</v>
      </c>
      <c r="AB494" s="53">
        <v>1500</v>
      </c>
      <c r="AC494" s="53">
        <v>1500</v>
      </c>
      <c r="AD494" s="55">
        <v>0</v>
      </c>
      <c r="AE494" s="56">
        <v>750</v>
      </c>
      <c r="AF494" s="56">
        <v>0</v>
      </c>
      <c r="AG494" s="56">
        <v>2000</v>
      </c>
      <c r="AH494" s="57">
        <v>708.5</v>
      </c>
      <c r="AI494" s="57">
        <v>694.62272727272625</v>
      </c>
      <c r="AJ494" s="57">
        <v>860.5</v>
      </c>
      <c r="AK494" s="57">
        <v>910.27272727272771</v>
      </c>
      <c r="AL494" s="57">
        <v>878.1</v>
      </c>
      <c r="AM494" s="57">
        <v>1500</v>
      </c>
      <c r="AN494" s="57">
        <v>1650</v>
      </c>
      <c r="AO494" s="57">
        <v>0</v>
      </c>
      <c r="AP494" s="57">
        <v>0</v>
      </c>
      <c r="AQ494" s="58">
        <v>729.31818181818073</v>
      </c>
      <c r="AR494" s="58">
        <v>1307.2272727272723</v>
      </c>
      <c r="AS494" s="58">
        <v>1158.9545454545446</v>
      </c>
      <c r="AT494" s="58">
        <v>1500</v>
      </c>
      <c r="AU494" s="58">
        <v>0</v>
      </c>
      <c r="AV494" s="58">
        <v>2500</v>
      </c>
      <c r="AW494" s="58">
        <v>2300</v>
      </c>
      <c r="AX494" s="59">
        <v>124.86363636363645</v>
      </c>
      <c r="AY494" s="59">
        <v>220.18181818181807</v>
      </c>
      <c r="AZ494" s="59">
        <v>750</v>
      </c>
      <c r="BA494" s="64">
        <v>249.40909090909085</v>
      </c>
      <c r="BB494" s="64">
        <v>950</v>
      </c>
      <c r="BC494" s="64">
        <v>1000</v>
      </c>
      <c r="BD494" s="64">
        <v>1000</v>
      </c>
      <c r="BE494" s="64">
        <v>1000</v>
      </c>
      <c r="BF494" s="64">
        <v>1250</v>
      </c>
      <c r="BG494" s="64">
        <v>1250</v>
      </c>
      <c r="BH494" s="64">
        <v>2100</v>
      </c>
      <c r="BI494" s="61">
        <v>600</v>
      </c>
      <c r="BJ494" s="62">
        <v>225</v>
      </c>
      <c r="BK494" s="62">
        <v>225</v>
      </c>
      <c r="BL494" s="62">
        <v>500</v>
      </c>
      <c r="BM494" s="62">
        <v>600</v>
      </c>
      <c r="BN494" s="62">
        <v>600</v>
      </c>
      <c r="BO494" s="62">
        <v>0</v>
      </c>
      <c r="BP494" s="62">
        <v>660</v>
      </c>
      <c r="BQ494" s="62">
        <v>850</v>
      </c>
      <c r="BR494" s="62">
        <v>1650</v>
      </c>
      <c r="BS494" s="62">
        <v>1750</v>
      </c>
      <c r="BT494" s="62">
        <v>1802</v>
      </c>
      <c r="BU494" s="62">
        <v>1800</v>
      </c>
    </row>
    <row r="495" spans="1:73" s="63" customFormat="1" x14ac:dyDescent="0.3">
      <c r="A495" s="1"/>
      <c r="B495" s="1"/>
      <c r="C495" s="1"/>
      <c r="D495" s="92"/>
      <c r="E495" s="3"/>
      <c r="F495" s="3"/>
      <c r="G495" s="1"/>
      <c r="H495" s="69">
        <v>21.994368000043284</v>
      </c>
      <c r="I495" s="47">
        <v>0</v>
      </c>
      <c r="J495" s="48">
        <v>0</v>
      </c>
      <c r="K495" s="48">
        <v>0</v>
      </c>
      <c r="L495" s="49">
        <v>254.9</v>
      </c>
      <c r="M495" s="49">
        <v>405</v>
      </c>
      <c r="N495" s="49">
        <v>407.9</v>
      </c>
      <c r="O495" s="49">
        <v>510</v>
      </c>
      <c r="P495" s="49">
        <v>509.9</v>
      </c>
      <c r="Q495" s="49">
        <v>1000</v>
      </c>
      <c r="R495" s="49">
        <v>1300</v>
      </c>
      <c r="S495" s="49">
        <v>2000</v>
      </c>
      <c r="T495" s="49">
        <v>2300</v>
      </c>
      <c r="U495" s="50">
        <v>293.56</v>
      </c>
      <c r="V495" s="50">
        <v>335.08</v>
      </c>
      <c r="W495" s="51">
        <v>850</v>
      </c>
      <c r="X495" s="51">
        <v>0</v>
      </c>
      <c r="Y495" s="51">
        <v>2000</v>
      </c>
      <c r="Z495" s="51">
        <v>2000</v>
      </c>
      <c r="AA495" s="52">
        <v>900</v>
      </c>
      <c r="AB495" s="53">
        <v>1500</v>
      </c>
      <c r="AC495" s="53">
        <v>1500</v>
      </c>
      <c r="AD495" s="55">
        <v>0</v>
      </c>
      <c r="AE495" s="56">
        <v>750</v>
      </c>
      <c r="AF495" s="56">
        <v>0</v>
      </c>
      <c r="AG495" s="56">
        <v>2000</v>
      </c>
      <c r="AH495" s="57">
        <v>709</v>
      </c>
      <c r="AI495" s="57">
        <v>694.3</v>
      </c>
      <c r="AJ495" s="57">
        <v>860</v>
      </c>
      <c r="AK495" s="57">
        <v>910</v>
      </c>
      <c r="AL495" s="57">
        <v>876.2</v>
      </c>
      <c r="AM495" s="57">
        <v>1500</v>
      </c>
      <c r="AN495" s="57">
        <v>1650</v>
      </c>
      <c r="AO495" s="57">
        <v>0</v>
      </c>
      <c r="AP495" s="57">
        <v>0</v>
      </c>
      <c r="AQ495" s="58">
        <v>728</v>
      </c>
      <c r="AR495" s="58">
        <v>1307</v>
      </c>
      <c r="AS495" s="58">
        <v>1158</v>
      </c>
      <c r="AT495" s="58">
        <v>1500</v>
      </c>
      <c r="AU495" s="58">
        <v>0</v>
      </c>
      <c r="AV495" s="58">
        <v>2500</v>
      </c>
      <c r="AW495" s="58">
        <v>2300</v>
      </c>
      <c r="AX495" s="59">
        <v>125</v>
      </c>
      <c r="AY495" s="59">
        <v>220</v>
      </c>
      <c r="AZ495" s="59">
        <v>750</v>
      </c>
      <c r="BA495" s="64">
        <v>249</v>
      </c>
      <c r="BB495" s="64">
        <v>950</v>
      </c>
      <c r="BC495" s="64">
        <v>1000</v>
      </c>
      <c r="BD495" s="64">
        <v>1000</v>
      </c>
      <c r="BE495" s="64">
        <v>1000</v>
      </c>
      <c r="BF495" s="64">
        <v>1250</v>
      </c>
      <c r="BG495" s="64">
        <v>1250</v>
      </c>
      <c r="BH495" s="64">
        <v>2100</v>
      </c>
      <c r="BI495" s="61">
        <v>600</v>
      </c>
      <c r="BJ495" s="62">
        <v>225</v>
      </c>
      <c r="BK495" s="62">
        <v>225</v>
      </c>
      <c r="BL495" s="62">
        <v>500</v>
      </c>
      <c r="BM495" s="62">
        <v>600</v>
      </c>
      <c r="BN495" s="62">
        <v>600</v>
      </c>
      <c r="BO495" s="62">
        <v>0</v>
      </c>
      <c r="BP495" s="62">
        <v>660</v>
      </c>
      <c r="BQ495" s="62">
        <v>850</v>
      </c>
      <c r="BR495" s="62">
        <v>1650</v>
      </c>
      <c r="BS495" s="62">
        <v>1750</v>
      </c>
      <c r="BT495" s="62">
        <v>1802</v>
      </c>
      <c r="BU495" s="62">
        <v>1800</v>
      </c>
    </row>
    <row r="496" spans="1:73" s="63" customFormat="1" x14ac:dyDescent="0.3">
      <c r="A496" s="1"/>
      <c r="B496" s="1"/>
      <c r="C496" s="1"/>
      <c r="D496" s="92"/>
      <c r="E496" s="3"/>
      <c r="F496" s="3"/>
      <c r="G496" s="1"/>
      <c r="H496" s="69">
        <v>22.039072000043369</v>
      </c>
      <c r="I496" s="47">
        <v>0</v>
      </c>
      <c r="J496" s="48">
        <v>0</v>
      </c>
      <c r="K496" s="48">
        <v>0</v>
      </c>
      <c r="L496" s="49">
        <v>254.94090909090909</v>
      </c>
      <c r="M496" s="49">
        <v>404.40909090909093</v>
      </c>
      <c r="N496" s="49">
        <v>407.2</v>
      </c>
      <c r="O496" s="49">
        <v>509.57727272727271</v>
      </c>
      <c r="P496" s="49">
        <v>509.47727272727269</v>
      </c>
      <c r="Q496" s="49">
        <v>1000</v>
      </c>
      <c r="R496" s="49">
        <v>1300</v>
      </c>
      <c r="S496" s="49">
        <v>2000</v>
      </c>
      <c r="T496" s="49">
        <v>2300</v>
      </c>
      <c r="U496" s="50">
        <v>293.74</v>
      </c>
      <c r="V496" s="50">
        <v>335.32</v>
      </c>
      <c r="W496" s="51">
        <v>850</v>
      </c>
      <c r="X496" s="51">
        <v>0</v>
      </c>
      <c r="Y496" s="51">
        <v>2000</v>
      </c>
      <c r="Z496" s="51">
        <v>2000</v>
      </c>
      <c r="AA496" s="52">
        <v>900</v>
      </c>
      <c r="AB496" s="53">
        <v>1500</v>
      </c>
      <c r="AC496" s="53">
        <v>0</v>
      </c>
      <c r="AD496" s="55">
        <v>0</v>
      </c>
      <c r="AE496" s="56">
        <v>750</v>
      </c>
      <c r="AF496" s="56">
        <v>0</v>
      </c>
      <c r="AG496" s="56">
        <v>2000</v>
      </c>
      <c r="AH496" s="57">
        <v>709.5</v>
      </c>
      <c r="AI496" s="57">
        <v>694.23181818181808</v>
      </c>
      <c r="AJ496" s="57">
        <v>859.63636363636363</v>
      </c>
      <c r="AK496" s="57">
        <v>909.86363636363637</v>
      </c>
      <c r="AL496" s="57">
        <v>874.3</v>
      </c>
      <c r="AM496" s="57">
        <v>1500</v>
      </c>
      <c r="AN496" s="57">
        <v>1650</v>
      </c>
      <c r="AO496" s="57">
        <v>0</v>
      </c>
      <c r="AP496" s="57">
        <v>0</v>
      </c>
      <c r="AQ496" s="58">
        <v>728.68181818181813</v>
      </c>
      <c r="AR496" s="58">
        <v>1306.6363636363637</v>
      </c>
      <c r="AS496" s="58">
        <v>1157.4545454545455</v>
      </c>
      <c r="AT496" s="58">
        <v>1500</v>
      </c>
      <c r="AU496" s="58">
        <v>0</v>
      </c>
      <c r="AV496" s="58">
        <v>2500</v>
      </c>
      <c r="AW496" s="58">
        <v>2300</v>
      </c>
      <c r="AX496" s="59">
        <v>125.13636363636364</v>
      </c>
      <c r="AY496" s="59">
        <v>219.86363636363637</v>
      </c>
      <c r="AZ496" s="59">
        <v>750</v>
      </c>
      <c r="BA496" s="64">
        <v>248.68181818181819</v>
      </c>
      <c r="BB496" s="64">
        <v>950</v>
      </c>
      <c r="BC496" s="64">
        <v>1000</v>
      </c>
      <c r="BD496" s="64">
        <v>1000</v>
      </c>
      <c r="BE496" s="64">
        <v>1000</v>
      </c>
      <c r="BF496" s="64">
        <v>1250</v>
      </c>
      <c r="BG496" s="64">
        <v>0</v>
      </c>
      <c r="BH496" s="64">
        <v>2100</v>
      </c>
      <c r="BI496" s="61">
        <v>600</v>
      </c>
      <c r="BJ496" s="62">
        <v>225</v>
      </c>
      <c r="BK496" s="62">
        <v>225</v>
      </c>
      <c r="BL496" s="62">
        <v>500</v>
      </c>
      <c r="BM496" s="62">
        <v>600</v>
      </c>
      <c r="BN496" s="62">
        <v>600</v>
      </c>
      <c r="BO496" s="62">
        <v>0</v>
      </c>
      <c r="BP496" s="62">
        <v>660</v>
      </c>
      <c r="BQ496" s="62">
        <v>850</v>
      </c>
      <c r="BR496" s="62">
        <v>1650</v>
      </c>
      <c r="BS496" s="62">
        <v>1750</v>
      </c>
      <c r="BT496" s="62">
        <v>1802</v>
      </c>
      <c r="BU496" s="62">
        <v>1800</v>
      </c>
    </row>
    <row r="497" spans="1:73" s="63" customFormat="1" x14ac:dyDescent="0.3">
      <c r="A497" s="1"/>
      <c r="B497" s="1"/>
      <c r="C497" s="1"/>
      <c r="D497" s="92"/>
      <c r="E497" s="3"/>
      <c r="F497" s="3"/>
      <c r="G497" s="1"/>
      <c r="H497" s="69">
        <v>22.083776000043457</v>
      </c>
      <c r="I497" s="47">
        <v>0</v>
      </c>
      <c r="J497" s="48">
        <v>0</v>
      </c>
      <c r="K497" s="48">
        <v>0</v>
      </c>
      <c r="L497" s="49">
        <v>254.98181818181817</v>
      </c>
      <c r="M497" s="49">
        <v>403.81818181818187</v>
      </c>
      <c r="N497" s="49">
        <v>406.5</v>
      </c>
      <c r="O497" s="49">
        <v>509.15454545454543</v>
      </c>
      <c r="P497" s="49">
        <v>509.0545454545454</v>
      </c>
      <c r="Q497" s="49">
        <v>1000</v>
      </c>
      <c r="R497" s="49">
        <v>1300</v>
      </c>
      <c r="S497" s="49">
        <v>2000</v>
      </c>
      <c r="T497" s="49">
        <v>2300</v>
      </c>
      <c r="U497" s="50">
        <v>293.92</v>
      </c>
      <c r="V497" s="50">
        <v>335.56</v>
      </c>
      <c r="W497" s="51">
        <v>850</v>
      </c>
      <c r="X497" s="51">
        <v>0</v>
      </c>
      <c r="Y497" s="51">
        <v>2000</v>
      </c>
      <c r="Z497" s="51">
        <v>2000</v>
      </c>
      <c r="AA497" s="52">
        <v>900</v>
      </c>
      <c r="AB497" s="53">
        <v>1500</v>
      </c>
      <c r="AC497" s="53">
        <v>0</v>
      </c>
      <c r="AD497" s="55">
        <v>0</v>
      </c>
      <c r="AE497" s="56">
        <v>750</v>
      </c>
      <c r="AF497" s="56">
        <v>0</v>
      </c>
      <c r="AG497" s="56">
        <v>2000</v>
      </c>
      <c r="AH497" s="57">
        <v>710</v>
      </c>
      <c r="AI497" s="57">
        <v>694.16363636363621</v>
      </c>
      <c r="AJ497" s="57">
        <v>859.27272727272725</v>
      </c>
      <c r="AK497" s="57">
        <v>909.72727272727275</v>
      </c>
      <c r="AL497" s="57">
        <v>872.4</v>
      </c>
      <c r="AM497" s="57">
        <v>1500</v>
      </c>
      <c r="AN497" s="57">
        <v>1650</v>
      </c>
      <c r="AO497" s="57">
        <v>0</v>
      </c>
      <c r="AP497" s="57">
        <v>0</v>
      </c>
      <c r="AQ497" s="58">
        <v>729.36363636363626</v>
      </c>
      <c r="AR497" s="58">
        <v>1306.2727272727275</v>
      </c>
      <c r="AS497" s="58">
        <v>1156.909090909091</v>
      </c>
      <c r="AT497" s="58">
        <v>1500</v>
      </c>
      <c r="AU497" s="58">
        <v>0</v>
      </c>
      <c r="AV497" s="58">
        <v>2500</v>
      </c>
      <c r="AW497" s="58">
        <v>2300</v>
      </c>
      <c r="AX497" s="59">
        <v>125.27272727272728</v>
      </c>
      <c r="AY497" s="59">
        <v>219.72727272727275</v>
      </c>
      <c r="AZ497" s="59">
        <v>750</v>
      </c>
      <c r="BA497" s="64">
        <v>248.36363636363637</v>
      </c>
      <c r="BB497" s="64">
        <v>950</v>
      </c>
      <c r="BC497" s="64">
        <v>1000</v>
      </c>
      <c r="BD497" s="64">
        <v>1000</v>
      </c>
      <c r="BE497" s="64">
        <v>1000</v>
      </c>
      <c r="BF497" s="64">
        <v>1250</v>
      </c>
      <c r="BG497" s="64">
        <v>0</v>
      </c>
      <c r="BH497" s="64">
        <v>2100</v>
      </c>
      <c r="BI497" s="61">
        <v>600</v>
      </c>
      <c r="BJ497" s="62">
        <v>225</v>
      </c>
      <c r="BK497" s="62">
        <v>225</v>
      </c>
      <c r="BL497" s="62">
        <v>500</v>
      </c>
      <c r="BM497" s="62">
        <v>600</v>
      </c>
      <c r="BN497" s="62">
        <v>600</v>
      </c>
      <c r="BO497" s="62">
        <v>0</v>
      </c>
      <c r="BP497" s="62">
        <v>660</v>
      </c>
      <c r="BQ497" s="62">
        <v>850</v>
      </c>
      <c r="BR497" s="62">
        <v>1650</v>
      </c>
      <c r="BS497" s="62">
        <v>1750</v>
      </c>
      <c r="BT497" s="62">
        <v>1802</v>
      </c>
      <c r="BU497" s="62">
        <v>1800</v>
      </c>
    </row>
    <row r="498" spans="1:73" s="63" customFormat="1" x14ac:dyDescent="0.3">
      <c r="A498" s="1"/>
      <c r="B498" s="1"/>
      <c r="C498" s="1"/>
      <c r="D498" s="92"/>
      <c r="E498" s="3"/>
      <c r="F498" s="3"/>
      <c r="G498" s="1"/>
      <c r="H498" s="69">
        <v>22.128480000043545</v>
      </c>
      <c r="I498" s="47">
        <v>0</v>
      </c>
      <c r="J498" s="48">
        <v>0</v>
      </c>
      <c r="K498" s="48">
        <v>0</v>
      </c>
      <c r="L498" s="49">
        <v>255.02272727272725</v>
      </c>
      <c r="M498" s="49">
        <v>403.2272727272728</v>
      </c>
      <c r="N498" s="49">
        <v>405.8</v>
      </c>
      <c r="O498" s="49">
        <v>508.73181818181814</v>
      </c>
      <c r="P498" s="49">
        <v>508.63181818181812</v>
      </c>
      <c r="Q498" s="49">
        <v>1000</v>
      </c>
      <c r="R498" s="49">
        <v>1300</v>
      </c>
      <c r="S498" s="49">
        <v>2000</v>
      </c>
      <c r="T498" s="49">
        <v>2300</v>
      </c>
      <c r="U498" s="50">
        <v>294.10000000000002</v>
      </c>
      <c r="V498" s="50">
        <v>335.8</v>
      </c>
      <c r="W498" s="51">
        <v>850</v>
      </c>
      <c r="X498" s="51">
        <v>0</v>
      </c>
      <c r="Y498" s="51">
        <v>2000</v>
      </c>
      <c r="Z498" s="51">
        <v>2000</v>
      </c>
      <c r="AA498" s="52">
        <v>900</v>
      </c>
      <c r="AB498" s="53">
        <v>1500</v>
      </c>
      <c r="AC498" s="53">
        <v>0</v>
      </c>
      <c r="AD498" s="55">
        <v>0</v>
      </c>
      <c r="AE498" s="56">
        <v>750</v>
      </c>
      <c r="AF498" s="56">
        <v>0</v>
      </c>
      <c r="AG498" s="56">
        <v>2000</v>
      </c>
      <c r="AH498" s="57">
        <v>710.5</v>
      </c>
      <c r="AI498" s="57">
        <v>694.09545454545434</v>
      </c>
      <c r="AJ498" s="57">
        <v>858.90909090909088</v>
      </c>
      <c r="AK498" s="57">
        <v>909.59090909090912</v>
      </c>
      <c r="AL498" s="57">
        <v>870.5</v>
      </c>
      <c r="AM498" s="57">
        <v>1500</v>
      </c>
      <c r="AN498" s="57">
        <v>1650</v>
      </c>
      <c r="AO498" s="57">
        <v>0</v>
      </c>
      <c r="AP498" s="57">
        <v>0</v>
      </c>
      <c r="AQ498" s="58">
        <v>730.04545454545439</v>
      </c>
      <c r="AR498" s="58">
        <v>1305.9090909090912</v>
      </c>
      <c r="AS498" s="58">
        <v>1156.3636363636365</v>
      </c>
      <c r="AT498" s="58">
        <v>1500</v>
      </c>
      <c r="AU498" s="58">
        <v>0</v>
      </c>
      <c r="AV498" s="58">
        <v>2500</v>
      </c>
      <c r="AW498" s="58">
        <v>2300</v>
      </c>
      <c r="AX498" s="59">
        <v>125.40909090909092</v>
      </c>
      <c r="AY498" s="59">
        <v>219.59090909090912</v>
      </c>
      <c r="AZ498" s="59">
        <v>750</v>
      </c>
      <c r="BA498" s="64">
        <v>248.04545454545456</v>
      </c>
      <c r="BB498" s="64">
        <v>950</v>
      </c>
      <c r="BC498" s="64">
        <v>1000</v>
      </c>
      <c r="BD498" s="64">
        <v>1000</v>
      </c>
      <c r="BE498" s="64">
        <v>1000</v>
      </c>
      <c r="BF498" s="64">
        <v>1250</v>
      </c>
      <c r="BG498" s="64">
        <v>0</v>
      </c>
      <c r="BH498" s="64">
        <v>2100</v>
      </c>
      <c r="BI498" s="61">
        <v>600</v>
      </c>
      <c r="BJ498" s="62">
        <v>225</v>
      </c>
      <c r="BK498" s="62">
        <v>225</v>
      </c>
      <c r="BL498" s="62">
        <v>500</v>
      </c>
      <c r="BM498" s="62">
        <v>600</v>
      </c>
      <c r="BN498" s="62">
        <v>600</v>
      </c>
      <c r="BO498" s="62">
        <v>0</v>
      </c>
      <c r="BP498" s="62">
        <v>660</v>
      </c>
      <c r="BQ498" s="62">
        <v>850</v>
      </c>
      <c r="BR498" s="62">
        <v>1650</v>
      </c>
      <c r="BS498" s="62">
        <v>1750</v>
      </c>
      <c r="BT498" s="62">
        <v>1802</v>
      </c>
      <c r="BU498" s="62">
        <v>1800</v>
      </c>
    </row>
    <row r="499" spans="1:73" s="63" customFormat="1" x14ac:dyDescent="0.3">
      <c r="A499" s="1"/>
      <c r="B499" s="1"/>
      <c r="C499" s="1"/>
      <c r="D499" s="92"/>
      <c r="E499" s="3"/>
      <c r="F499" s="3"/>
      <c r="G499" s="1"/>
      <c r="H499" s="69">
        <v>22.173184000043634</v>
      </c>
      <c r="I499" s="47">
        <v>0</v>
      </c>
      <c r="J499" s="48">
        <v>0</v>
      </c>
      <c r="K499" s="48">
        <v>0</v>
      </c>
      <c r="L499" s="49">
        <v>255.06363636363633</v>
      </c>
      <c r="M499" s="49">
        <v>402.63636363636374</v>
      </c>
      <c r="N499" s="49">
        <v>405.1</v>
      </c>
      <c r="O499" s="49">
        <v>508.30909090909086</v>
      </c>
      <c r="P499" s="49">
        <v>508.20909090909083</v>
      </c>
      <c r="Q499" s="49">
        <v>1000</v>
      </c>
      <c r="R499" s="49">
        <v>1300</v>
      </c>
      <c r="S499" s="49">
        <v>2000</v>
      </c>
      <c r="T499" s="49">
        <v>2300</v>
      </c>
      <c r="U499" s="50">
        <v>294.27999999999997</v>
      </c>
      <c r="V499" s="50">
        <v>336.04</v>
      </c>
      <c r="W499" s="51">
        <v>850</v>
      </c>
      <c r="X499" s="51">
        <v>0</v>
      </c>
      <c r="Y499" s="51">
        <v>2000</v>
      </c>
      <c r="Z499" s="51">
        <v>2000</v>
      </c>
      <c r="AA499" s="52">
        <v>900</v>
      </c>
      <c r="AB499" s="53">
        <v>1500</v>
      </c>
      <c r="AC499" s="53">
        <v>0</v>
      </c>
      <c r="AD499" s="55">
        <v>0</v>
      </c>
      <c r="AE499" s="56">
        <v>750</v>
      </c>
      <c r="AF499" s="56">
        <v>0</v>
      </c>
      <c r="AG499" s="56">
        <v>2000</v>
      </c>
      <c r="AH499" s="57">
        <v>711</v>
      </c>
      <c r="AI499" s="57">
        <v>694.02727272727248</v>
      </c>
      <c r="AJ499" s="57">
        <v>858.5454545454545</v>
      </c>
      <c r="AK499" s="57">
        <v>909.4545454545455</v>
      </c>
      <c r="AL499" s="57">
        <v>868.6</v>
      </c>
      <c r="AM499" s="57">
        <v>1500</v>
      </c>
      <c r="AN499" s="57">
        <v>1650</v>
      </c>
      <c r="AO499" s="57">
        <v>0</v>
      </c>
      <c r="AP499" s="57">
        <v>0</v>
      </c>
      <c r="AQ499" s="58">
        <v>730.72727272727252</v>
      </c>
      <c r="AR499" s="58">
        <v>1305.545454545455</v>
      </c>
      <c r="AS499" s="58">
        <v>1155.818181818182</v>
      </c>
      <c r="AT499" s="58">
        <v>1500</v>
      </c>
      <c r="AU499" s="58">
        <v>0</v>
      </c>
      <c r="AV499" s="58">
        <v>2500</v>
      </c>
      <c r="AW499" s="58">
        <v>2300</v>
      </c>
      <c r="AX499" s="59">
        <v>125.54545454545456</v>
      </c>
      <c r="AY499" s="59">
        <v>219.4545454545455</v>
      </c>
      <c r="AZ499" s="59">
        <v>750</v>
      </c>
      <c r="BA499" s="64">
        <v>247.72727272727275</v>
      </c>
      <c r="BB499" s="64">
        <v>950</v>
      </c>
      <c r="BC499" s="64">
        <v>1000</v>
      </c>
      <c r="BD499" s="64">
        <v>1000</v>
      </c>
      <c r="BE499" s="64">
        <v>1000</v>
      </c>
      <c r="BF499" s="64">
        <v>1250</v>
      </c>
      <c r="BG499" s="64">
        <v>0</v>
      </c>
      <c r="BH499" s="64">
        <v>2100</v>
      </c>
      <c r="BI499" s="61">
        <v>600</v>
      </c>
      <c r="BJ499" s="62">
        <v>225</v>
      </c>
      <c r="BK499" s="62">
        <v>225</v>
      </c>
      <c r="BL499" s="62">
        <v>500</v>
      </c>
      <c r="BM499" s="62">
        <v>600</v>
      </c>
      <c r="BN499" s="62">
        <v>600</v>
      </c>
      <c r="BO499" s="62">
        <v>0</v>
      </c>
      <c r="BP499" s="62">
        <v>660</v>
      </c>
      <c r="BQ499" s="62">
        <v>850</v>
      </c>
      <c r="BR499" s="62">
        <v>1650</v>
      </c>
      <c r="BS499" s="62">
        <v>1750</v>
      </c>
      <c r="BT499" s="62">
        <v>1802</v>
      </c>
      <c r="BU499" s="62">
        <v>1800</v>
      </c>
    </row>
    <row r="500" spans="1:73" s="63" customFormat="1" x14ac:dyDescent="0.3">
      <c r="A500" s="1"/>
      <c r="B500" s="1"/>
      <c r="C500" s="1"/>
      <c r="D500" s="92"/>
      <c r="E500" s="3"/>
      <c r="F500" s="3"/>
      <c r="G500" s="1"/>
      <c r="H500" s="69">
        <v>22.217888000043725</v>
      </c>
      <c r="I500" s="47">
        <v>0</v>
      </c>
      <c r="J500" s="48">
        <v>0</v>
      </c>
      <c r="K500" s="48">
        <v>0</v>
      </c>
      <c r="L500" s="49">
        <v>255.10454545454542</v>
      </c>
      <c r="M500" s="49">
        <v>402.04545454545467</v>
      </c>
      <c r="N500" s="49">
        <v>404.4</v>
      </c>
      <c r="O500" s="49">
        <v>507.88636363636357</v>
      </c>
      <c r="P500" s="49">
        <v>507.78636363636355</v>
      </c>
      <c r="Q500" s="49">
        <v>1000</v>
      </c>
      <c r="R500" s="49">
        <v>1300</v>
      </c>
      <c r="S500" s="49">
        <v>2000</v>
      </c>
      <c r="T500" s="49">
        <v>2300</v>
      </c>
      <c r="U500" s="50">
        <v>294.45999999999998</v>
      </c>
      <c r="V500" s="50">
        <v>336.28</v>
      </c>
      <c r="W500" s="51">
        <v>850</v>
      </c>
      <c r="X500" s="51">
        <v>0</v>
      </c>
      <c r="Y500" s="51">
        <v>2000</v>
      </c>
      <c r="Z500" s="51">
        <v>2000</v>
      </c>
      <c r="AA500" s="52">
        <v>900</v>
      </c>
      <c r="AB500" s="53">
        <v>1500</v>
      </c>
      <c r="AC500" s="53">
        <v>0</v>
      </c>
      <c r="AD500" s="55">
        <v>0</v>
      </c>
      <c r="AE500" s="56">
        <v>750</v>
      </c>
      <c r="AF500" s="56">
        <v>0</v>
      </c>
      <c r="AG500" s="56">
        <v>2000</v>
      </c>
      <c r="AH500" s="57">
        <v>711.5</v>
      </c>
      <c r="AI500" s="57">
        <v>693.95909090909061</v>
      </c>
      <c r="AJ500" s="57">
        <v>858.18181818181813</v>
      </c>
      <c r="AK500" s="57">
        <v>909.31818181818187</v>
      </c>
      <c r="AL500" s="57">
        <v>866.7</v>
      </c>
      <c r="AM500" s="57">
        <v>1500</v>
      </c>
      <c r="AN500" s="57">
        <v>1650</v>
      </c>
      <c r="AO500" s="57">
        <v>0</v>
      </c>
      <c r="AP500" s="57">
        <v>0</v>
      </c>
      <c r="AQ500" s="58">
        <v>731.40909090909065</v>
      </c>
      <c r="AR500" s="58">
        <v>1305.1818181818187</v>
      </c>
      <c r="AS500" s="58">
        <v>1155.2727272727275</v>
      </c>
      <c r="AT500" s="58">
        <v>1500</v>
      </c>
      <c r="AU500" s="58">
        <v>0</v>
      </c>
      <c r="AV500" s="58">
        <v>2500</v>
      </c>
      <c r="AW500" s="58">
        <v>2300</v>
      </c>
      <c r="AX500" s="59">
        <v>125.6818181818182</v>
      </c>
      <c r="AY500" s="59">
        <v>219.31818181818187</v>
      </c>
      <c r="AZ500" s="59">
        <v>750</v>
      </c>
      <c r="BA500" s="64">
        <v>247.40909090909093</v>
      </c>
      <c r="BB500" s="64">
        <v>950</v>
      </c>
      <c r="BC500" s="64">
        <v>1000</v>
      </c>
      <c r="BD500" s="64">
        <v>1000</v>
      </c>
      <c r="BE500" s="64">
        <v>1000</v>
      </c>
      <c r="BF500" s="64">
        <v>1250</v>
      </c>
      <c r="BG500" s="64">
        <v>0</v>
      </c>
      <c r="BH500" s="64">
        <v>2100</v>
      </c>
      <c r="BI500" s="61">
        <v>600</v>
      </c>
      <c r="BJ500" s="62">
        <v>225</v>
      </c>
      <c r="BK500" s="62">
        <v>225</v>
      </c>
      <c r="BL500" s="62">
        <v>500</v>
      </c>
      <c r="BM500" s="62">
        <v>600</v>
      </c>
      <c r="BN500" s="62">
        <v>600</v>
      </c>
      <c r="BO500" s="62">
        <v>0</v>
      </c>
      <c r="BP500" s="62">
        <v>660</v>
      </c>
      <c r="BQ500" s="62">
        <v>850</v>
      </c>
      <c r="BR500" s="62">
        <v>1650</v>
      </c>
      <c r="BS500" s="62">
        <v>1750</v>
      </c>
      <c r="BT500" s="62">
        <v>1802</v>
      </c>
      <c r="BU500" s="62">
        <v>1800</v>
      </c>
    </row>
    <row r="501" spans="1:73" s="63" customFormat="1" x14ac:dyDescent="0.3">
      <c r="A501" s="1"/>
      <c r="B501" s="1"/>
      <c r="C501" s="1"/>
      <c r="D501" s="92"/>
      <c r="E501" s="3"/>
      <c r="F501" s="3"/>
      <c r="G501" s="1"/>
      <c r="H501" s="69">
        <v>22.26259200004381</v>
      </c>
      <c r="I501" s="47">
        <v>0</v>
      </c>
      <c r="J501" s="48">
        <v>0</v>
      </c>
      <c r="K501" s="48">
        <v>0</v>
      </c>
      <c r="L501" s="49">
        <v>255.1454545454545</v>
      </c>
      <c r="M501" s="49">
        <v>401.45454545454561</v>
      </c>
      <c r="N501" s="49">
        <v>403.7</v>
      </c>
      <c r="O501" s="49">
        <v>507.46363636363628</v>
      </c>
      <c r="P501" s="49">
        <v>507.36363636363626</v>
      </c>
      <c r="Q501" s="49">
        <v>1000</v>
      </c>
      <c r="R501" s="49">
        <v>1300</v>
      </c>
      <c r="S501" s="49">
        <v>2000</v>
      </c>
      <c r="T501" s="49">
        <v>2300</v>
      </c>
      <c r="U501" s="50">
        <v>294.64</v>
      </c>
      <c r="V501" s="50">
        <v>336.52</v>
      </c>
      <c r="W501" s="51">
        <v>850</v>
      </c>
      <c r="X501" s="51">
        <v>0</v>
      </c>
      <c r="Y501" s="51">
        <v>2000</v>
      </c>
      <c r="Z501" s="51">
        <v>2000</v>
      </c>
      <c r="AA501" s="52">
        <v>900</v>
      </c>
      <c r="AB501" s="53">
        <v>1500</v>
      </c>
      <c r="AC501" s="53">
        <v>0</v>
      </c>
      <c r="AD501" s="55">
        <v>0</v>
      </c>
      <c r="AE501" s="56">
        <v>750</v>
      </c>
      <c r="AF501" s="56">
        <v>0</v>
      </c>
      <c r="AG501" s="56">
        <v>2000</v>
      </c>
      <c r="AH501" s="57">
        <v>712</v>
      </c>
      <c r="AI501" s="57">
        <v>693.89090909090874</v>
      </c>
      <c r="AJ501" s="57">
        <v>857.81818181818176</v>
      </c>
      <c r="AK501" s="57">
        <v>909.18181818181824</v>
      </c>
      <c r="AL501" s="57">
        <v>864.8</v>
      </c>
      <c r="AM501" s="57">
        <v>1500</v>
      </c>
      <c r="AN501" s="57">
        <v>1650</v>
      </c>
      <c r="AO501" s="57">
        <v>0</v>
      </c>
      <c r="AP501" s="57">
        <v>0</v>
      </c>
      <c r="AQ501" s="58">
        <v>732.09090909090878</v>
      </c>
      <c r="AR501" s="58">
        <v>1304.8181818181824</v>
      </c>
      <c r="AS501" s="58">
        <v>1154.727272727273</v>
      </c>
      <c r="AT501" s="58">
        <v>1500</v>
      </c>
      <c r="AU501" s="58">
        <v>0</v>
      </c>
      <c r="AV501" s="58">
        <v>2500</v>
      </c>
      <c r="AW501" s="58">
        <v>2300</v>
      </c>
      <c r="AX501" s="59">
        <v>125.81818181818184</v>
      </c>
      <c r="AY501" s="59">
        <v>219.18181818181824</v>
      </c>
      <c r="AZ501" s="59">
        <v>750</v>
      </c>
      <c r="BA501" s="64">
        <v>247.09090909090912</v>
      </c>
      <c r="BB501" s="64">
        <v>950</v>
      </c>
      <c r="BC501" s="64">
        <v>1000</v>
      </c>
      <c r="BD501" s="64">
        <v>1000</v>
      </c>
      <c r="BE501" s="64">
        <v>1000</v>
      </c>
      <c r="BF501" s="64">
        <v>1250</v>
      </c>
      <c r="BG501" s="64">
        <v>0</v>
      </c>
      <c r="BH501" s="64">
        <v>2100</v>
      </c>
      <c r="BI501" s="61">
        <v>600</v>
      </c>
      <c r="BJ501" s="62">
        <v>225</v>
      </c>
      <c r="BK501" s="62">
        <v>225</v>
      </c>
      <c r="BL501" s="62">
        <v>500</v>
      </c>
      <c r="BM501" s="62">
        <v>600</v>
      </c>
      <c r="BN501" s="62">
        <v>600</v>
      </c>
      <c r="BO501" s="62">
        <v>0</v>
      </c>
      <c r="BP501" s="62">
        <v>660</v>
      </c>
      <c r="BQ501" s="62">
        <v>850</v>
      </c>
      <c r="BR501" s="62">
        <v>1650</v>
      </c>
      <c r="BS501" s="62">
        <v>1750</v>
      </c>
      <c r="BT501" s="62">
        <v>1802</v>
      </c>
      <c r="BU501" s="62">
        <v>1800</v>
      </c>
    </row>
    <row r="502" spans="1:73" s="63" customFormat="1" x14ac:dyDescent="0.3">
      <c r="A502" s="1"/>
      <c r="B502" s="1"/>
      <c r="C502" s="1"/>
      <c r="D502" s="92"/>
      <c r="E502" s="3"/>
      <c r="F502" s="3"/>
      <c r="G502" s="1"/>
      <c r="H502" s="69">
        <v>22.307296000043898</v>
      </c>
      <c r="I502" s="47">
        <v>0</v>
      </c>
      <c r="J502" s="48">
        <v>0</v>
      </c>
      <c r="K502" s="48">
        <v>0</v>
      </c>
      <c r="L502" s="49">
        <v>255.18636363636358</v>
      </c>
      <c r="M502" s="49">
        <v>400.86363636363654</v>
      </c>
      <c r="N502" s="49">
        <v>403</v>
      </c>
      <c r="O502" s="49">
        <v>507.040909090909</v>
      </c>
      <c r="P502" s="49">
        <v>506.94090909090897</v>
      </c>
      <c r="Q502" s="49">
        <v>1000</v>
      </c>
      <c r="R502" s="49">
        <v>1300</v>
      </c>
      <c r="S502" s="49">
        <v>2000</v>
      </c>
      <c r="T502" s="49">
        <v>2300</v>
      </c>
      <c r="U502" s="50">
        <v>294.82</v>
      </c>
      <c r="V502" s="50">
        <v>336.76</v>
      </c>
      <c r="W502" s="51">
        <v>850</v>
      </c>
      <c r="X502" s="51">
        <v>0</v>
      </c>
      <c r="Y502" s="51">
        <v>2000</v>
      </c>
      <c r="Z502" s="51">
        <v>2000</v>
      </c>
      <c r="AA502" s="52">
        <v>900</v>
      </c>
      <c r="AB502" s="53">
        <v>1500</v>
      </c>
      <c r="AC502" s="53">
        <v>0</v>
      </c>
      <c r="AD502" s="55">
        <v>0</v>
      </c>
      <c r="AE502" s="56">
        <v>750</v>
      </c>
      <c r="AF502" s="56">
        <v>0</v>
      </c>
      <c r="AG502" s="56">
        <v>2000</v>
      </c>
      <c r="AH502" s="57">
        <v>712.5</v>
      </c>
      <c r="AI502" s="57">
        <v>693.82272727272687</v>
      </c>
      <c r="AJ502" s="57">
        <v>857.45454545454538</v>
      </c>
      <c r="AK502" s="57">
        <v>909.04545454545462</v>
      </c>
      <c r="AL502" s="57">
        <v>862.9</v>
      </c>
      <c r="AM502" s="57">
        <v>1500</v>
      </c>
      <c r="AN502" s="57">
        <v>1650</v>
      </c>
      <c r="AO502" s="57">
        <v>0</v>
      </c>
      <c r="AP502" s="57">
        <v>0</v>
      </c>
      <c r="AQ502" s="58">
        <v>732.77272727272691</v>
      </c>
      <c r="AR502" s="58">
        <v>1304.4545454545462</v>
      </c>
      <c r="AS502" s="58">
        <v>1154.1818181818185</v>
      </c>
      <c r="AT502" s="58">
        <v>1500</v>
      </c>
      <c r="AU502" s="58">
        <v>0</v>
      </c>
      <c r="AV502" s="58">
        <v>2500</v>
      </c>
      <c r="AW502" s="58">
        <v>2300</v>
      </c>
      <c r="AX502" s="59">
        <v>125.95454545454548</v>
      </c>
      <c r="AY502" s="59">
        <v>219.04545454545462</v>
      </c>
      <c r="AZ502" s="59">
        <v>750</v>
      </c>
      <c r="BA502" s="64">
        <v>246.77272727272731</v>
      </c>
      <c r="BB502" s="64">
        <v>950</v>
      </c>
      <c r="BC502" s="64">
        <v>1000</v>
      </c>
      <c r="BD502" s="64">
        <v>1000</v>
      </c>
      <c r="BE502" s="64">
        <v>1000</v>
      </c>
      <c r="BF502" s="64">
        <v>1250</v>
      </c>
      <c r="BG502" s="64">
        <v>0</v>
      </c>
      <c r="BH502" s="64">
        <v>2100</v>
      </c>
      <c r="BI502" s="61">
        <v>600</v>
      </c>
      <c r="BJ502" s="62">
        <v>225</v>
      </c>
      <c r="BK502" s="62">
        <v>225</v>
      </c>
      <c r="BL502" s="62">
        <v>500</v>
      </c>
      <c r="BM502" s="62">
        <v>600</v>
      </c>
      <c r="BN502" s="62">
        <v>600</v>
      </c>
      <c r="BO502" s="62">
        <v>0</v>
      </c>
      <c r="BP502" s="62">
        <v>660</v>
      </c>
      <c r="BQ502" s="62">
        <v>850</v>
      </c>
      <c r="BR502" s="62">
        <v>1650</v>
      </c>
      <c r="BS502" s="62">
        <v>1750</v>
      </c>
      <c r="BT502" s="62">
        <v>1802</v>
      </c>
      <c r="BU502" s="62">
        <v>1800</v>
      </c>
    </row>
    <row r="503" spans="1:73" s="63" customFormat="1" x14ac:dyDescent="0.3">
      <c r="A503" s="1"/>
      <c r="B503" s="1"/>
      <c r="C503" s="1"/>
      <c r="D503" s="92"/>
      <c r="E503" s="3"/>
      <c r="F503" s="3"/>
      <c r="G503" s="1"/>
      <c r="H503" s="69">
        <v>22.352000000043986</v>
      </c>
      <c r="I503" s="47">
        <v>0</v>
      </c>
      <c r="J503" s="48">
        <v>0</v>
      </c>
      <c r="K503" s="48">
        <v>0</v>
      </c>
      <c r="L503" s="49">
        <v>255.22727272727266</v>
      </c>
      <c r="M503" s="49">
        <v>400.27272727272748</v>
      </c>
      <c r="N503" s="49">
        <v>402.3</v>
      </c>
      <c r="O503" s="49">
        <v>506.61818181818171</v>
      </c>
      <c r="P503" s="49">
        <v>506.51818181818169</v>
      </c>
      <c r="Q503" s="49">
        <v>1000</v>
      </c>
      <c r="R503" s="49">
        <v>1300</v>
      </c>
      <c r="S503" s="49">
        <v>2000</v>
      </c>
      <c r="T503" s="49">
        <v>2300</v>
      </c>
      <c r="U503" s="50">
        <v>295</v>
      </c>
      <c r="V503" s="50">
        <v>337</v>
      </c>
      <c r="W503" s="51">
        <v>850</v>
      </c>
      <c r="X503" s="51">
        <v>0</v>
      </c>
      <c r="Y503" s="51">
        <v>2000</v>
      </c>
      <c r="Z503" s="51">
        <v>2000</v>
      </c>
      <c r="AA503" s="52">
        <v>900</v>
      </c>
      <c r="AB503" s="53">
        <v>1500</v>
      </c>
      <c r="AC503" s="53">
        <v>0</v>
      </c>
      <c r="AD503" s="55">
        <v>0</v>
      </c>
      <c r="AE503" s="56">
        <v>750</v>
      </c>
      <c r="AF503" s="56">
        <v>0</v>
      </c>
      <c r="AG503" s="56">
        <v>2000</v>
      </c>
      <c r="AH503" s="57">
        <v>713</v>
      </c>
      <c r="AI503" s="57">
        <v>693.754545454545</v>
      </c>
      <c r="AJ503" s="57">
        <v>857.09090909090901</v>
      </c>
      <c r="AK503" s="57">
        <v>908.90909090909099</v>
      </c>
      <c r="AL503" s="57">
        <v>861</v>
      </c>
      <c r="AM503" s="57">
        <v>1500</v>
      </c>
      <c r="AN503" s="57">
        <v>1650</v>
      </c>
      <c r="AO503" s="57">
        <v>0</v>
      </c>
      <c r="AP503" s="57">
        <v>0</v>
      </c>
      <c r="AQ503" s="58">
        <v>733.45454545454504</v>
      </c>
      <c r="AR503" s="58">
        <v>1304.0909090909099</v>
      </c>
      <c r="AS503" s="58">
        <v>1153.636363636364</v>
      </c>
      <c r="AT503" s="58">
        <v>1500</v>
      </c>
      <c r="AU503" s="58">
        <v>0</v>
      </c>
      <c r="AV503" s="58">
        <v>2500</v>
      </c>
      <c r="AW503" s="58">
        <v>2300</v>
      </c>
      <c r="AX503" s="59">
        <v>126.09090909090912</v>
      </c>
      <c r="AY503" s="59">
        <v>218.90909090909099</v>
      </c>
      <c r="AZ503" s="59">
        <v>750</v>
      </c>
      <c r="BA503" s="64">
        <v>246.4545454545455</v>
      </c>
      <c r="BB503" s="64">
        <v>950</v>
      </c>
      <c r="BC503" s="64">
        <v>1000</v>
      </c>
      <c r="BD503" s="64">
        <v>1000</v>
      </c>
      <c r="BE503" s="64">
        <v>1000</v>
      </c>
      <c r="BF503" s="64">
        <v>1250</v>
      </c>
      <c r="BG503" s="64">
        <v>0</v>
      </c>
      <c r="BH503" s="64">
        <v>2100</v>
      </c>
      <c r="BI503" s="61">
        <v>600</v>
      </c>
      <c r="BJ503" s="62">
        <v>225</v>
      </c>
      <c r="BK503" s="62">
        <v>225</v>
      </c>
      <c r="BL503" s="62">
        <v>500</v>
      </c>
      <c r="BM503" s="62">
        <v>600</v>
      </c>
      <c r="BN503" s="62">
        <v>600</v>
      </c>
      <c r="BO503" s="62">
        <v>0</v>
      </c>
      <c r="BP503" s="62">
        <v>660</v>
      </c>
      <c r="BQ503" s="62">
        <v>850</v>
      </c>
      <c r="BR503" s="62">
        <v>1650</v>
      </c>
      <c r="BS503" s="62">
        <v>1750</v>
      </c>
      <c r="BT503" s="62">
        <v>1802</v>
      </c>
      <c r="BU503" s="62">
        <v>1800</v>
      </c>
    </row>
    <row r="504" spans="1:73" s="63" customFormat="1" x14ac:dyDescent="0.3">
      <c r="A504" s="1"/>
      <c r="B504" s="1"/>
      <c r="C504" s="1"/>
      <c r="D504" s="92"/>
      <c r="E504" s="3"/>
      <c r="F504" s="3"/>
      <c r="G504" s="1"/>
      <c r="H504" s="69">
        <v>22.396704000044075</v>
      </c>
      <c r="I504" s="47">
        <v>0</v>
      </c>
      <c r="J504" s="48">
        <v>0</v>
      </c>
      <c r="K504" s="48">
        <v>0</v>
      </c>
      <c r="L504" s="49">
        <v>255.26818181818174</v>
      </c>
      <c r="M504" s="49">
        <v>399.68181818181841</v>
      </c>
      <c r="N504" s="49">
        <v>401.6</v>
      </c>
      <c r="O504" s="49">
        <v>506.19545454545442</v>
      </c>
      <c r="P504" s="49">
        <v>506.0954545454544</v>
      </c>
      <c r="Q504" s="49">
        <v>1000</v>
      </c>
      <c r="R504" s="49">
        <v>1300</v>
      </c>
      <c r="S504" s="49">
        <v>2000</v>
      </c>
      <c r="T504" s="49">
        <v>2300</v>
      </c>
      <c r="U504" s="50">
        <v>295.2</v>
      </c>
      <c r="V504" s="50">
        <v>337.18</v>
      </c>
      <c r="W504" s="51">
        <v>850</v>
      </c>
      <c r="X504" s="51">
        <v>0</v>
      </c>
      <c r="Y504" s="51">
        <v>2000</v>
      </c>
      <c r="Z504" s="51">
        <v>2000</v>
      </c>
      <c r="AA504" s="52">
        <v>900</v>
      </c>
      <c r="AB504" s="53">
        <v>1500</v>
      </c>
      <c r="AC504" s="53">
        <v>0</v>
      </c>
      <c r="AD504" s="55">
        <v>0</v>
      </c>
      <c r="AE504" s="56">
        <v>750</v>
      </c>
      <c r="AF504" s="56">
        <v>0</v>
      </c>
      <c r="AG504" s="56">
        <v>2000</v>
      </c>
      <c r="AH504" s="57">
        <v>713.5</v>
      </c>
      <c r="AI504" s="57">
        <v>693.68636363636313</v>
      </c>
      <c r="AJ504" s="57">
        <v>856.72727272727263</v>
      </c>
      <c r="AK504" s="57">
        <v>908.77272727272737</v>
      </c>
      <c r="AL504" s="57">
        <v>859.1</v>
      </c>
      <c r="AM504" s="57">
        <v>1500</v>
      </c>
      <c r="AN504" s="57">
        <v>1650</v>
      </c>
      <c r="AO504" s="57">
        <v>0</v>
      </c>
      <c r="AP504" s="57">
        <v>0</v>
      </c>
      <c r="AQ504" s="58">
        <v>734.13636363636317</v>
      </c>
      <c r="AR504" s="58">
        <v>1303.7272727272737</v>
      </c>
      <c r="AS504" s="58">
        <v>1153.0909090909095</v>
      </c>
      <c r="AT504" s="58">
        <v>1500</v>
      </c>
      <c r="AU504" s="58">
        <v>0</v>
      </c>
      <c r="AV504" s="58">
        <v>2500</v>
      </c>
      <c r="AW504" s="58">
        <v>2300</v>
      </c>
      <c r="AX504" s="59">
        <v>126.22727272727276</v>
      </c>
      <c r="AY504" s="59">
        <v>218.77272727272737</v>
      </c>
      <c r="AZ504" s="59">
        <v>750</v>
      </c>
      <c r="BA504" s="64">
        <v>246.13636363636368</v>
      </c>
      <c r="BB504" s="64">
        <v>950</v>
      </c>
      <c r="BC504" s="64">
        <v>1000</v>
      </c>
      <c r="BD504" s="64">
        <v>1000</v>
      </c>
      <c r="BE504" s="64">
        <v>1000</v>
      </c>
      <c r="BF504" s="64">
        <v>1250</v>
      </c>
      <c r="BG504" s="64">
        <v>0</v>
      </c>
      <c r="BH504" s="64">
        <v>2100</v>
      </c>
      <c r="BI504" s="61">
        <v>600</v>
      </c>
      <c r="BJ504" s="62">
        <v>225</v>
      </c>
      <c r="BK504" s="62">
        <v>225</v>
      </c>
      <c r="BL504" s="62">
        <v>500</v>
      </c>
      <c r="BM504" s="62">
        <v>600</v>
      </c>
      <c r="BN504" s="62">
        <v>600</v>
      </c>
      <c r="BO504" s="62">
        <v>0</v>
      </c>
      <c r="BP504" s="62">
        <v>660</v>
      </c>
      <c r="BQ504" s="62">
        <v>850</v>
      </c>
      <c r="BR504" s="62">
        <v>1650</v>
      </c>
      <c r="BS504" s="62">
        <v>1750</v>
      </c>
      <c r="BT504" s="62">
        <v>1802</v>
      </c>
      <c r="BU504" s="62">
        <v>1800</v>
      </c>
    </row>
    <row r="505" spans="1:73" s="63" customFormat="1" x14ac:dyDescent="0.3">
      <c r="A505" s="1"/>
      <c r="B505" s="1"/>
      <c r="C505" s="1"/>
      <c r="D505" s="92"/>
      <c r="E505" s="3"/>
      <c r="F505" s="3"/>
      <c r="G505" s="1"/>
      <c r="H505" s="69">
        <v>22.441408000044163</v>
      </c>
      <c r="I505" s="47">
        <v>0</v>
      </c>
      <c r="J505" s="48">
        <v>0</v>
      </c>
      <c r="K505" s="48">
        <v>0</v>
      </c>
      <c r="L505" s="49">
        <v>255.30909090909083</v>
      </c>
      <c r="M505" s="49">
        <v>399.09090909090935</v>
      </c>
      <c r="N505" s="49">
        <v>400.9</v>
      </c>
      <c r="O505" s="49">
        <v>505.77272727272714</v>
      </c>
      <c r="P505" s="49">
        <v>505.67272727272712</v>
      </c>
      <c r="Q505" s="49">
        <v>1000</v>
      </c>
      <c r="R505" s="49">
        <v>1300</v>
      </c>
      <c r="S505" s="49">
        <v>2000</v>
      </c>
      <c r="T505" s="49">
        <v>2300</v>
      </c>
      <c r="U505" s="50">
        <v>295.39999999999998</v>
      </c>
      <c r="V505" s="50">
        <v>337.36</v>
      </c>
      <c r="W505" s="51">
        <v>850</v>
      </c>
      <c r="X505" s="51">
        <v>0</v>
      </c>
      <c r="Y505" s="51">
        <v>2000</v>
      </c>
      <c r="Z505" s="51">
        <v>2000</v>
      </c>
      <c r="AA505" s="52">
        <v>900</v>
      </c>
      <c r="AB505" s="53">
        <v>1500</v>
      </c>
      <c r="AC505" s="53">
        <v>0</v>
      </c>
      <c r="AD505" s="55">
        <v>0</v>
      </c>
      <c r="AE505" s="56">
        <v>750</v>
      </c>
      <c r="AF505" s="56">
        <v>0</v>
      </c>
      <c r="AG505" s="56">
        <v>2000</v>
      </c>
      <c r="AH505" s="57">
        <v>714</v>
      </c>
      <c r="AI505" s="57">
        <v>693.61818181818126</v>
      </c>
      <c r="AJ505" s="57">
        <v>856.36363636363626</v>
      </c>
      <c r="AK505" s="57">
        <v>908.63636363636374</v>
      </c>
      <c r="AL505" s="57">
        <v>857.2</v>
      </c>
      <c r="AM505" s="57">
        <v>1500</v>
      </c>
      <c r="AN505" s="57">
        <v>1650</v>
      </c>
      <c r="AO505" s="57">
        <v>0</v>
      </c>
      <c r="AP505" s="57">
        <v>0</v>
      </c>
      <c r="AQ505" s="58">
        <v>734.8181818181813</v>
      </c>
      <c r="AR505" s="58">
        <v>1303.3636363636374</v>
      </c>
      <c r="AS505" s="58">
        <v>1152.545454545455</v>
      </c>
      <c r="AT505" s="58">
        <v>1500</v>
      </c>
      <c r="AU505" s="58">
        <v>0</v>
      </c>
      <c r="AV505" s="58">
        <v>2500</v>
      </c>
      <c r="AW505" s="58">
        <v>2300</v>
      </c>
      <c r="AX505" s="59">
        <v>126.3636363636364</v>
      </c>
      <c r="AY505" s="59">
        <v>218.63636363636374</v>
      </c>
      <c r="AZ505" s="59">
        <v>750</v>
      </c>
      <c r="BA505" s="64">
        <v>245.81818181818187</v>
      </c>
      <c r="BB505" s="64">
        <v>950</v>
      </c>
      <c r="BC505" s="64">
        <v>1000</v>
      </c>
      <c r="BD505" s="64">
        <v>1000</v>
      </c>
      <c r="BE505" s="64">
        <v>1000</v>
      </c>
      <c r="BF505" s="64">
        <v>1250</v>
      </c>
      <c r="BG505" s="64">
        <v>0</v>
      </c>
      <c r="BH505" s="64">
        <v>2100</v>
      </c>
      <c r="BI505" s="61">
        <v>600</v>
      </c>
      <c r="BJ505" s="62">
        <v>225</v>
      </c>
      <c r="BK505" s="62">
        <v>225</v>
      </c>
      <c r="BL505" s="62">
        <v>500</v>
      </c>
      <c r="BM505" s="62">
        <v>600</v>
      </c>
      <c r="BN505" s="62">
        <v>600</v>
      </c>
      <c r="BO505" s="62">
        <v>0</v>
      </c>
      <c r="BP505" s="62">
        <v>660</v>
      </c>
      <c r="BQ505" s="62">
        <v>850</v>
      </c>
      <c r="BR505" s="62">
        <v>1650</v>
      </c>
      <c r="BS505" s="62">
        <v>1750</v>
      </c>
      <c r="BT505" s="62">
        <v>1802</v>
      </c>
      <c r="BU505" s="62">
        <v>1800</v>
      </c>
    </row>
    <row r="506" spans="1:73" s="63" customFormat="1" x14ac:dyDescent="0.3">
      <c r="A506" s="1"/>
      <c r="B506" s="1"/>
      <c r="C506" s="1"/>
      <c r="D506" s="92"/>
      <c r="E506" s="3"/>
      <c r="F506" s="3"/>
      <c r="G506" s="1"/>
      <c r="H506" s="69">
        <v>22.486112000044248</v>
      </c>
      <c r="I506" s="47">
        <v>0</v>
      </c>
      <c r="J506" s="48">
        <v>0</v>
      </c>
      <c r="K506" s="48">
        <v>0</v>
      </c>
      <c r="L506" s="49">
        <v>255.35</v>
      </c>
      <c r="M506" s="49">
        <v>398.5</v>
      </c>
      <c r="N506" s="49">
        <v>400.2</v>
      </c>
      <c r="O506" s="49">
        <v>505.35</v>
      </c>
      <c r="P506" s="49">
        <v>505.25</v>
      </c>
      <c r="Q506" s="49">
        <v>1000</v>
      </c>
      <c r="R506" s="49">
        <v>1300</v>
      </c>
      <c r="S506" s="49">
        <v>2000</v>
      </c>
      <c r="T506" s="49">
        <v>2300</v>
      </c>
      <c r="U506" s="50">
        <v>295.60000000000002</v>
      </c>
      <c r="V506" s="50">
        <v>337.54</v>
      </c>
      <c r="W506" s="51">
        <v>850</v>
      </c>
      <c r="X506" s="51">
        <v>0</v>
      </c>
      <c r="Y506" s="51">
        <v>2000</v>
      </c>
      <c r="Z506" s="51">
        <v>2000</v>
      </c>
      <c r="AA506" s="52">
        <v>900</v>
      </c>
      <c r="AB506" s="53">
        <v>1500</v>
      </c>
      <c r="AC506" s="53">
        <v>0</v>
      </c>
      <c r="AD506" s="55">
        <v>0</v>
      </c>
      <c r="AE506" s="56">
        <v>750</v>
      </c>
      <c r="AF506" s="56">
        <v>0</v>
      </c>
      <c r="AG506" s="56">
        <v>2000</v>
      </c>
      <c r="AH506" s="57">
        <v>714.5</v>
      </c>
      <c r="AI506" s="57">
        <v>693.54999999999939</v>
      </c>
      <c r="AJ506" s="57">
        <v>856</v>
      </c>
      <c r="AK506" s="57">
        <v>908.5</v>
      </c>
      <c r="AL506" s="57">
        <v>855.3</v>
      </c>
      <c r="AM506" s="57">
        <v>1500</v>
      </c>
      <c r="AN506" s="57">
        <v>1650</v>
      </c>
      <c r="AO506" s="57">
        <v>0</v>
      </c>
      <c r="AP506" s="57">
        <v>0</v>
      </c>
      <c r="AQ506" s="58">
        <v>735.49999999999943</v>
      </c>
      <c r="AR506" s="58">
        <v>1303</v>
      </c>
      <c r="AS506" s="58">
        <v>1152</v>
      </c>
      <c r="AT506" s="58">
        <v>1500</v>
      </c>
      <c r="AU506" s="58">
        <v>0</v>
      </c>
      <c r="AV506" s="58">
        <v>2500</v>
      </c>
      <c r="AW506" s="58">
        <v>2300</v>
      </c>
      <c r="AX506" s="59">
        <v>126.5</v>
      </c>
      <c r="AY506" s="59">
        <v>218.5</v>
      </c>
      <c r="AZ506" s="59">
        <v>750</v>
      </c>
      <c r="BA506" s="64">
        <v>245.5</v>
      </c>
      <c r="BB506" s="64">
        <v>950</v>
      </c>
      <c r="BC506" s="64">
        <v>1000</v>
      </c>
      <c r="BD506" s="64">
        <v>1000</v>
      </c>
      <c r="BE506" s="64">
        <v>1000</v>
      </c>
      <c r="BF506" s="64">
        <v>1250</v>
      </c>
      <c r="BG506" s="64">
        <v>0</v>
      </c>
      <c r="BH506" s="64">
        <v>2100</v>
      </c>
      <c r="BI506" s="61">
        <v>600</v>
      </c>
      <c r="BJ506" s="62">
        <v>225</v>
      </c>
      <c r="BK506" s="62">
        <v>225</v>
      </c>
      <c r="BL506" s="62">
        <v>500</v>
      </c>
      <c r="BM506" s="62">
        <v>600</v>
      </c>
      <c r="BN506" s="62">
        <v>600</v>
      </c>
      <c r="BO506" s="62">
        <v>0</v>
      </c>
      <c r="BP506" s="62">
        <v>660</v>
      </c>
      <c r="BQ506" s="62">
        <v>850</v>
      </c>
      <c r="BR506" s="62">
        <v>1650</v>
      </c>
      <c r="BS506" s="62">
        <v>1750</v>
      </c>
      <c r="BT506" s="62">
        <v>1802</v>
      </c>
      <c r="BU506" s="62">
        <v>1800</v>
      </c>
    </row>
    <row r="507" spans="1:73" s="63" customFormat="1" x14ac:dyDescent="0.3">
      <c r="A507" s="1"/>
      <c r="B507" s="1"/>
      <c r="C507" s="1"/>
      <c r="D507" s="92"/>
      <c r="E507" s="3"/>
      <c r="F507" s="3"/>
      <c r="G507" s="1"/>
      <c r="H507" s="69">
        <v>22.530816000044339</v>
      </c>
      <c r="I507" s="47">
        <v>0</v>
      </c>
      <c r="J507" s="48">
        <v>0</v>
      </c>
      <c r="K507" s="48">
        <v>0</v>
      </c>
      <c r="L507" s="49">
        <v>255.39090909090899</v>
      </c>
      <c r="M507" s="49">
        <v>397.90909090909122</v>
      </c>
      <c r="N507" s="49">
        <v>399.5</v>
      </c>
      <c r="O507" s="49">
        <v>504.92727272727257</v>
      </c>
      <c r="P507" s="49">
        <v>504.82727272727254</v>
      </c>
      <c r="Q507" s="49">
        <v>1000</v>
      </c>
      <c r="R507" s="49">
        <v>1300</v>
      </c>
      <c r="S507" s="49">
        <v>2000</v>
      </c>
      <c r="T507" s="49">
        <v>2300</v>
      </c>
      <c r="U507" s="50">
        <v>295.8</v>
      </c>
      <c r="V507" s="50">
        <v>337.72</v>
      </c>
      <c r="W507" s="51">
        <v>850</v>
      </c>
      <c r="X507" s="51">
        <v>0</v>
      </c>
      <c r="Y507" s="51">
        <v>2000</v>
      </c>
      <c r="Z507" s="51">
        <v>2000</v>
      </c>
      <c r="AA507" s="52">
        <v>900</v>
      </c>
      <c r="AB507" s="53">
        <v>1500</v>
      </c>
      <c r="AC507" s="53">
        <v>0</v>
      </c>
      <c r="AD507" s="55">
        <v>0</v>
      </c>
      <c r="AE507" s="56">
        <v>750</v>
      </c>
      <c r="AF507" s="56">
        <v>0</v>
      </c>
      <c r="AG507" s="56">
        <v>2000</v>
      </c>
      <c r="AH507" s="57">
        <v>715</v>
      </c>
      <c r="AI507" s="57">
        <v>693.48181818181752</v>
      </c>
      <c r="AJ507" s="57">
        <v>855.63636363636351</v>
      </c>
      <c r="AK507" s="57">
        <v>908.36363636363649</v>
      </c>
      <c r="AL507" s="57">
        <v>853.4</v>
      </c>
      <c r="AM507" s="57">
        <v>1500</v>
      </c>
      <c r="AN507" s="57">
        <v>1650</v>
      </c>
      <c r="AO507" s="57">
        <v>0</v>
      </c>
      <c r="AP507" s="57">
        <v>0</v>
      </c>
      <c r="AQ507" s="58">
        <v>736.18181818181756</v>
      </c>
      <c r="AR507" s="58">
        <v>1302.6363636363649</v>
      </c>
      <c r="AS507" s="58">
        <v>1151.454545454546</v>
      </c>
      <c r="AT507" s="58">
        <v>1500</v>
      </c>
      <c r="AU507" s="58">
        <v>0</v>
      </c>
      <c r="AV507" s="58">
        <v>2500</v>
      </c>
      <c r="AW507" s="58">
        <v>2300</v>
      </c>
      <c r="AX507" s="59">
        <v>126.63636363636368</v>
      </c>
      <c r="AY507" s="59">
        <v>218.36363636363649</v>
      </c>
      <c r="AZ507" s="59">
        <v>750</v>
      </c>
      <c r="BA507" s="64">
        <v>245.18181818181824</v>
      </c>
      <c r="BB507" s="64">
        <v>950</v>
      </c>
      <c r="BC507" s="64">
        <v>1000</v>
      </c>
      <c r="BD507" s="64">
        <v>1000</v>
      </c>
      <c r="BE507" s="64">
        <v>1000</v>
      </c>
      <c r="BF507" s="64">
        <v>1250</v>
      </c>
      <c r="BG507" s="64">
        <v>0</v>
      </c>
      <c r="BH507" s="64">
        <v>2100</v>
      </c>
      <c r="BI507" s="61">
        <v>600</v>
      </c>
      <c r="BJ507" s="62">
        <v>225</v>
      </c>
      <c r="BK507" s="62">
        <v>225</v>
      </c>
      <c r="BL507" s="62">
        <v>500</v>
      </c>
      <c r="BM507" s="62">
        <v>600</v>
      </c>
      <c r="BN507" s="62">
        <v>600</v>
      </c>
      <c r="BO507" s="62">
        <v>0</v>
      </c>
      <c r="BP507" s="62">
        <v>660</v>
      </c>
      <c r="BQ507" s="62">
        <v>850</v>
      </c>
      <c r="BR507" s="62">
        <v>1650</v>
      </c>
      <c r="BS507" s="62">
        <v>1750</v>
      </c>
      <c r="BT507" s="62">
        <v>1802</v>
      </c>
      <c r="BU507" s="62">
        <v>1800</v>
      </c>
    </row>
    <row r="508" spans="1:73" s="63" customFormat="1" x14ac:dyDescent="0.3">
      <c r="A508" s="1"/>
      <c r="B508" s="1"/>
      <c r="C508" s="1"/>
      <c r="D508" s="92"/>
      <c r="E508" s="3"/>
      <c r="F508" s="3"/>
      <c r="G508" s="1"/>
      <c r="H508" s="69">
        <v>22.575520000044428</v>
      </c>
      <c r="I508" s="47">
        <v>0</v>
      </c>
      <c r="J508" s="48">
        <v>0</v>
      </c>
      <c r="K508" s="48">
        <v>0</v>
      </c>
      <c r="L508" s="49">
        <v>255.43181818181807</v>
      </c>
      <c r="M508" s="49">
        <v>397.31818181818215</v>
      </c>
      <c r="N508" s="49">
        <v>398.8</v>
      </c>
      <c r="O508" s="49">
        <v>504.50454545454528</v>
      </c>
      <c r="P508" s="49">
        <v>504.40454545454526</v>
      </c>
      <c r="Q508" s="49">
        <v>1000</v>
      </c>
      <c r="R508" s="49">
        <v>1300</v>
      </c>
      <c r="S508" s="49">
        <v>2000</v>
      </c>
      <c r="T508" s="49">
        <v>2300</v>
      </c>
      <c r="U508" s="50">
        <v>296</v>
      </c>
      <c r="V508" s="50">
        <v>337.9</v>
      </c>
      <c r="W508" s="51">
        <v>850</v>
      </c>
      <c r="X508" s="51">
        <v>0</v>
      </c>
      <c r="Y508" s="51">
        <v>2000</v>
      </c>
      <c r="Z508" s="51">
        <v>2000</v>
      </c>
      <c r="AA508" s="52">
        <v>900</v>
      </c>
      <c r="AB508" s="53">
        <v>1500</v>
      </c>
      <c r="AC508" s="53">
        <v>0</v>
      </c>
      <c r="AD508" s="55">
        <v>0</v>
      </c>
      <c r="AE508" s="56">
        <v>750</v>
      </c>
      <c r="AF508" s="56">
        <v>0</v>
      </c>
      <c r="AG508" s="56">
        <v>2000</v>
      </c>
      <c r="AH508" s="57">
        <v>715.5</v>
      </c>
      <c r="AI508" s="57">
        <v>693.41363636363565</v>
      </c>
      <c r="AJ508" s="57">
        <v>855.27272727272714</v>
      </c>
      <c r="AK508" s="57">
        <v>908.22727272727286</v>
      </c>
      <c r="AL508" s="57">
        <v>851.5</v>
      </c>
      <c r="AM508" s="57">
        <v>1500</v>
      </c>
      <c r="AN508" s="57">
        <v>1650</v>
      </c>
      <c r="AO508" s="57">
        <v>0</v>
      </c>
      <c r="AP508" s="57">
        <v>0</v>
      </c>
      <c r="AQ508" s="58">
        <v>736.86363636363569</v>
      </c>
      <c r="AR508" s="58">
        <v>1302.2727272727286</v>
      </c>
      <c r="AS508" s="58">
        <v>1150.9090909090914</v>
      </c>
      <c r="AT508" s="58">
        <v>1500</v>
      </c>
      <c r="AU508" s="58">
        <v>0</v>
      </c>
      <c r="AV508" s="58">
        <v>2500</v>
      </c>
      <c r="AW508" s="58">
        <v>2300</v>
      </c>
      <c r="AX508" s="59">
        <v>126.77272727272732</v>
      </c>
      <c r="AY508" s="59">
        <v>218.22727272727286</v>
      </c>
      <c r="AZ508" s="59">
        <v>750</v>
      </c>
      <c r="BA508" s="64">
        <v>244.86363636363643</v>
      </c>
      <c r="BB508" s="64">
        <v>950</v>
      </c>
      <c r="BC508" s="64">
        <v>1000</v>
      </c>
      <c r="BD508" s="64">
        <v>1000</v>
      </c>
      <c r="BE508" s="64">
        <v>1000</v>
      </c>
      <c r="BF508" s="64">
        <v>1250</v>
      </c>
      <c r="BG508" s="64">
        <v>0</v>
      </c>
      <c r="BH508" s="64">
        <v>2100</v>
      </c>
      <c r="BI508" s="61">
        <v>600</v>
      </c>
      <c r="BJ508" s="62">
        <v>225</v>
      </c>
      <c r="BK508" s="62">
        <v>225</v>
      </c>
      <c r="BL508" s="62">
        <v>500</v>
      </c>
      <c r="BM508" s="62">
        <v>600</v>
      </c>
      <c r="BN508" s="62">
        <v>600</v>
      </c>
      <c r="BO508" s="62">
        <v>0</v>
      </c>
      <c r="BP508" s="62">
        <v>660</v>
      </c>
      <c r="BQ508" s="62">
        <v>850</v>
      </c>
      <c r="BR508" s="62">
        <v>1650</v>
      </c>
      <c r="BS508" s="62">
        <v>1750</v>
      </c>
      <c r="BT508" s="62">
        <v>1802</v>
      </c>
      <c r="BU508" s="62">
        <v>1800</v>
      </c>
    </row>
    <row r="509" spans="1:73" s="63" customFormat="1" x14ac:dyDescent="0.3">
      <c r="A509" s="1"/>
      <c r="B509" s="1"/>
      <c r="C509" s="1"/>
      <c r="D509" s="92"/>
      <c r="E509" s="3"/>
      <c r="F509" s="3"/>
      <c r="G509" s="1"/>
      <c r="H509" s="69">
        <v>22.620224000044516</v>
      </c>
      <c r="I509" s="47">
        <v>0</v>
      </c>
      <c r="J509" s="48">
        <v>0</v>
      </c>
      <c r="K509" s="48">
        <v>0</v>
      </c>
      <c r="L509" s="49">
        <v>255.47272727272716</v>
      </c>
      <c r="M509" s="49">
        <v>396.72727272727309</v>
      </c>
      <c r="N509" s="49">
        <v>398.1</v>
      </c>
      <c r="O509" s="49">
        <v>504.08181818181799</v>
      </c>
      <c r="P509" s="49">
        <v>503.98181818181797</v>
      </c>
      <c r="Q509" s="49">
        <v>1000</v>
      </c>
      <c r="R509" s="49">
        <v>1300</v>
      </c>
      <c r="S509" s="49">
        <v>2000</v>
      </c>
      <c r="T509" s="49">
        <v>2300</v>
      </c>
      <c r="U509" s="50">
        <v>296.2</v>
      </c>
      <c r="V509" s="50">
        <v>338.08</v>
      </c>
      <c r="W509" s="51">
        <v>850</v>
      </c>
      <c r="X509" s="51">
        <v>0</v>
      </c>
      <c r="Y509" s="51">
        <v>2000</v>
      </c>
      <c r="Z509" s="51">
        <v>2000</v>
      </c>
      <c r="AA509" s="52">
        <v>900</v>
      </c>
      <c r="AB509" s="53">
        <v>1500</v>
      </c>
      <c r="AC509" s="53">
        <v>0</v>
      </c>
      <c r="AD509" s="55">
        <v>0</v>
      </c>
      <c r="AE509" s="56">
        <v>750</v>
      </c>
      <c r="AF509" s="56">
        <v>0</v>
      </c>
      <c r="AG509" s="56">
        <v>2000</v>
      </c>
      <c r="AH509" s="57">
        <v>716</v>
      </c>
      <c r="AI509" s="57">
        <v>693.34545454545378</v>
      </c>
      <c r="AJ509" s="57">
        <v>854.90909090909076</v>
      </c>
      <c r="AK509" s="57">
        <v>908.09090909090924</v>
      </c>
      <c r="AL509" s="57">
        <v>849.6</v>
      </c>
      <c r="AM509" s="57">
        <v>1500</v>
      </c>
      <c r="AN509" s="57">
        <v>1650</v>
      </c>
      <c r="AO509" s="57">
        <v>0</v>
      </c>
      <c r="AP509" s="57">
        <v>0</v>
      </c>
      <c r="AQ509" s="58">
        <v>737.54545454545382</v>
      </c>
      <c r="AR509" s="58">
        <v>1301.9090909090924</v>
      </c>
      <c r="AS509" s="58">
        <v>1150.3636363636369</v>
      </c>
      <c r="AT509" s="58">
        <v>1500</v>
      </c>
      <c r="AU509" s="58">
        <v>0</v>
      </c>
      <c r="AV509" s="58">
        <v>2500</v>
      </c>
      <c r="AW509" s="58">
        <v>2300</v>
      </c>
      <c r="AX509" s="59">
        <v>126.90909090909096</v>
      </c>
      <c r="AY509" s="59">
        <v>218.09090909090924</v>
      </c>
      <c r="AZ509" s="59">
        <v>750</v>
      </c>
      <c r="BA509" s="64">
        <v>244.54545454545462</v>
      </c>
      <c r="BB509" s="64">
        <v>950</v>
      </c>
      <c r="BC509" s="64">
        <v>1000</v>
      </c>
      <c r="BD509" s="64">
        <v>1000</v>
      </c>
      <c r="BE509" s="64">
        <v>1000</v>
      </c>
      <c r="BF509" s="64">
        <v>1250</v>
      </c>
      <c r="BG509" s="64">
        <v>0</v>
      </c>
      <c r="BH509" s="64">
        <v>2100</v>
      </c>
      <c r="BI509" s="61">
        <v>600</v>
      </c>
      <c r="BJ509" s="62">
        <v>225</v>
      </c>
      <c r="BK509" s="62">
        <v>225</v>
      </c>
      <c r="BL509" s="62">
        <v>500</v>
      </c>
      <c r="BM509" s="62">
        <v>600</v>
      </c>
      <c r="BN509" s="62">
        <v>600</v>
      </c>
      <c r="BO509" s="62">
        <v>0</v>
      </c>
      <c r="BP509" s="62">
        <v>660</v>
      </c>
      <c r="BQ509" s="62">
        <v>850</v>
      </c>
      <c r="BR509" s="62">
        <v>1650</v>
      </c>
      <c r="BS509" s="62">
        <v>1750</v>
      </c>
      <c r="BT509" s="62">
        <v>1802</v>
      </c>
      <c r="BU509" s="62">
        <v>1800</v>
      </c>
    </row>
    <row r="510" spans="1:73" s="63" customFormat="1" x14ac:dyDescent="0.3">
      <c r="A510" s="1"/>
      <c r="B510" s="1"/>
      <c r="C510" s="1"/>
      <c r="D510" s="92"/>
      <c r="E510" s="3"/>
      <c r="F510" s="3"/>
      <c r="G510" s="1"/>
      <c r="H510" s="69">
        <v>22.664928000044604</v>
      </c>
      <c r="I510" s="47">
        <v>0</v>
      </c>
      <c r="J510" s="48">
        <v>0</v>
      </c>
      <c r="K510" s="48">
        <v>0</v>
      </c>
      <c r="L510" s="49">
        <v>255.51363636363624</v>
      </c>
      <c r="M510" s="49">
        <v>396.13636363636402</v>
      </c>
      <c r="N510" s="49">
        <v>397.4</v>
      </c>
      <c r="O510" s="49">
        <v>503.65909090909071</v>
      </c>
      <c r="P510" s="49">
        <v>503.55909090909068</v>
      </c>
      <c r="Q510" s="49">
        <v>1000</v>
      </c>
      <c r="R510" s="49">
        <v>1300</v>
      </c>
      <c r="S510" s="49">
        <v>2000</v>
      </c>
      <c r="T510" s="49">
        <v>2300</v>
      </c>
      <c r="U510" s="50">
        <v>296.39999999999998</v>
      </c>
      <c r="V510" s="50">
        <v>338.26</v>
      </c>
      <c r="W510" s="51">
        <v>850</v>
      </c>
      <c r="X510" s="51">
        <v>0</v>
      </c>
      <c r="Y510" s="51">
        <v>2000</v>
      </c>
      <c r="Z510" s="51">
        <v>2000</v>
      </c>
      <c r="AA510" s="52">
        <v>900</v>
      </c>
      <c r="AB510" s="53">
        <v>1500</v>
      </c>
      <c r="AC510" s="53">
        <v>0</v>
      </c>
      <c r="AD510" s="55">
        <v>0</v>
      </c>
      <c r="AE510" s="56">
        <v>750</v>
      </c>
      <c r="AF510" s="56">
        <v>0</v>
      </c>
      <c r="AG510" s="56">
        <v>2000</v>
      </c>
      <c r="AH510" s="57">
        <v>716.5</v>
      </c>
      <c r="AI510" s="57">
        <v>693.27727272727191</v>
      </c>
      <c r="AJ510" s="57">
        <v>854.54545454545439</v>
      </c>
      <c r="AK510" s="57">
        <v>907.95454545454561</v>
      </c>
      <c r="AL510" s="57">
        <v>847.7</v>
      </c>
      <c r="AM510" s="57">
        <v>1500</v>
      </c>
      <c r="AN510" s="57">
        <v>1650</v>
      </c>
      <c r="AO510" s="57">
        <v>0</v>
      </c>
      <c r="AP510" s="57">
        <v>0</v>
      </c>
      <c r="AQ510" s="58">
        <v>738.22727272727195</v>
      </c>
      <c r="AR510" s="58">
        <v>1301.5454545454561</v>
      </c>
      <c r="AS510" s="58">
        <v>1149.8181818181824</v>
      </c>
      <c r="AT510" s="58">
        <v>1500</v>
      </c>
      <c r="AU510" s="58">
        <v>0</v>
      </c>
      <c r="AV510" s="58">
        <v>2500</v>
      </c>
      <c r="AW510" s="58">
        <v>2300</v>
      </c>
      <c r="AX510" s="59">
        <v>127.0454545454546</v>
      </c>
      <c r="AY510" s="59">
        <v>217.95454545454561</v>
      </c>
      <c r="AZ510" s="59">
        <v>750</v>
      </c>
      <c r="BA510" s="64">
        <v>244.2272727272728</v>
      </c>
      <c r="BB510" s="64">
        <v>950</v>
      </c>
      <c r="BC510" s="64">
        <v>1000</v>
      </c>
      <c r="BD510" s="64">
        <v>1000</v>
      </c>
      <c r="BE510" s="64">
        <v>1000</v>
      </c>
      <c r="BF510" s="64">
        <v>1250</v>
      </c>
      <c r="BG510" s="64">
        <v>0</v>
      </c>
      <c r="BH510" s="64">
        <v>2100</v>
      </c>
      <c r="BI510" s="61">
        <v>600</v>
      </c>
      <c r="BJ510" s="62">
        <v>225</v>
      </c>
      <c r="BK510" s="62">
        <v>225</v>
      </c>
      <c r="BL510" s="62">
        <v>500</v>
      </c>
      <c r="BM510" s="62">
        <v>600</v>
      </c>
      <c r="BN510" s="62">
        <v>600</v>
      </c>
      <c r="BO510" s="62">
        <v>0</v>
      </c>
      <c r="BP510" s="62">
        <v>660</v>
      </c>
      <c r="BQ510" s="62">
        <v>850</v>
      </c>
      <c r="BR510" s="62">
        <v>1650</v>
      </c>
      <c r="BS510" s="62">
        <v>1750</v>
      </c>
      <c r="BT510" s="62">
        <v>1802</v>
      </c>
      <c r="BU510" s="62">
        <v>1800</v>
      </c>
    </row>
    <row r="511" spans="1:73" s="63" customFormat="1" x14ac:dyDescent="0.3">
      <c r="A511" s="1"/>
      <c r="B511" s="1"/>
      <c r="C511" s="1"/>
      <c r="D511" s="92"/>
      <c r="E511" s="3"/>
      <c r="F511" s="3"/>
      <c r="G511" s="1"/>
      <c r="H511" s="69">
        <v>22.709632000044689</v>
      </c>
      <c r="I511" s="47">
        <v>0</v>
      </c>
      <c r="J511" s="48">
        <v>0</v>
      </c>
      <c r="K511" s="48">
        <v>0</v>
      </c>
      <c r="L511" s="49">
        <v>255.55454545454532</v>
      </c>
      <c r="M511" s="49">
        <v>395.54545454545496</v>
      </c>
      <c r="N511" s="49">
        <v>396.7</v>
      </c>
      <c r="O511" s="49">
        <v>503.23636363636342</v>
      </c>
      <c r="P511" s="49">
        <v>503.1363636363634</v>
      </c>
      <c r="Q511" s="49">
        <v>1000</v>
      </c>
      <c r="R511" s="49">
        <v>1300</v>
      </c>
      <c r="S511" s="49">
        <v>2000</v>
      </c>
      <c r="T511" s="49">
        <v>2300</v>
      </c>
      <c r="U511" s="50">
        <v>296.60000000000002</v>
      </c>
      <c r="V511" s="50">
        <v>338.44</v>
      </c>
      <c r="W511" s="51">
        <v>850</v>
      </c>
      <c r="X511" s="51">
        <v>0</v>
      </c>
      <c r="Y511" s="51">
        <v>2000</v>
      </c>
      <c r="Z511" s="51">
        <v>2000</v>
      </c>
      <c r="AA511" s="52">
        <v>900</v>
      </c>
      <c r="AB511" s="53">
        <v>1500</v>
      </c>
      <c r="AC511" s="53">
        <v>0</v>
      </c>
      <c r="AD511" s="55">
        <v>0</v>
      </c>
      <c r="AE511" s="56">
        <v>750</v>
      </c>
      <c r="AF511" s="56">
        <v>0</v>
      </c>
      <c r="AG511" s="56">
        <v>2000</v>
      </c>
      <c r="AH511" s="57">
        <v>717</v>
      </c>
      <c r="AI511" s="57">
        <v>693.20909090909004</v>
      </c>
      <c r="AJ511" s="57">
        <v>854.18181818181802</v>
      </c>
      <c r="AK511" s="57">
        <v>907.81818181818198</v>
      </c>
      <c r="AL511" s="57">
        <v>845.8</v>
      </c>
      <c r="AM511" s="57">
        <v>1500</v>
      </c>
      <c r="AN511" s="57">
        <v>1650</v>
      </c>
      <c r="AO511" s="57">
        <v>0</v>
      </c>
      <c r="AP511" s="57">
        <v>0</v>
      </c>
      <c r="AQ511" s="58">
        <v>738.90909090909008</v>
      </c>
      <c r="AR511" s="58">
        <v>1301.1818181818198</v>
      </c>
      <c r="AS511" s="58">
        <v>1149.2727272727279</v>
      </c>
      <c r="AT511" s="58">
        <v>1500</v>
      </c>
      <c r="AU511" s="58">
        <v>0</v>
      </c>
      <c r="AV511" s="58">
        <v>2500</v>
      </c>
      <c r="AW511" s="58">
        <v>2300</v>
      </c>
      <c r="AX511" s="59">
        <v>127.18181818181824</v>
      </c>
      <c r="AY511" s="59">
        <v>217.81818181818198</v>
      </c>
      <c r="AZ511" s="59">
        <v>750</v>
      </c>
      <c r="BA511" s="64">
        <v>243.90909090909099</v>
      </c>
      <c r="BB511" s="64">
        <v>950</v>
      </c>
      <c r="BC511" s="64">
        <v>1000</v>
      </c>
      <c r="BD511" s="64">
        <v>1000</v>
      </c>
      <c r="BE511" s="64">
        <v>1000</v>
      </c>
      <c r="BF511" s="64">
        <v>1250</v>
      </c>
      <c r="BG511" s="64">
        <v>0</v>
      </c>
      <c r="BH511" s="64">
        <v>2100</v>
      </c>
      <c r="BI511" s="61">
        <v>600</v>
      </c>
      <c r="BJ511" s="62">
        <v>225</v>
      </c>
      <c r="BK511" s="62">
        <v>225</v>
      </c>
      <c r="BL511" s="62">
        <v>500</v>
      </c>
      <c r="BM511" s="62">
        <v>600</v>
      </c>
      <c r="BN511" s="62">
        <v>600</v>
      </c>
      <c r="BO511" s="62">
        <v>0</v>
      </c>
      <c r="BP511" s="62">
        <v>660</v>
      </c>
      <c r="BQ511" s="62">
        <v>850</v>
      </c>
      <c r="BR511" s="62">
        <v>1650</v>
      </c>
      <c r="BS511" s="62">
        <v>1750</v>
      </c>
      <c r="BT511" s="62">
        <v>1802</v>
      </c>
      <c r="BU511" s="62">
        <v>1800</v>
      </c>
    </row>
    <row r="512" spans="1:73" s="63" customFormat="1" x14ac:dyDescent="0.3">
      <c r="A512" s="1"/>
      <c r="B512" s="1"/>
      <c r="C512" s="1"/>
      <c r="D512" s="92"/>
      <c r="E512" s="3"/>
      <c r="F512" s="3"/>
      <c r="G512" s="1"/>
      <c r="H512" s="69">
        <v>22.754336000044777</v>
      </c>
      <c r="I512" s="47">
        <v>0</v>
      </c>
      <c r="J512" s="48">
        <v>0</v>
      </c>
      <c r="K512" s="48">
        <v>0</v>
      </c>
      <c r="L512" s="49">
        <v>255.5954545454544</v>
      </c>
      <c r="M512" s="49">
        <v>394.95454545454589</v>
      </c>
      <c r="N512" s="49">
        <v>396</v>
      </c>
      <c r="O512" s="49">
        <v>502.81363636363614</v>
      </c>
      <c r="P512" s="49">
        <v>502.71363636363611</v>
      </c>
      <c r="Q512" s="49">
        <v>1000</v>
      </c>
      <c r="R512" s="49">
        <v>1300</v>
      </c>
      <c r="S512" s="49">
        <v>2000</v>
      </c>
      <c r="T512" s="49">
        <v>2300</v>
      </c>
      <c r="U512" s="50">
        <v>296.8</v>
      </c>
      <c r="V512" s="50">
        <v>338.62</v>
      </c>
      <c r="W512" s="51">
        <v>850</v>
      </c>
      <c r="X512" s="51">
        <v>0</v>
      </c>
      <c r="Y512" s="51">
        <v>2000</v>
      </c>
      <c r="Z512" s="51">
        <v>2000</v>
      </c>
      <c r="AA512" s="52">
        <v>900</v>
      </c>
      <c r="AB512" s="53">
        <v>1500</v>
      </c>
      <c r="AC512" s="53">
        <v>0</v>
      </c>
      <c r="AD512" s="55">
        <v>0</v>
      </c>
      <c r="AE512" s="56">
        <v>750</v>
      </c>
      <c r="AF512" s="56">
        <v>0</v>
      </c>
      <c r="AG512" s="56">
        <v>2000</v>
      </c>
      <c r="AH512" s="57">
        <v>717.5</v>
      </c>
      <c r="AI512" s="57">
        <v>693.14090909090817</v>
      </c>
      <c r="AJ512" s="57">
        <v>853.81818181818164</v>
      </c>
      <c r="AK512" s="57">
        <v>907.68181818181836</v>
      </c>
      <c r="AL512" s="57">
        <v>843.9</v>
      </c>
      <c r="AM512" s="57">
        <v>1500</v>
      </c>
      <c r="AN512" s="57">
        <v>1650</v>
      </c>
      <c r="AO512" s="57">
        <v>0</v>
      </c>
      <c r="AP512" s="57">
        <v>0</v>
      </c>
      <c r="AQ512" s="58">
        <v>739.59090909090821</v>
      </c>
      <c r="AR512" s="58">
        <v>1300.8181818181836</v>
      </c>
      <c r="AS512" s="58">
        <v>1148.7272727272734</v>
      </c>
      <c r="AT512" s="58">
        <v>1500</v>
      </c>
      <c r="AU512" s="58">
        <v>0</v>
      </c>
      <c r="AV512" s="58">
        <v>2500</v>
      </c>
      <c r="AW512" s="58">
        <v>2300</v>
      </c>
      <c r="AX512" s="59">
        <v>127.31818181818188</v>
      </c>
      <c r="AY512" s="59">
        <v>217.68181818181836</v>
      </c>
      <c r="AZ512" s="59">
        <v>750</v>
      </c>
      <c r="BA512" s="64">
        <v>243.59090909090918</v>
      </c>
      <c r="BB512" s="64">
        <v>950</v>
      </c>
      <c r="BC512" s="64">
        <v>1000</v>
      </c>
      <c r="BD512" s="64">
        <v>1000</v>
      </c>
      <c r="BE512" s="64">
        <v>1000</v>
      </c>
      <c r="BF512" s="64">
        <v>1250</v>
      </c>
      <c r="BG512" s="64">
        <v>0</v>
      </c>
      <c r="BH512" s="64">
        <v>2100</v>
      </c>
      <c r="BI512" s="61">
        <v>600</v>
      </c>
      <c r="BJ512" s="62">
        <v>225</v>
      </c>
      <c r="BK512" s="62">
        <v>225</v>
      </c>
      <c r="BL512" s="62">
        <v>500</v>
      </c>
      <c r="BM512" s="62">
        <v>600</v>
      </c>
      <c r="BN512" s="62">
        <v>600</v>
      </c>
      <c r="BO512" s="62">
        <v>0</v>
      </c>
      <c r="BP512" s="62">
        <v>660</v>
      </c>
      <c r="BQ512" s="62">
        <v>850</v>
      </c>
      <c r="BR512" s="62">
        <v>1650</v>
      </c>
      <c r="BS512" s="62">
        <v>1750</v>
      </c>
      <c r="BT512" s="62">
        <v>1802</v>
      </c>
      <c r="BU512" s="62">
        <v>1800</v>
      </c>
    </row>
    <row r="513" spans="1:73" s="63" customFormat="1" x14ac:dyDescent="0.3">
      <c r="A513" s="1"/>
      <c r="B513" s="1"/>
      <c r="C513" s="1"/>
      <c r="D513" s="92"/>
      <c r="E513" s="3"/>
      <c r="F513" s="3"/>
      <c r="G513" s="1"/>
      <c r="H513" s="69">
        <v>22.799040000044865</v>
      </c>
      <c r="I513" s="47">
        <v>0</v>
      </c>
      <c r="J513" s="48">
        <v>0</v>
      </c>
      <c r="K513" s="48">
        <v>0</v>
      </c>
      <c r="L513" s="49">
        <v>255.63636363636348</v>
      </c>
      <c r="M513" s="49">
        <v>394.36363636363683</v>
      </c>
      <c r="N513" s="49">
        <v>395.3</v>
      </c>
      <c r="O513" s="49">
        <v>502.39090909090885</v>
      </c>
      <c r="P513" s="49">
        <v>502.29090909090883</v>
      </c>
      <c r="Q513" s="49">
        <v>1000</v>
      </c>
      <c r="R513" s="49">
        <v>1300</v>
      </c>
      <c r="S513" s="49">
        <v>2000</v>
      </c>
      <c r="T513" s="49">
        <v>2300</v>
      </c>
      <c r="U513" s="50">
        <v>297</v>
      </c>
      <c r="V513" s="50">
        <v>338.8</v>
      </c>
      <c r="W513" s="51">
        <v>850</v>
      </c>
      <c r="X513" s="51">
        <v>0</v>
      </c>
      <c r="Y513" s="51">
        <v>2000</v>
      </c>
      <c r="Z513" s="51">
        <v>2000</v>
      </c>
      <c r="AA513" s="52">
        <v>900</v>
      </c>
      <c r="AB513" s="53">
        <v>1500</v>
      </c>
      <c r="AC513" s="53">
        <v>0</v>
      </c>
      <c r="AD513" s="55">
        <v>0</v>
      </c>
      <c r="AE513" s="56">
        <v>750</v>
      </c>
      <c r="AF513" s="56">
        <v>0</v>
      </c>
      <c r="AG513" s="56">
        <v>2000</v>
      </c>
      <c r="AH513" s="57">
        <v>718</v>
      </c>
      <c r="AI513" s="57">
        <v>693.0727272727263</v>
      </c>
      <c r="AJ513" s="57">
        <v>853.45454545454527</v>
      </c>
      <c r="AK513" s="57">
        <v>907.54545454545473</v>
      </c>
      <c r="AL513" s="57">
        <v>842</v>
      </c>
      <c r="AM513" s="57">
        <v>1500</v>
      </c>
      <c r="AN513" s="57">
        <v>1650</v>
      </c>
      <c r="AO513" s="57">
        <v>0</v>
      </c>
      <c r="AP513" s="57">
        <v>0</v>
      </c>
      <c r="AQ513" s="58">
        <v>740.27272727272634</v>
      </c>
      <c r="AR513" s="58">
        <v>1300.4545454545473</v>
      </c>
      <c r="AS513" s="58">
        <v>1148.1818181818189</v>
      </c>
      <c r="AT513" s="58">
        <v>1500</v>
      </c>
      <c r="AU513" s="58">
        <v>0</v>
      </c>
      <c r="AV513" s="58">
        <v>2500</v>
      </c>
      <c r="AW513" s="58">
        <v>2300</v>
      </c>
      <c r="AX513" s="59">
        <v>127.45454545454552</v>
      </c>
      <c r="AY513" s="59">
        <v>217.54545454545473</v>
      </c>
      <c r="AZ513" s="59">
        <v>750</v>
      </c>
      <c r="BA513" s="64">
        <v>243.27272727272737</v>
      </c>
      <c r="BB513" s="64">
        <v>950</v>
      </c>
      <c r="BC513" s="64">
        <v>1000</v>
      </c>
      <c r="BD513" s="64">
        <v>1000</v>
      </c>
      <c r="BE513" s="64">
        <v>1000</v>
      </c>
      <c r="BF513" s="64">
        <v>1250</v>
      </c>
      <c r="BG513" s="64">
        <v>0</v>
      </c>
      <c r="BH513" s="64">
        <v>2100</v>
      </c>
      <c r="BI513" s="61">
        <v>600</v>
      </c>
      <c r="BJ513" s="62">
        <v>225</v>
      </c>
      <c r="BK513" s="62">
        <v>225</v>
      </c>
      <c r="BL513" s="62">
        <v>500</v>
      </c>
      <c r="BM513" s="62">
        <v>600</v>
      </c>
      <c r="BN513" s="62">
        <v>600</v>
      </c>
      <c r="BO513" s="62">
        <v>0</v>
      </c>
      <c r="BP513" s="62">
        <v>660</v>
      </c>
      <c r="BQ513" s="62">
        <v>850</v>
      </c>
      <c r="BR513" s="62">
        <v>1650</v>
      </c>
      <c r="BS513" s="62">
        <v>1750</v>
      </c>
      <c r="BT513" s="62">
        <v>1802</v>
      </c>
      <c r="BU513" s="62">
        <v>1800</v>
      </c>
    </row>
    <row r="514" spans="1:73" s="63" customFormat="1" x14ac:dyDescent="0.3">
      <c r="A514" s="1"/>
      <c r="B514" s="1"/>
      <c r="C514" s="1"/>
      <c r="D514" s="92"/>
      <c r="E514" s="3"/>
      <c r="F514" s="3"/>
      <c r="G514" s="1"/>
      <c r="H514" s="69">
        <v>22.843744000044953</v>
      </c>
      <c r="I514" s="47">
        <v>0</v>
      </c>
      <c r="J514" s="48">
        <v>0</v>
      </c>
      <c r="K514" s="48">
        <v>0</v>
      </c>
      <c r="L514" s="49">
        <v>255.67727272727257</v>
      </c>
      <c r="M514" s="49">
        <v>393.77272727272776</v>
      </c>
      <c r="N514" s="49">
        <v>394.6</v>
      </c>
      <c r="O514" s="49">
        <v>501.96818181818156</v>
      </c>
      <c r="P514" s="49">
        <v>501.86818181818154</v>
      </c>
      <c r="Q514" s="49">
        <v>1000</v>
      </c>
      <c r="R514" s="49">
        <v>1300</v>
      </c>
      <c r="S514" s="49">
        <v>2000</v>
      </c>
      <c r="T514" s="49">
        <v>2300</v>
      </c>
      <c r="U514" s="50">
        <v>297.2</v>
      </c>
      <c r="V514" s="50">
        <v>338.98</v>
      </c>
      <c r="W514" s="51">
        <v>850</v>
      </c>
      <c r="X514" s="51">
        <v>0</v>
      </c>
      <c r="Y514" s="51">
        <v>2000</v>
      </c>
      <c r="Z514" s="51">
        <v>2000</v>
      </c>
      <c r="AA514" s="52">
        <v>900</v>
      </c>
      <c r="AB514" s="53">
        <v>1500</v>
      </c>
      <c r="AC514" s="53">
        <v>0</v>
      </c>
      <c r="AD514" s="55">
        <v>0</v>
      </c>
      <c r="AE514" s="56">
        <v>750</v>
      </c>
      <c r="AF514" s="56">
        <v>0</v>
      </c>
      <c r="AG514" s="56">
        <v>2000</v>
      </c>
      <c r="AH514" s="57">
        <v>718.06666666666661</v>
      </c>
      <c r="AI514" s="57">
        <v>693.00454545454443</v>
      </c>
      <c r="AJ514" s="57">
        <v>853.09090909090889</v>
      </c>
      <c r="AK514" s="57">
        <v>907.40909090909111</v>
      </c>
      <c r="AL514" s="57">
        <v>841.26666666666665</v>
      </c>
      <c r="AM514" s="57">
        <v>1500</v>
      </c>
      <c r="AN514" s="57">
        <v>1650</v>
      </c>
      <c r="AO514" s="57">
        <v>0</v>
      </c>
      <c r="AP514" s="57">
        <v>0</v>
      </c>
      <c r="AQ514" s="58">
        <v>740.95454545454447</v>
      </c>
      <c r="AR514" s="58">
        <v>1300.0909090909111</v>
      </c>
      <c r="AS514" s="58">
        <v>1147.6363636363644</v>
      </c>
      <c r="AT514" s="58">
        <v>1500</v>
      </c>
      <c r="AU514" s="58">
        <v>0</v>
      </c>
      <c r="AV514" s="58">
        <v>2500</v>
      </c>
      <c r="AW514" s="58">
        <v>2300</v>
      </c>
      <c r="AX514" s="59">
        <v>127.59090909090916</v>
      </c>
      <c r="AY514" s="59">
        <v>217.40909090909111</v>
      </c>
      <c r="AZ514" s="59">
        <v>750</v>
      </c>
      <c r="BA514" s="64">
        <v>242.95454545454555</v>
      </c>
      <c r="BB514" s="64">
        <v>950</v>
      </c>
      <c r="BC514" s="64">
        <v>1000</v>
      </c>
      <c r="BD514" s="64">
        <v>1000</v>
      </c>
      <c r="BE514" s="64">
        <v>1000</v>
      </c>
      <c r="BF514" s="64">
        <v>1250</v>
      </c>
      <c r="BG514" s="64">
        <v>0</v>
      </c>
      <c r="BH514" s="64">
        <v>2100</v>
      </c>
      <c r="BI514" s="61">
        <v>600</v>
      </c>
      <c r="BJ514" s="62">
        <v>225</v>
      </c>
      <c r="BK514" s="62">
        <v>225</v>
      </c>
      <c r="BL514" s="62">
        <v>500</v>
      </c>
      <c r="BM514" s="62">
        <v>600</v>
      </c>
      <c r="BN514" s="62">
        <v>600</v>
      </c>
      <c r="BO514" s="62">
        <v>0</v>
      </c>
      <c r="BP514" s="62">
        <v>660</v>
      </c>
      <c r="BQ514" s="62">
        <v>850</v>
      </c>
      <c r="BR514" s="62">
        <v>1650</v>
      </c>
      <c r="BS514" s="62">
        <v>1750</v>
      </c>
      <c r="BT514" s="62">
        <v>1802</v>
      </c>
      <c r="BU514" s="62">
        <v>1800</v>
      </c>
    </row>
    <row r="515" spans="1:73" s="63" customFormat="1" x14ac:dyDescent="0.3">
      <c r="A515" s="1"/>
      <c r="B515" s="1"/>
      <c r="C515" s="1"/>
      <c r="D515" s="92"/>
      <c r="E515" s="3"/>
      <c r="F515" s="3"/>
      <c r="G515" s="1"/>
      <c r="H515" s="69">
        <v>22.888448000045045</v>
      </c>
      <c r="I515" s="47">
        <v>0</v>
      </c>
      <c r="J515" s="48">
        <v>0</v>
      </c>
      <c r="K515" s="48">
        <v>0</v>
      </c>
      <c r="L515" s="49">
        <v>255.71818181818165</v>
      </c>
      <c r="M515" s="49">
        <v>393.1818181818187</v>
      </c>
      <c r="N515" s="49">
        <v>393.9</v>
      </c>
      <c r="O515" s="49">
        <v>501.54545454545428</v>
      </c>
      <c r="P515" s="49">
        <v>501.44545454545425</v>
      </c>
      <c r="Q515" s="49">
        <v>1000</v>
      </c>
      <c r="R515" s="49">
        <v>1300</v>
      </c>
      <c r="S515" s="49">
        <v>2000</v>
      </c>
      <c r="T515" s="49">
        <v>2300</v>
      </c>
      <c r="U515" s="50">
        <v>297.39999999999998</v>
      </c>
      <c r="V515" s="50">
        <v>339.16</v>
      </c>
      <c r="W515" s="51">
        <v>850</v>
      </c>
      <c r="X515" s="51">
        <v>0</v>
      </c>
      <c r="Y515" s="51">
        <v>2000</v>
      </c>
      <c r="Z515" s="51">
        <v>2000</v>
      </c>
      <c r="AA515" s="52">
        <v>900</v>
      </c>
      <c r="AB515" s="53">
        <v>1500</v>
      </c>
      <c r="AC515" s="53">
        <v>0</v>
      </c>
      <c r="AD515" s="55">
        <v>0</v>
      </c>
      <c r="AE515" s="56">
        <v>750</v>
      </c>
      <c r="AF515" s="56">
        <v>0</v>
      </c>
      <c r="AG515" s="56">
        <v>2000</v>
      </c>
      <c r="AH515" s="57">
        <v>718.13333333333321</v>
      </c>
      <c r="AI515" s="57">
        <v>692.93636363636256</v>
      </c>
      <c r="AJ515" s="57">
        <v>852.72727272727252</v>
      </c>
      <c r="AK515" s="57">
        <v>907.27272727272748</v>
      </c>
      <c r="AL515" s="57">
        <v>840.5333333333333</v>
      </c>
      <c r="AM515" s="57">
        <v>1500</v>
      </c>
      <c r="AN515" s="57">
        <v>1650</v>
      </c>
      <c r="AO515" s="57">
        <v>0</v>
      </c>
      <c r="AP515" s="57">
        <v>0</v>
      </c>
      <c r="AQ515" s="58">
        <v>741.6363636363626</v>
      </c>
      <c r="AR515" s="58">
        <v>1299.7272727272748</v>
      </c>
      <c r="AS515" s="58">
        <v>1147.0909090909099</v>
      </c>
      <c r="AT515" s="58">
        <v>1500</v>
      </c>
      <c r="AU515" s="58">
        <v>0</v>
      </c>
      <c r="AV515" s="58">
        <v>2500</v>
      </c>
      <c r="AW515" s="58">
        <v>2300</v>
      </c>
      <c r="AX515" s="59">
        <v>127.7272727272728</v>
      </c>
      <c r="AY515" s="59">
        <v>217.27272727272748</v>
      </c>
      <c r="AZ515" s="59">
        <v>750</v>
      </c>
      <c r="BA515" s="64">
        <v>242.63636363636374</v>
      </c>
      <c r="BB515" s="64">
        <v>950</v>
      </c>
      <c r="BC515" s="64">
        <v>1000</v>
      </c>
      <c r="BD515" s="64">
        <v>1000</v>
      </c>
      <c r="BE515" s="64">
        <v>1000</v>
      </c>
      <c r="BF515" s="64">
        <v>1250</v>
      </c>
      <c r="BG515" s="64">
        <v>0</v>
      </c>
      <c r="BH515" s="64">
        <v>2100</v>
      </c>
      <c r="BI515" s="61">
        <v>600</v>
      </c>
      <c r="BJ515" s="62">
        <v>225</v>
      </c>
      <c r="BK515" s="62">
        <v>225</v>
      </c>
      <c r="BL515" s="62">
        <v>500</v>
      </c>
      <c r="BM515" s="62">
        <v>600</v>
      </c>
      <c r="BN515" s="62">
        <v>600</v>
      </c>
      <c r="BO515" s="62">
        <v>0</v>
      </c>
      <c r="BP515" s="62">
        <v>660</v>
      </c>
      <c r="BQ515" s="62">
        <v>850</v>
      </c>
      <c r="BR515" s="62">
        <v>1650</v>
      </c>
      <c r="BS515" s="62">
        <v>1750</v>
      </c>
      <c r="BT515" s="62">
        <v>1802</v>
      </c>
      <c r="BU515" s="62">
        <v>1800</v>
      </c>
    </row>
    <row r="516" spans="1:73" s="63" customFormat="1" x14ac:dyDescent="0.3">
      <c r="A516" s="1"/>
      <c r="B516" s="1"/>
      <c r="C516" s="1"/>
      <c r="D516" s="92"/>
      <c r="E516" s="3"/>
      <c r="F516" s="3"/>
      <c r="G516" s="1"/>
      <c r="H516" s="69">
        <v>22.93315200004513</v>
      </c>
      <c r="I516" s="47">
        <v>0</v>
      </c>
      <c r="J516" s="48">
        <v>0</v>
      </c>
      <c r="K516" s="48">
        <v>0</v>
      </c>
      <c r="L516" s="49">
        <v>255.75909090909073</v>
      </c>
      <c r="M516" s="49">
        <v>392.59090909090963</v>
      </c>
      <c r="N516" s="49">
        <v>393.2</v>
      </c>
      <c r="O516" s="49">
        <v>501.12272727272699</v>
      </c>
      <c r="P516" s="49">
        <v>501.02272727272697</v>
      </c>
      <c r="Q516" s="49">
        <v>1000</v>
      </c>
      <c r="R516" s="49">
        <v>1300</v>
      </c>
      <c r="S516" s="49">
        <v>2000</v>
      </c>
      <c r="T516" s="49">
        <v>2300</v>
      </c>
      <c r="U516" s="50">
        <v>297.60000000000002</v>
      </c>
      <c r="V516" s="50">
        <v>339.34</v>
      </c>
      <c r="W516" s="51">
        <v>850</v>
      </c>
      <c r="X516" s="51">
        <v>0</v>
      </c>
      <c r="Y516" s="51">
        <v>2000</v>
      </c>
      <c r="Z516" s="51">
        <v>2000</v>
      </c>
      <c r="AA516" s="52">
        <v>900</v>
      </c>
      <c r="AB516" s="53">
        <v>1500</v>
      </c>
      <c r="AC516" s="53">
        <v>0</v>
      </c>
      <c r="AD516" s="55">
        <v>0</v>
      </c>
      <c r="AE516" s="56">
        <v>750</v>
      </c>
      <c r="AF516" s="56">
        <v>0</v>
      </c>
      <c r="AG516" s="56">
        <v>2000</v>
      </c>
      <c r="AH516" s="57">
        <v>718.2</v>
      </c>
      <c r="AI516" s="57">
        <v>692.86818181818069</v>
      </c>
      <c r="AJ516" s="57">
        <v>852.36363636363615</v>
      </c>
      <c r="AK516" s="57">
        <v>907.13636363636385</v>
      </c>
      <c r="AL516" s="57">
        <v>839.8</v>
      </c>
      <c r="AM516" s="57">
        <v>1500</v>
      </c>
      <c r="AN516" s="57">
        <v>1650</v>
      </c>
      <c r="AO516" s="57">
        <v>0</v>
      </c>
      <c r="AP516" s="57">
        <v>0</v>
      </c>
      <c r="AQ516" s="58">
        <v>742.31818181818073</v>
      </c>
      <c r="AR516" s="58">
        <v>1299.3636363636385</v>
      </c>
      <c r="AS516" s="58">
        <v>1146.5454545454554</v>
      </c>
      <c r="AT516" s="58">
        <v>1500</v>
      </c>
      <c r="AU516" s="58">
        <v>0</v>
      </c>
      <c r="AV516" s="58">
        <v>2500</v>
      </c>
      <c r="AW516" s="58">
        <v>2300</v>
      </c>
      <c r="AX516" s="59">
        <v>127.86363636363645</v>
      </c>
      <c r="AY516" s="59">
        <v>217.13636363636385</v>
      </c>
      <c r="AZ516" s="59">
        <v>750</v>
      </c>
      <c r="BA516" s="64">
        <v>242.31818181818193</v>
      </c>
      <c r="BB516" s="64">
        <v>950</v>
      </c>
      <c r="BC516" s="64">
        <v>1000</v>
      </c>
      <c r="BD516" s="64">
        <v>1000</v>
      </c>
      <c r="BE516" s="64">
        <v>1000</v>
      </c>
      <c r="BF516" s="64">
        <v>1250</v>
      </c>
      <c r="BG516" s="64">
        <v>0</v>
      </c>
      <c r="BH516" s="64">
        <v>2100</v>
      </c>
      <c r="BI516" s="61">
        <v>600</v>
      </c>
      <c r="BJ516" s="62">
        <v>225</v>
      </c>
      <c r="BK516" s="62">
        <v>225</v>
      </c>
      <c r="BL516" s="62">
        <v>500</v>
      </c>
      <c r="BM516" s="62">
        <v>600</v>
      </c>
      <c r="BN516" s="62">
        <v>600</v>
      </c>
      <c r="BO516" s="62">
        <v>0</v>
      </c>
      <c r="BP516" s="62">
        <v>660</v>
      </c>
      <c r="BQ516" s="62">
        <v>850</v>
      </c>
      <c r="BR516" s="62">
        <v>1650</v>
      </c>
      <c r="BS516" s="62">
        <v>1750</v>
      </c>
      <c r="BT516" s="62">
        <v>1802</v>
      </c>
      <c r="BU516" s="62">
        <v>1800</v>
      </c>
    </row>
    <row r="517" spans="1:73" s="63" customFormat="1" x14ac:dyDescent="0.3">
      <c r="A517" s="1"/>
      <c r="B517" s="1"/>
      <c r="C517" s="1"/>
      <c r="D517" s="92"/>
      <c r="E517" s="3"/>
      <c r="F517" s="3"/>
      <c r="G517" s="1"/>
      <c r="H517" s="69">
        <v>22.977856000045218</v>
      </c>
      <c r="I517" s="47">
        <v>0</v>
      </c>
      <c r="J517" s="48">
        <v>0</v>
      </c>
      <c r="K517" s="48">
        <v>0</v>
      </c>
      <c r="L517" s="49">
        <v>255.8</v>
      </c>
      <c r="M517" s="49">
        <v>392</v>
      </c>
      <c r="N517" s="49">
        <v>392.5</v>
      </c>
      <c r="O517" s="49">
        <v>500.7</v>
      </c>
      <c r="P517" s="49">
        <v>500.6</v>
      </c>
      <c r="Q517" s="49">
        <v>1000</v>
      </c>
      <c r="R517" s="49">
        <v>1300</v>
      </c>
      <c r="S517" s="49">
        <v>2000</v>
      </c>
      <c r="T517" s="49">
        <v>2300</v>
      </c>
      <c r="U517" s="50">
        <v>297.8</v>
      </c>
      <c r="V517" s="50">
        <v>339.52</v>
      </c>
      <c r="W517" s="51">
        <v>850</v>
      </c>
      <c r="X517" s="51">
        <v>0</v>
      </c>
      <c r="Y517" s="51">
        <v>2000</v>
      </c>
      <c r="Z517" s="51">
        <v>2000</v>
      </c>
      <c r="AA517" s="52">
        <v>900</v>
      </c>
      <c r="AB517" s="53">
        <v>1500</v>
      </c>
      <c r="AC517" s="53">
        <v>0</v>
      </c>
      <c r="AD517" s="55">
        <v>0</v>
      </c>
      <c r="AE517" s="56">
        <v>750</v>
      </c>
      <c r="AF517" s="56">
        <v>0</v>
      </c>
      <c r="AG517" s="56">
        <v>2000</v>
      </c>
      <c r="AH517" s="57">
        <v>718.26666666666642</v>
      </c>
      <c r="AI517" s="57">
        <v>692.8</v>
      </c>
      <c r="AJ517" s="57">
        <v>852</v>
      </c>
      <c r="AK517" s="57">
        <v>907</v>
      </c>
      <c r="AL517" s="57">
        <v>839.06666666666661</v>
      </c>
      <c r="AM517" s="57">
        <v>1500</v>
      </c>
      <c r="AN517" s="57">
        <v>1650</v>
      </c>
      <c r="AO517" s="57">
        <v>0</v>
      </c>
      <c r="AP517" s="57">
        <v>0</v>
      </c>
      <c r="AQ517" s="58">
        <v>743</v>
      </c>
      <c r="AR517" s="58">
        <v>1299</v>
      </c>
      <c r="AS517" s="58">
        <v>1146</v>
      </c>
      <c r="AT517" s="58">
        <v>1500</v>
      </c>
      <c r="AU517" s="58">
        <v>0</v>
      </c>
      <c r="AV517" s="58">
        <v>2500</v>
      </c>
      <c r="AW517" s="58">
        <v>2300</v>
      </c>
      <c r="AX517" s="59">
        <v>128</v>
      </c>
      <c r="AY517" s="59">
        <v>217</v>
      </c>
      <c r="AZ517" s="59">
        <v>750</v>
      </c>
      <c r="BA517" s="64">
        <v>242</v>
      </c>
      <c r="BB517" s="64">
        <v>950</v>
      </c>
      <c r="BC517" s="64">
        <v>1000</v>
      </c>
      <c r="BD517" s="64">
        <v>1000</v>
      </c>
      <c r="BE517" s="64">
        <v>1000</v>
      </c>
      <c r="BF517" s="64">
        <v>1250</v>
      </c>
      <c r="BG517" s="64">
        <v>0</v>
      </c>
      <c r="BH517" s="64">
        <v>2100</v>
      </c>
      <c r="BI517" s="61">
        <v>600</v>
      </c>
      <c r="BJ517" s="62">
        <v>225</v>
      </c>
      <c r="BK517" s="62">
        <v>225</v>
      </c>
      <c r="BL517" s="62">
        <v>500</v>
      </c>
      <c r="BM517" s="62">
        <v>600</v>
      </c>
      <c r="BN517" s="62">
        <v>600</v>
      </c>
      <c r="BO517" s="62">
        <v>0</v>
      </c>
      <c r="BP517" s="62">
        <v>660</v>
      </c>
      <c r="BQ517" s="62">
        <v>850</v>
      </c>
      <c r="BR517" s="62">
        <v>1650</v>
      </c>
      <c r="BS517" s="62">
        <v>1750</v>
      </c>
      <c r="BT517" s="62">
        <v>1802</v>
      </c>
      <c r="BU517" s="62">
        <v>1800</v>
      </c>
    </row>
    <row r="518" spans="1:73" s="63" customFormat="1" x14ac:dyDescent="0.3">
      <c r="A518" s="1"/>
      <c r="B518" s="1"/>
      <c r="C518" s="1"/>
      <c r="D518" s="92"/>
      <c r="E518" s="3"/>
      <c r="F518" s="3"/>
      <c r="G518" s="1"/>
      <c r="H518" s="69">
        <v>23.022560000045306</v>
      </c>
      <c r="I518" s="47">
        <v>0</v>
      </c>
      <c r="J518" s="48">
        <v>0</v>
      </c>
      <c r="K518" s="48">
        <v>0</v>
      </c>
      <c r="L518" s="49">
        <v>255.83913043478262</v>
      </c>
      <c r="M518" s="49">
        <v>391.69565217391306</v>
      </c>
      <c r="N518" s="49">
        <v>391.86521739130433</v>
      </c>
      <c r="O518" s="49">
        <v>499.74347826086955</v>
      </c>
      <c r="P518" s="49">
        <v>499.64347826086959</v>
      </c>
      <c r="Q518" s="49">
        <v>1000</v>
      </c>
      <c r="R518" s="49">
        <v>1300</v>
      </c>
      <c r="S518" s="49">
        <v>2000</v>
      </c>
      <c r="T518" s="49">
        <v>2300</v>
      </c>
      <c r="U518" s="50">
        <v>298</v>
      </c>
      <c r="V518" s="50">
        <v>339.7</v>
      </c>
      <c r="W518" s="51">
        <v>850</v>
      </c>
      <c r="X518" s="51">
        <v>0</v>
      </c>
      <c r="Y518" s="51">
        <v>2000</v>
      </c>
      <c r="Z518" s="51">
        <v>2000</v>
      </c>
      <c r="AA518" s="52">
        <v>900</v>
      </c>
      <c r="AB518" s="53">
        <v>1500</v>
      </c>
      <c r="AC518" s="53">
        <v>0</v>
      </c>
      <c r="AD518" s="55">
        <v>0</v>
      </c>
      <c r="AE518" s="56">
        <v>750</v>
      </c>
      <c r="AF518" s="56">
        <v>0</v>
      </c>
      <c r="AG518" s="56">
        <v>2000</v>
      </c>
      <c r="AH518" s="57">
        <v>718.33333333333303</v>
      </c>
      <c r="AI518" s="57">
        <v>692.90434782608691</v>
      </c>
      <c r="AJ518" s="57">
        <v>851.73913043478262</v>
      </c>
      <c r="AK518" s="57">
        <v>906.95652173913038</v>
      </c>
      <c r="AL518" s="57">
        <v>838.33333333333326</v>
      </c>
      <c r="AM518" s="57">
        <v>1500</v>
      </c>
      <c r="AN518" s="57">
        <v>1650</v>
      </c>
      <c r="AO518" s="57">
        <v>0</v>
      </c>
      <c r="AP518" s="57">
        <v>0</v>
      </c>
      <c r="AQ518" s="58">
        <v>742.95652173913038</v>
      </c>
      <c r="AR518" s="58">
        <v>1298.695652173913</v>
      </c>
      <c r="AS518" s="58">
        <v>1145.7391304347825</v>
      </c>
      <c r="AT518" s="58">
        <v>1500</v>
      </c>
      <c r="AU518" s="58">
        <v>0</v>
      </c>
      <c r="AV518" s="58">
        <v>2500</v>
      </c>
      <c r="AW518" s="58">
        <v>2300</v>
      </c>
      <c r="AX518" s="59">
        <v>128.17391304347825</v>
      </c>
      <c r="AY518" s="59">
        <v>216.95652173913044</v>
      </c>
      <c r="AZ518" s="59">
        <v>750</v>
      </c>
      <c r="BA518" s="64">
        <v>241.78260869565219</v>
      </c>
      <c r="BB518" s="64">
        <v>950</v>
      </c>
      <c r="BC518" s="64">
        <v>1000</v>
      </c>
      <c r="BD518" s="64">
        <v>1000</v>
      </c>
      <c r="BE518" s="64">
        <v>1000</v>
      </c>
      <c r="BF518" s="64">
        <v>1250</v>
      </c>
      <c r="BG518" s="64">
        <v>0</v>
      </c>
      <c r="BH518" s="64">
        <v>2100</v>
      </c>
      <c r="BI518" s="61">
        <v>600</v>
      </c>
      <c r="BJ518" s="62">
        <v>225</v>
      </c>
      <c r="BK518" s="62">
        <v>225</v>
      </c>
      <c r="BL518" s="62">
        <v>500</v>
      </c>
      <c r="BM518" s="62">
        <v>600</v>
      </c>
      <c r="BN518" s="62">
        <v>600</v>
      </c>
      <c r="BO518" s="62">
        <v>0</v>
      </c>
      <c r="BP518" s="62">
        <v>660</v>
      </c>
      <c r="BQ518" s="62">
        <v>850</v>
      </c>
      <c r="BR518" s="62">
        <v>1650</v>
      </c>
      <c r="BS518" s="62">
        <v>1750</v>
      </c>
      <c r="BT518" s="62">
        <v>1801.9130434782608</v>
      </c>
      <c r="BU518" s="62">
        <v>1800</v>
      </c>
    </row>
    <row r="519" spans="1:73" s="63" customFormat="1" x14ac:dyDescent="0.3">
      <c r="A519" s="1"/>
      <c r="B519" s="1"/>
      <c r="C519" s="1"/>
      <c r="D519" s="92"/>
      <c r="E519" s="3"/>
      <c r="F519" s="3"/>
      <c r="G519" s="1"/>
      <c r="H519" s="69">
        <v>23.067264000045395</v>
      </c>
      <c r="I519" s="47">
        <v>0</v>
      </c>
      <c r="J519" s="48">
        <v>0</v>
      </c>
      <c r="K519" s="48">
        <v>0</v>
      </c>
      <c r="L519" s="49">
        <v>255.87826086956522</v>
      </c>
      <c r="M519" s="49">
        <v>391.39130434782612</v>
      </c>
      <c r="N519" s="49">
        <v>391.23043478260865</v>
      </c>
      <c r="O519" s="49">
        <v>498.78695652173911</v>
      </c>
      <c r="P519" s="49">
        <v>498.68695652173915</v>
      </c>
      <c r="Q519" s="49">
        <v>1000</v>
      </c>
      <c r="R519" s="49">
        <v>1300</v>
      </c>
      <c r="S519" s="49">
        <v>2000</v>
      </c>
      <c r="T519" s="49">
        <v>2300</v>
      </c>
      <c r="U519" s="50">
        <v>298.2</v>
      </c>
      <c r="V519" s="50">
        <v>339.88</v>
      </c>
      <c r="W519" s="51">
        <v>850</v>
      </c>
      <c r="X519" s="51">
        <v>0</v>
      </c>
      <c r="Y519" s="51">
        <v>2000</v>
      </c>
      <c r="Z519" s="51">
        <v>2000</v>
      </c>
      <c r="AA519" s="52">
        <v>900</v>
      </c>
      <c r="AB519" s="53">
        <v>1500</v>
      </c>
      <c r="AC519" s="53">
        <v>0</v>
      </c>
      <c r="AD519" s="55">
        <v>0</v>
      </c>
      <c r="AE519" s="56">
        <v>750</v>
      </c>
      <c r="AF519" s="56">
        <v>0</v>
      </c>
      <c r="AG519" s="56">
        <v>2000</v>
      </c>
      <c r="AH519" s="57">
        <v>718.4</v>
      </c>
      <c r="AI519" s="57">
        <v>693.00869565217386</v>
      </c>
      <c r="AJ519" s="57">
        <v>851.47826086956525</v>
      </c>
      <c r="AK519" s="57">
        <v>906.91304347826076</v>
      </c>
      <c r="AL519" s="57">
        <v>837.6</v>
      </c>
      <c r="AM519" s="57">
        <v>1500</v>
      </c>
      <c r="AN519" s="57">
        <v>1650</v>
      </c>
      <c r="AO519" s="57">
        <v>0</v>
      </c>
      <c r="AP519" s="57">
        <v>0</v>
      </c>
      <c r="AQ519" s="58">
        <v>742.91304347826076</v>
      </c>
      <c r="AR519" s="58">
        <v>1298.391304347826</v>
      </c>
      <c r="AS519" s="58">
        <v>1145.478260869565</v>
      </c>
      <c r="AT519" s="58">
        <v>1500</v>
      </c>
      <c r="AU519" s="58">
        <v>0</v>
      </c>
      <c r="AV519" s="58">
        <v>2500</v>
      </c>
      <c r="AW519" s="58">
        <v>2300</v>
      </c>
      <c r="AX519" s="59">
        <v>128.3478260869565</v>
      </c>
      <c r="AY519" s="59">
        <v>216.91304347826087</v>
      </c>
      <c r="AZ519" s="59">
        <v>750</v>
      </c>
      <c r="BA519" s="64">
        <v>241.56521739130437</v>
      </c>
      <c r="BB519" s="64">
        <v>950</v>
      </c>
      <c r="BC519" s="64">
        <v>1000</v>
      </c>
      <c r="BD519" s="64">
        <v>1000</v>
      </c>
      <c r="BE519" s="64">
        <v>1000</v>
      </c>
      <c r="BF519" s="64">
        <v>1250</v>
      </c>
      <c r="BG519" s="64">
        <v>0</v>
      </c>
      <c r="BH519" s="64">
        <v>2100</v>
      </c>
      <c r="BI519" s="61">
        <v>600</v>
      </c>
      <c r="BJ519" s="62">
        <v>225</v>
      </c>
      <c r="BK519" s="62">
        <v>225</v>
      </c>
      <c r="BL519" s="62">
        <v>500</v>
      </c>
      <c r="BM519" s="62">
        <v>600</v>
      </c>
      <c r="BN519" s="62">
        <v>600</v>
      </c>
      <c r="BO519" s="62">
        <v>0</v>
      </c>
      <c r="BP519" s="62">
        <v>660</v>
      </c>
      <c r="BQ519" s="62">
        <v>850</v>
      </c>
      <c r="BR519" s="62">
        <v>1650</v>
      </c>
      <c r="BS519" s="62">
        <v>1750</v>
      </c>
      <c r="BT519" s="62">
        <v>1801.8260869565215</v>
      </c>
      <c r="BU519" s="62">
        <v>1800</v>
      </c>
    </row>
    <row r="520" spans="1:73" s="63" customFormat="1" x14ac:dyDescent="0.3">
      <c r="A520" s="1"/>
      <c r="B520" s="1"/>
      <c r="C520" s="1"/>
      <c r="D520" s="92"/>
      <c r="E520" s="3"/>
      <c r="F520" s="3"/>
      <c r="G520" s="1"/>
      <c r="H520" s="69">
        <v>23.111968000045483</v>
      </c>
      <c r="I520" s="47">
        <v>0</v>
      </c>
      <c r="J520" s="48">
        <v>0</v>
      </c>
      <c r="K520" s="48">
        <v>0</v>
      </c>
      <c r="L520" s="49">
        <v>255.91739130434783</v>
      </c>
      <c r="M520" s="49">
        <v>391.08695652173918</v>
      </c>
      <c r="N520" s="49">
        <v>390.59565217391298</v>
      </c>
      <c r="O520" s="49">
        <v>497.83043478260868</v>
      </c>
      <c r="P520" s="49">
        <v>497.73043478260871</v>
      </c>
      <c r="Q520" s="49">
        <v>1000</v>
      </c>
      <c r="R520" s="49">
        <v>1300</v>
      </c>
      <c r="S520" s="49">
        <v>2000</v>
      </c>
      <c r="T520" s="49">
        <v>2300</v>
      </c>
      <c r="U520" s="50">
        <v>298.39999999999998</v>
      </c>
      <c r="V520" s="50">
        <v>340.06</v>
      </c>
      <c r="W520" s="51">
        <v>850</v>
      </c>
      <c r="X520" s="51">
        <v>0</v>
      </c>
      <c r="Y520" s="51">
        <v>2000</v>
      </c>
      <c r="Z520" s="51">
        <v>2000</v>
      </c>
      <c r="AA520" s="52">
        <v>900</v>
      </c>
      <c r="AB520" s="53">
        <v>1500</v>
      </c>
      <c r="AC520" s="53">
        <v>0</v>
      </c>
      <c r="AD520" s="55">
        <v>0</v>
      </c>
      <c r="AE520" s="56">
        <v>750</v>
      </c>
      <c r="AF520" s="56">
        <v>0</v>
      </c>
      <c r="AG520" s="56">
        <v>2000</v>
      </c>
      <c r="AH520" s="57">
        <v>718.46666666666624</v>
      </c>
      <c r="AI520" s="57">
        <v>693.11304347826081</v>
      </c>
      <c r="AJ520" s="57">
        <v>851.21739130434787</v>
      </c>
      <c r="AK520" s="57">
        <v>906.86956521739114</v>
      </c>
      <c r="AL520" s="57">
        <v>836.86666666666656</v>
      </c>
      <c r="AM520" s="57">
        <v>1500</v>
      </c>
      <c r="AN520" s="57">
        <v>1650</v>
      </c>
      <c r="AO520" s="57">
        <v>0</v>
      </c>
      <c r="AP520" s="57">
        <v>0</v>
      </c>
      <c r="AQ520" s="58">
        <v>742.86956521739114</v>
      </c>
      <c r="AR520" s="58">
        <v>1298.086956521739</v>
      </c>
      <c r="AS520" s="58">
        <v>1145.2173913043475</v>
      </c>
      <c r="AT520" s="58">
        <v>1500</v>
      </c>
      <c r="AU520" s="58">
        <v>0</v>
      </c>
      <c r="AV520" s="58">
        <v>2500</v>
      </c>
      <c r="AW520" s="58">
        <v>2300</v>
      </c>
      <c r="AX520" s="59">
        <v>128.52173913043475</v>
      </c>
      <c r="AY520" s="59">
        <v>216.86956521739131</v>
      </c>
      <c r="AZ520" s="59">
        <v>750</v>
      </c>
      <c r="BA520" s="64">
        <v>241.34782608695656</v>
      </c>
      <c r="BB520" s="64">
        <v>950</v>
      </c>
      <c r="BC520" s="64">
        <v>1000</v>
      </c>
      <c r="BD520" s="64">
        <v>1000</v>
      </c>
      <c r="BE520" s="64">
        <v>1000</v>
      </c>
      <c r="BF520" s="64">
        <v>1250</v>
      </c>
      <c r="BG520" s="64">
        <v>0</v>
      </c>
      <c r="BH520" s="64">
        <v>2100</v>
      </c>
      <c r="BI520" s="61">
        <v>600</v>
      </c>
      <c r="BJ520" s="62">
        <v>225</v>
      </c>
      <c r="BK520" s="62">
        <v>225</v>
      </c>
      <c r="BL520" s="62">
        <v>500</v>
      </c>
      <c r="BM520" s="62">
        <v>600</v>
      </c>
      <c r="BN520" s="62">
        <v>600</v>
      </c>
      <c r="BO520" s="62">
        <v>0</v>
      </c>
      <c r="BP520" s="62">
        <v>660</v>
      </c>
      <c r="BQ520" s="62">
        <v>850</v>
      </c>
      <c r="BR520" s="62">
        <v>1650</v>
      </c>
      <c r="BS520" s="62">
        <v>1750</v>
      </c>
      <c r="BT520" s="62">
        <v>1801.7391304347823</v>
      </c>
      <c r="BU520" s="62">
        <v>1800</v>
      </c>
    </row>
    <row r="521" spans="1:73" s="63" customFormat="1" x14ac:dyDescent="0.3">
      <c r="A521" s="1"/>
      <c r="B521" s="1"/>
      <c r="C521" s="1"/>
      <c r="D521" s="92"/>
      <c r="E521" s="3"/>
      <c r="F521" s="3"/>
      <c r="G521" s="1"/>
      <c r="H521" s="69">
        <v>23.156672000045567</v>
      </c>
      <c r="I521" s="47">
        <v>0</v>
      </c>
      <c r="J521" s="48">
        <v>0</v>
      </c>
      <c r="K521" s="48">
        <v>0</v>
      </c>
      <c r="L521" s="49">
        <v>255.95652173913044</v>
      </c>
      <c r="M521" s="49">
        <v>390.78260869565224</v>
      </c>
      <c r="N521" s="49">
        <v>389.96086956521731</v>
      </c>
      <c r="O521" s="49">
        <v>496.87391304347824</v>
      </c>
      <c r="P521" s="49">
        <v>496.77391304347827</v>
      </c>
      <c r="Q521" s="49">
        <v>1000</v>
      </c>
      <c r="R521" s="49">
        <v>1300</v>
      </c>
      <c r="S521" s="49">
        <v>2000</v>
      </c>
      <c r="T521" s="49">
        <v>2300</v>
      </c>
      <c r="U521" s="50">
        <v>298.60000000000002</v>
      </c>
      <c r="V521" s="50">
        <v>340.24</v>
      </c>
      <c r="W521" s="51">
        <v>850</v>
      </c>
      <c r="X521" s="51">
        <v>0</v>
      </c>
      <c r="Y521" s="51">
        <v>2000</v>
      </c>
      <c r="Z521" s="51">
        <v>2000</v>
      </c>
      <c r="AA521" s="52">
        <v>900</v>
      </c>
      <c r="AB521" s="53">
        <v>1500</v>
      </c>
      <c r="AC521" s="53">
        <v>0</v>
      </c>
      <c r="AD521" s="55">
        <v>0</v>
      </c>
      <c r="AE521" s="56">
        <v>750</v>
      </c>
      <c r="AF521" s="56">
        <v>0</v>
      </c>
      <c r="AG521" s="56">
        <v>2000</v>
      </c>
      <c r="AH521" s="57">
        <v>718.53333333333285</v>
      </c>
      <c r="AI521" s="57">
        <v>693.21739130434776</v>
      </c>
      <c r="AJ521" s="57">
        <v>850.95652173913049</v>
      </c>
      <c r="AK521" s="57">
        <v>906.82608695652152</v>
      </c>
      <c r="AL521" s="57">
        <v>836.13333333333321</v>
      </c>
      <c r="AM521" s="57">
        <v>1500</v>
      </c>
      <c r="AN521" s="57">
        <v>1650</v>
      </c>
      <c r="AO521" s="57">
        <v>0</v>
      </c>
      <c r="AP521" s="57">
        <v>0</v>
      </c>
      <c r="AQ521" s="58">
        <v>742.82608695652152</v>
      </c>
      <c r="AR521" s="58">
        <v>1297.782608695652</v>
      </c>
      <c r="AS521" s="58">
        <v>1144.95652173913</v>
      </c>
      <c r="AT521" s="58">
        <v>1500</v>
      </c>
      <c r="AU521" s="58">
        <v>0</v>
      </c>
      <c r="AV521" s="58">
        <v>2500</v>
      </c>
      <c r="AW521" s="58">
        <v>2300</v>
      </c>
      <c r="AX521" s="59">
        <v>128.695652173913</v>
      </c>
      <c r="AY521" s="59">
        <v>216.82608695652175</v>
      </c>
      <c r="AZ521" s="59">
        <v>750</v>
      </c>
      <c r="BA521" s="64">
        <v>241.13043478260875</v>
      </c>
      <c r="BB521" s="64">
        <v>950</v>
      </c>
      <c r="BC521" s="64">
        <v>1000</v>
      </c>
      <c r="BD521" s="64">
        <v>1000</v>
      </c>
      <c r="BE521" s="64">
        <v>1000</v>
      </c>
      <c r="BF521" s="64">
        <v>1250</v>
      </c>
      <c r="BG521" s="64">
        <v>0</v>
      </c>
      <c r="BH521" s="64">
        <v>2100</v>
      </c>
      <c r="BI521" s="61">
        <v>600</v>
      </c>
      <c r="BJ521" s="62">
        <v>225</v>
      </c>
      <c r="BK521" s="62">
        <v>225</v>
      </c>
      <c r="BL521" s="62">
        <v>500</v>
      </c>
      <c r="BM521" s="62">
        <v>600</v>
      </c>
      <c r="BN521" s="62">
        <v>600</v>
      </c>
      <c r="BO521" s="62">
        <v>0</v>
      </c>
      <c r="BP521" s="62">
        <v>660</v>
      </c>
      <c r="BQ521" s="62">
        <v>850</v>
      </c>
      <c r="BR521" s="62">
        <v>1650</v>
      </c>
      <c r="BS521" s="62">
        <v>1750</v>
      </c>
      <c r="BT521" s="62">
        <v>1801.652173913043</v>
      </c>
      <c r="BU521" s="62">
        <v>1800</v>
      </c>
    </row>
    <row r="522" spans="1:73" s="63" customFormat="1" x14ac:dyDescent="0.3">
      <c r="A522" s="1"/>
      <c r="B522" s="1"/>
      <c r="C522" s="1"/>
      <c r="D522" s="92"/>
      <c r="E522" s="3"/>
      <c r="F522" s="3"/>
      <c r="G522" s="1"/>
      <c r="H522" s="69">
        <v>23.201376000045656</v>
      </c>
      <c r="I522" s="47">
        <v>0</v>
      </c>
      <c r="J522" s="48">
        <v>0</v>
      </c>
      <c r="K522" s="48">
        <v>0</v>
      </c>
      <c r="L522" s="49">
        <v>255.99565217391304</v>
      </c>
      <c r="M522" s="49">
        <v>390.4782608695653</v>
      </c>
      <c r="N522" s="49">
        <v>389.32608695652164</v>
      </c>
      <c r="O522" s="49">
        <v>495.9173913043478</v>
      </c>
      <c r="P522" s="49">
        <v>495.81739130434784</v>
      </c>
      <c r="Q522" s="49">
        <v>1000</v>
      </c>
      <c r="R522" s="49">
        <v>1300</v>
      </c>
      <c r="S522" s="49">
        <v>2000</v>
      </c>
      <c r="T522" s="49">
        <v>2300</v>
      </c>
      <c r="U522" s="50">
        <v>298.8</v>
      </c>
      <c r="V522" s="50">
        <v>340.42</v>
      </c>
      <c r="W522" s="51">
        <v>850</v>
      </c>
      <c r="X522" s="51">
        <v>0</v>
      </c>
      <c r="Y522" s="51">
        <v>2000</v>
      </c>
      <c r="Z522" s="51">
        <v>2000</v>
      </c>
      <c r="AA522" s="52">
        <v>900</v>
      </c>
      <c r="AB522" s="53">
        <v>1500</v>
      </c>
      <c r="AC522" s="53">
        <v>0</v>
      </c>
      <c r="AD522" s="55">
        <v>0</v>
      </c>
      <c r="AE522" s="56">
        <v>750</v>
      </c>
      <c r="AF522" s="56">
        <v>0</v>
      </c>
      <c r="AG522" s="56">
        <v>2000</v>
      </c>
      <c r="AH522" s="57">
        <v>718.59999999999945</v>
      </c>
      <c r="AI522" s="57">
        <v>693.32173913043471</v>
      </c>
      <c r="AJ522" s="57">
        <v>850.69565217391312</v>
      </c>
      <c r="AK522" s="57">
        <v>906.7826086956519</v>
      </c>
      <c r="AL522" s="57">
        <v>835.4</v>
      </c>
      <c r="AM522" s="57">
        <v>1500</v>
      </c>
      <c r="AN522" s="57">
        <v>1650</v>
      </c>
      <c r="AO522" s="57">
        <v>0</v>
      </c>
      <c r="AP522" s="57">
        <v>0</v>
      </c>
      <c r="AQ522" s="58">
        <v>742.7826086956519</v>
      </c>
      <c r="AR522" s="58">
        <v>1297.478260869565</v>
      </c>
      <c r="AS522" s="58">
        <v>1144.6956521739125</v>
      </c>
      <c r="AT522" s="58">
        <v>1500</v>
      </c>
      <c r="AU522" s="58">
        <v>0</v>
      </c>
      <c r="AV522" s="58">
        <v>2500</v>
      </c>
      <c r="AW522" s="58">
        <v>2300</v>
      </c>
      <c r="AX522" s="59">
        <v>128.86956521739125</v>
      </c>
      <c r="AY522" s="59">
        <v>216.78260869565219</v>
      </c>
      <c r="AZ522" s="59">
        <v>750</v>
      </c>
      <c r="BA522" s="64">
        <v>240.91304347826093</v>
      </c>
      <c r="BB522" s="64">
        <v>950</v>
      </c>
      <c r="BC522" s="64">
        <v>1000</v>
      </c>
      <c r="BD522" s="64">
        <v>1000</v>
      </c>
      <c r="BE522" s="64">
        <v>1000</v>
      </c>
      <c r="BF522" s="64">
        <v>1250</v>
      </c>
      <c r="BG522" s="64">
        <v>0</v>
      </c>
      <c r="BH522" s="64">
        <v>2100</v>
      </c>
      <c r="BI522" s="61">
        <v>600</v>
      </c>
      <c r="BJ522" s="62">
        <v>225</v>
      </c>
      <c r="BK522" s="62">
        <v>225</v>
      </c>
      <c r="BL522" s="62">
        <v>500</v>
      </c>
      <c r="BM522" s="62">
        <v>600</v>
      </c>
      <c r="BN522" s="62">
        <v>600</v>
      </c>
      <c r="BO522" s="62">
        <v>0</v>
      </c>
      <c r="BP522" s="62">
        <v>660</v>
      </c>
      <c r="BQ522" s="62">
        <v>850</v>
      </c>
      <c r="BR522" s="62">
        <v>1650</v>
      </c>
      <c r="BS522" s="62">
        <v>1750</v>
      </c>
      <c r="BT522" s="62">
        <v>1801.5652173913038</v>
      </c>
      <c r="BU522" s="62">
        <v>1800</v>
      </c>
    </row>
    <row r="523" spans="1:73" s="63" customFormat="1" x14ac:dyDescent="0.3">
      <c r="A523" s="1"/>
      <c r="B523" s="1"/>
      <c r="C523" s="1"/>
      <c r="D523" s="92"/>
      <c r="E523" s="3"/>
      <c r="F523" s="3"/>
      <c r="G523" s="1"/>
      <c r="H523" s="69">
        <v>23.246080000045747</v>
      </c>
      <c r="I523" s="47">
        <v>0</v>
      </c>
      <c r="J523" s="48">
        <v>0</v>
      </c>
      <c r="K523" s="48">
        <v>0</v>
      </c>
      <c r="L523" s="49">
        <v>256.03478260869565</v>
      </c>
      <c r="M523" s="49">
        <v>390.17391304347836</v>
      </c>
      <c r="N523" s="49">
        <v>388.69130434782596</v>
      </c>
      <c r="O523" s="49">
        <v>494.96086956521737</v>
      </c>
      <c r="P523" s="49">
        <v>494.8608695652174</v>
      </c>
      <c r="Q523" s="49">
        <v>1000</v>
      </c>
      <c r="R523" s="49">
        <v>1300</v>
      </c>
      <c r="S523" s="49">
        <v>2000</v>
      </c>
      <c r="T523" s="49">
        <v>2300</v>
      </c>
      <c r="U523" s="50">
        <v>299</v>
      </c>
      <c r="V523" s="50">
        <v>340.6</v>
      </c>
      <c r="W523" s="51">
        <v>850</v>
      </c>
      <c r="X523" s="51">
        <v>0</v>
      </c>
      <c r="Y523" s="51">
        <v>2000</v>
      </c>
      <c r="Z523" s="51">
        <v>2000</v>
      </c>
      <c r="AA523" s="52">
        <v>900</v>
      </c>
      <c r="AB523" s="53">
        <v>1500</v>
      </c>
      <c r="AC523" s="53">
        <v>0</v>
      </c>
      <c r="AD523" s="55">
        <v>0</v>
      </c>
      <c r="AE523" s="56">
        <v>750</v>
      </c>
      <c r="AF523" s="56">
        <v>0</v>
      </c>
      <c r="AG523" s="56">
        <v>2000</v>
      </c>
      <c r="AH523" s="57">
        <v>718.66666666666663</v>
      </c>
      <c r="AI523" s="57">
        <v>693.42608695652166</v>
      </c>
      <c r="AJ523" s="57">
        <v>850.43478260869574</v>
      </c>
      <c r="AK523" s="57">
        <v>906.73913043478228</v>
      </c>
      <c r="AL523" s="57">
        <v>834.66666666666663</v>
      </c>
      <c r="AM523" s="57">
        <v>1500</v>
      </c>
      <c r="AN523" s="57">
        <v>1650</v>
      </c>
      <c r="AO523" s="57">
        <v>0</v>
      </c>
      <c r="AP523" s="57">
        <v>0</v>
      </c>
      <c r="AQ523" s="58">
        <v>742.73913043478228</v>
      </c>
      <c r="AR523" s="58">
        <v>1297.173913043478</v>
      </c>
      <c r="AS523" s="58">
        <v>1144.4347826086951</v>
      </c>
      <c r="AT523" s="58">
        <v>1500</v>
      </c>
      <c r="AU523" s="58">
        <v>0</v>
      </c>
      <c r="AV523" s="58">
        <v>2500</v>
      </c>
      <c r="AW523" s="58">
        <v>2300</v>
      </c>
      <c r="AX523" s="59">
        <v>129.04347826086951</v>
      </c>
      <c r="AY523" s="59">
        <v>216.73913043478262</v>
      </c>
      <c r="AZ523" s="59">
        <v>750</v>
      </c>
      <c r="BA523" s="64">
        <v>240.69565217391312</v>
      </c>
      <c r="BB523" s="64">
        <v>950</v>
      </c>
      <c r="BC523" s="64">
        <v>1000</v>
      </c>
      <c r="BD523" s="64">
        <v>1000</v>
      </c>
      <c r="BE523" s="64">
        <v>1000</v>
      </c>
      <c r="BF523" s="64">
        <v>1250</v>
      </c>
      <c r="BG523" s="64">
        <v>0</v>
      </c>
      <c r="BH523" s="64">
        <v>2100</v>
      </c>
      <c r="BI523" s="61">
        <v>600</v>
      </c>
      <c r="BJ523" s="62">
        <v>225</v>
      </c>
      <c r="BK523" s="62">
        <v>225</v>
      </c>
      <c r="BL523" s="62">
        <v>500</v>
      </c>
      <c r="BM523" s="62">
        <v>600</v>
      </c>
      <c r="BN523" s="62">
        <v>600</v>
      </c>
      <c r="BO523" s="62">
        <v>0</v>
      </c>
      <c r="BP523" s="62">
        <v>660</v>
      </c>
      <c r="BQ523" s="62">
        <v>850</v>
      </c>
      <c r="BR523" s="62">
        <v>1650</v>
      </c>
      <c r="BS523" s="62">
        <v>1750</v>
      </c>
      <c r="BT523" s="62">
        <v>1801.4782608695646</v>
      </c>
      <c r="BU523" s="62">
        <v>1800</v>
      </c>
    </row>
    <row r="524" spans="1:73" s="63" customFormat="1" x14ac:dyDescent="0.3">
      <c r="A524" s="1"/>
      <c r="B524" s="1"/>
      <c r="C524" s="1"/>
      <c r="D524" s="92"/>
      <c r="E524" s="3"/>
      <c r="F524" s="3"/>
      <c r="G524" s="1"/>
      <c r="H524" s="69">
        <v>23.290784000045836</v>
      </c>
      <c r="I524" s="47">
        <v>0</v>
      </c>
      <c r="J524" s="48">
        <v>0</v>
      </c>
      <c r="K524" s="48">
        <v>0</v>
      </c>
      <c r="L524" s="49">
        <v>256.07391304347829</v>
      </c>
      <c r="M524" s="49">
        <v>389.86956521739143</v>
      </c>
      <c r="N524" s="49">
        <v>388.05652173913029</v>
      </c>
      <c r="O524" s="49">
        <v>494.00434782608693</v>
      </c>
      <c r="P524" s="49">
        <v>493.90434782608696</v>
      </c>
      <c r="Q524" s="49">
        <v>1000</v>
      </c>
      <c r="R524" s="49">
        <v>1300</v>
      </c>
      <c r="S524" s="49">
        <v>2000</v>
      </c>
      <c r="T524" s="49">
        <v>2300</v>
      </c>
      <c r="U524" s="50">
        <v>299.2</v>
      </c>
      <c r="V524" s="50">
        <v>340.78</v>
      </c>
      <c r="W524" s="51">
        <v>850</v>
      </c>
      <c r="X524" s="51">
        <v>0</v>
      </c>
      <c r="Y524" s="51">
        <v>2000</v>
      </c>
      <c r="Z524" s="51">
        <v>2000</v>
      </c>
      <c r="AA524" s="52">
        <v>900</v>
      </c>
      <c r="AB524" s="53">
        <v>1500</v>
      </c>
      <c r="AC524" s="53">
        <v>0</v>
      </c>
      <c r="AD524" s="55">
        <v>0</v>
      </c>
      <c r="AE524" s="56">
        <v>750</v>
      </c>
      <c r="AF524" s="56">
        <v>0</v>
      </c>
      <c r="AG524" s="56">
        <v>2000</v>
      </c>
      <c r="AH524" s="57">
        <v>718.73333333333335</v>
      </c>
      <c r="AI524" s="57">
        <v>693.53043478260861</v>
      </c>
      <c r="AJ524" s="57">
        <v>850.17391304347836</v>
      </c>
      <c r="AK524" s="57">
        <v>906.69565217391266</v>
      </c>
      <c r="AL524" s="57">
        <v>833.93333333333328</v>
      </c>
      <c r="AM524" s="57">
        <v>1500</v>
      </c>
      <c r="AN524" s="57">
        <v>1650</v>
      </c>
      <c r="AO524" s="57">
        <v>0</v>
      </c>
      <c r="AP524" s="57">
        <v>0</v>
      </c>
      <c r="AQ524" s="58">
        <v>742.69565217391266</v>
      </c>
      <c r="AR524" s="58">
        <v>1296.869565217391</v>
      </c>
      <c r="AS524" s="58">
        <v>1144.1739130434776</v>
      </c>
      <c r="AT524" s="58">
        <v>1500</v>
      </c>
      <c r="AU524" s="58">
        <v>0</v>
      </c>
      <c r="AV524" s="58">
        <v>2500</v>
      </c>
      <c r="AW524" s="58">
        <v>2300</v>
      </c>
      <c r="AX524" s="59">
        <v>129.21739130434776</v>
      </c>
      <c r="AY524" s="59">
        <v>216.69565217391306</v>
      </c>
      <c r="AZ524" s="59">
        <v>750</v>
      </c>
      <c r="BA524" s="64">
        <v>240.4782608695653</v>
      </c>
      <c r="BB524" s="64">
        <v>950</v>
      </c>
      <c r="BC524" s="64">
        <v>1000</v>
      </c>
      <c r="BD524" s="64">
        <v>1000</v>
      </c>
      <c r="BE524" s="64">
        <v>1000</v>
      </c>
      <c r="BF524" s="64">
        <v>1250</v>
      </c>
      <c r="BG524" s="64">
        <v>0</v>
      </c>
      <c r="BH524" s="64">
        <v>2100</v>
      </c>
      <c r="BI524" s="61">
        <v>600</v>
      </c>
      <c r="BJ524" s="62">
        <v>225</v>
      </c>
      <c r="BK524" s="62">
        <v>225</v>
      </c>
      <c r="BL524" s="62">
        <v>500</v>
      </c>
      <c r="BM524" s="62">
        <v>600</v>
      </c>
      <c r="BN524" s="62">
        <v>600</v>
      </c>
      <c r="BO524" s="62">
        <v>0</v>
      </c>
      <c r="BP524" s="62">
        <v>660</v>
      </c>
      <c r="BQ524" s="62">
        <v>850</v>
      </c>
      <c r="BR524" s="62">
        <v>1650</v>
      </c>
      <c r="BS524" s="62">
        <v>1750</v>
      </c>
      <c r="BT524" s="62">
        <v>1801.3913043478253</v>
      </c>
      <c r="BU524" s="62">
        <v>1800</v>
      </c>
    </row>
    <row r="525" spans="1:73" s="63" customFormat="1" x14ac:dyDescent="0.3">
      <c r="A525" s="1"/>
      <c r="B525" s="1"/>
      <c r="C525" s="1"/>
      <c r="D525" s="92"/>
      <c r="E525" s="3"/>
      <c r="F525" s="3"/>
      <c r="G525" s="1"/>
      <c r="H525" s="69">
        <v>23.335488000045924</v>
      </c>
      <c r="I525" s="47">
        <v>0</v>
      </c>
      <c r="J525" s="48">
        <v>0</v>
      </c>
      <c r="K525" s="48">
        <v>0</v>
      </c>
      <c r="L525" s="49">
        <v>256.11304347826092</v>
      </c>
      <c r="M525" s="49">
        <v>389.56521739130449</v>
      </c>
      <c r="N525" s="49">
        <v>387.42173913043462</v>
      </c>
      <c r="O525" s="49">
        <v>493.04782608695649</v>
      </c>
      <c r="P525" s="49">
        <v>492.94782608695652</v>
      </c>
      <c r="Q525" s="49">
        <v>1000</v>
      </c>
      <c r="R525" s="49">
        <v>1300</v>
      </c>
      <c r="S525" s="49">
        <v>2000</v>
      </c>
      <c r="T525" s="49">
        <v>2300</v>
      </c>
      <c r="U525" s="50">
        <v>299.39999999999998</v>
      </c>
      <c r="V525" s="50">
        <v>340.96</v>
      </c>
      <c r="W525" s="51">
        <v>850</v>
      </c>
      <c r="X525" s="51">
        <v>0</v>
      </c>
      <c r="Y525" s="51">
        <v>2000</v>
      </c>
      <c r="Z525" s="51">
        <v>2000</v>
      </c>
      <c r="AA525" s="52">
        <v>900</v>
      </c>
      <c r="AB525" s="53">
        <v>1500</v>
      </c>
      <c r="AC525" s="53">
        <v>0</v>
      </c>
      <c r="AD525" s="55">
        <v>0</v>
      </c>
      <c r="AE525" s="56">
        <v>750</v>
      </c>
      <c r="AF525" s="56">
        <v>0</v>
      </c>
      <c r="AG525" s="56">
        <v>2000</v>
      </c>
      <c r="AH525" s="57">
        <v>718.8</v>
      </c>
      <c r="AI525" s="57">
        <v>693.63478260869556</v>
      </c>
      <c r="AJ525" s="57">
        <v>849.91304347826099</v>
      </c>
      <c r="AK525" s="57">
        <v>906.65217391304304</v>
      </c>
      <c r="AL525" s="57">
        <v>833.2</v>
      </c>
      <c r="AM525" s="57">
        <v>1500</v>
      </c>
      <c r="AN525" s="57">
        <v>1650</v>
      </c>
      <c r="AO525" s="57">
        <v>0</v>
      </c>
      <c r="AP525" s="57">
        <v>0</v>
      </c>
      <c r="AQ525" s="58">
        <v>742.65217391304304</v>
      </c>
      <c r="AR525" s="58">
        <v>1296.565217391304</v>
      </c>
      <c r="AS525" s="58">
        <v>1143.9130434782601</v>
      </c>
      <c r="AT525" s="58">
        <v>1500</v>
      </c>
      <c r="AU525" s="58">
        <v>0</v>
      </c>
      <c r="AV525" s="58">
        <v>2500</v>
      </c>
      <c r="AW525" s="58">
        <v>2300</v>
      </c>
      <c r="AX525" s="59">
        <v>129.39130434782601</v>
      </c>
      <c r="AY525" s="59">
        <v>216.6521739130435</v>
      </c>
      <c r="AZ525" s="59">
        <v>750</v>
      </c>
      <c r="BA525" s="64">
        <v>240.26086956521749</v>
      </c>
      <c r="BB525" s="64">
        <v>950</v>
      </c>
      <c r="BC525" s="64">
        <v>1000</v>
      </c>
      <c r="BD525" s="64">
        <v>1000</v>
      </c>
      <c r="BE525" s="64">
        <v>1000</v>
      </c>
      <c r="BF525" s="64">
        <v>1250</v>
      </c>
      <c r="BG525" s="64">
        <v>0</v>
      </c>
      <c r="BH525" s="64">
        <v>2100</v>
      </c>
      <c r="BI525" s="61">
        <v>600</v>
      </c>
      <c r="BJ525" s="62">
        <v>225</v>
      </c>
      <c r="BK525" s="62">
        <v>225</v>
      </c>
      <c r="BL525" s="62">
        <v>500</v>
      </c>
      <c r="BM525" s="62">
        <v>600</v>
      </c>
      <c r="BN525" s="62">
        <v>600</v>
      </c>
      <c r="BO525" s="62">
        <v>0</v>
      </c>
      <c r="BP525" s="62">
        <v>660</v>
      </c>
      <c r="BQ525" s="62">
        <v>850</v>
      </c>
      <c r="BR525" s="62">
        <v>1650</v>
      </c>
      <c r="BS525" s="62">
        <v>1750</v>
      </c>
      <c r="BT525" s="62">
        <v>1801.3043478260861</v>
      </c>
      <c r="BU525" s="62">
        <v>1800</v>
      </c>
    </row>
    <row r="526" spans="1:73" s="63" customFormat="1" x14ac:dyDescent="0.3">
      <c r="A526" s="1"/>
      <c r="B526" s="1"/>
      <c r="C526" s="1"/>
      <c r="D526" s="92"/>
      <c r="E526" s="3"/>
      <c r="F526" s="3"/>
      <c r="G526" s="1"/>
      <c r="H526" s="69">
        <v>23.380192000046009</v>
      </c>
      <c r="I526" s="47">
        <v>0</v>
      </c>
      <c r="J526" s="48">
        <v>0</v>
      </c>
      <c r="K526" s="48">
        <v>0</v>
      </c>
      <c r="L526" s="49">
        <v>256.15217391304355</v>
      </c>
      <c r="M526" s="49">
        <v>389.26086956521755</v>
      </c>
      <c r="N526" s="49">
        <v>386.78695652173894</v>
      </c>
      <c r="O526" s="49">
        <v>492.09130434782605</v>
      </c>
      <c r="P526" s="49">
        <v>491.99130434782609</v>
      </c>
      <c r="Q526" s="49">
        <v>1000</v>
      </c>
      <c r="R526" s="49">
        <v>1300</v>
      </c>
      <c r="S526" s="49">
        <v>2000</v>
      </c>
      <c r="T526" s="49">
        <v>2300</v>
      </c>
      <c r="U526" s="50">
        <v>299.60000000000002</v>
      </c>
      <c r="V526" s="50">
        <v>341.14</v>
      </c>
      <c r="W526" s="51">
        <v>850</v>
      </c>
      <c r="X526" s="51">
        <v>0</v>
      </c>
      <c r="Y526" s="51">
        <v>2000</v>
      </c>
      <c r="Z526" s="51">
        <v>2000</v>
      </c>
      <c r="AA526" s="52">
        <v>900</v>
      </c>
      <c r="AB526" s="53">
        <v>1500</v>
      </c>
      <c r="AC526" s="53">
        <v>0</v>
      </c>
      <c r="AD526" s="55">
        <v>0</v>
      </c>
      <c r="AE526" s="56">
        <v>750</v>
      </c>
      <c r="AF526" s="56">
        <v>0</v>
      </c>
      <c r="AG526" s="56">
        <v>2000</v>
      </c>
      <c r="AH526" s="57">
        <v>718.86666666666679</v>
      </c>
      <c r="AI526" s="57">
        <v>693.73913043478251</v>
      </c>
      <c r="AJ526" s="57">
        <v>849.65217391304361</v>
      </c>
      <c r="AK526" s="57">
        <v>906.60869565217342</v>
      </c>
      <c r="AL526" s="57">
        <v>832.46666666666658</v>
      </c>
      <c r="AM526" s="57">
        <v>1500</v>
      </c>
      <c r="AN526" s="57">
        <v>1650</v>
      </c>
      <c r="AO526" s="57">
        <v>0</v>
      </c>
      <c r="AP526" s="57">
        <v>0</v>
      </c>
      <c r="AQ526" s="58">
        <v>742.60869565217342</v>
      </c>
      <c r="AR526" s="58">
        <v>1296.260869565217</v>
      </c>
      <c r="AS526" s="58">
        <v>1143.6521739130426</v>
      </c>
      <c r="AT526" s="58">
        <v>1500</v>
      </c>
      <c r="AU526" s="58">
        <v>0</v>
      </c>
      <c r="AV526" s="58">
        <v>2500</v>
      </c>
      <c r="AW526" s="58">
        <v>2300</v>
      </c>
      <c r="AX526" s="59">
        <v>129.56521739130426</v>
      </c>
      <c r="AY526" s="59">
        <v>216.60869565217394</v>
      </c>
      <c r="AZ526" s="59">
        <v>750</v>
      </c>
      <c r="BA526" s="64">
        <v>240.04347826086968</v>
      </c>
      <c r="BB526" s="64">
        <v>950</v>
      </c>
      <c r="BC526" s="64">
        <v>1000</v>
      </c>
      <c r="BD526" s="64">
        <v>1000</v>
      </c>
      <c r="BE526" s="64">
        <v>1000</v>
      </c>
      <c r="BF526" s="64">
        <v>1250</v>
      </c>
      <c r="BG526" s="64">
        <v>0</v>
      </c>
      <c r="BH526" s="64">
        <v>2100</v>
      </c>
      <c r="BI526" s="61">
        <v>600</v>
      </c>
      <c r="BJ526" s="62">
        <v>225</v>
      </c>
      <c r="BK526" s="62">
        <v>225</v>
      </c>
      <c r="BL526" s="62">
        <v>500</v>
      </c>
      <c r="BM526" s="62">
        <v>600</v>
      </c>
      <c r="BN526" s="62">
        <v>600</v>
      </c>
      <c r="BO526" s="62">
        <v>0</v>
      </c>
      <c r="BP526" s="62">
        <v>660</v>
      </c>
      <c r="BQ526" s="62">
        <v>850</v>
      </c>
      <c r="BR526" s="62">
        <v>1650</v>
      </c>
      <c r="BS526" s="62">
        <v>1750</v>
      </c>
      <c r="BT526" s="62">
        <v>1801.2173913043468</v>
      </c>
      <c r="BU526" s="62">
        <v>1800</v>
      </c>
    </row>
    <row r="527" spans="1:73" s="63" customFormat="1" x14ac:dyDescent="0.3">
      <c r="A527" s="1"/>
      <c r="B527" s="1"/>
      <c r="C527" s="1"/>
      <c r="D527" s="92"/>
      <c r="E527" s="3"/>
      <c r="F527" s="3"/>
      <c r="G527" s="1"/>
      <c r="H527" s="69">
        <v>23.424896000046097</v>
      </c>
      <c r="I527" s="47">
        <v>0</v>
      </c>
      <c r="J527" s="48">
        <v>0</v>
      </c>
      <c r="K527" s="48">
        <v>0</v>
      </c>
      <c r="L527" s="49">
        <v>256.19130434782619</v>
      </c>
      <c r="M527" s="49">
        <v>388.95652173913061</v>
      </c>
      <c r="N527" s="49">
        <v>386.15217391304327</v>
      </c>
      <c r="O527" s="49">
        <v>491.13478260869562</v>
      </c>
      <c r="P527" s="49">
        <v>491.03478260869565</v>
      </c>
      <c r="Q527" s="49">
        <v>1000</v>
      </c>
      <c r="R527" s="49">
        <v>1300</v>
      </c>
      <c r="S527" s="49">
        <v>2000</v>
      </c>
      <c r="T527" s="49">
        <v>2300</v>
      </c>
      <c r="U527" s="50">
        <v>299.8</v>
      </c>
      <c r="V527" s="50">
        <v>341.32</v>
      </c>
      <c r="W527" s="51">
        <v>850</v>
      </c>
      <c r="X527" s="51">
        <v>0</v>
      </c>
      <c r="Y527" s="51">
        <v>2000</v>
      </c>
      <c r="Z527" s="51">
        <v>2000</v>
      </c>
      <c r="AA527" s="52">
        <v>900</v>
      </c>
      <c r="AB527" s="53">
        <v>1500</v>
      </c>
      <c r="AC527" s="53">
        <v>0</v>
      </c>
      <c r="AD527" s="55">
        <v>0</v>
      </c>
      <c r="AE527" s="56">
        <v>750</v>
      </c>
      <c r="AF527" s="56">
        <v>0</v>
      </c>
      <c r="AG527" s="56">
        <v>2000</v>
      </c>
      <c r="AH527" s="57">
        <v>718.93333333333351</v>
      </c>
      <c r="AI527" s="57">
        <v>693.84347826086946</v>
      </c>
      <c r="AJ527" s="57">
        <v>849.39130434782624</v>
      </c>
      <c r="AK527" s="57">
        <v>906.5652173913038</v>
      </c>
      <c r="AL527" s="57">
        <v>831.73333333333323</v>
      </c>
      <c r="AM527" s="57">
        <v>1500</v>
      </c>
      <c r="AN527" s="57">
        <v>1650</v>
      </c>
      <c r="AO527" s="57">
        <v>0</v>
      </c>
      <c r="AP527" s="57">
        <v>0</v>
      </c>
      <c r="AQ527" s="58">
        <v>742.5652173913038</v>
      </c>
      <c r="AR527" s="58">
        <v>1295.95652173913</v>
      </c>
      <c r="AS527" s="58">
        <v>1143.3913043478251</v>
      </c>
      <c r="AT527" s="58">
        <v>1500</v>
      </c>
      <c r="AU527" s="58">
        <v>0</v>
      </c>
      <c r="AV527" s="58">
        <v>2500</v>
      </c>
      <c r="AW527" s="58">
        <v>2300</v>
      </c>
      <c r="AX527" s="59">
        <v>129.73913043478251</v>
      </c>
      <c r="AY527" s="59">
        <v>216.56521739130437</v>
      </c>
      <c r="AZ527" s="59">
        <v>750</v>
      </c>
      <c r="BA527" s="64">
        <v>239.82608695652186</v>
      </c>
      <c r="BB527" s="64">
        <v>950</v>
      </c>
      <c r="BC527" s="64">
        <v>1000</v>
      </c>
      <c r="BD527" s="64">
        <v>1000</v>
      </c>
      <c r="BE527" s="64">
        <v>1000</v>
      </c>
      <c r="BF527" s="64">
        <v>1250</v>
      </c>
      <c r="BG527" s="64">
        <v>0</v>
      </c>
      <c r="BH527" s="64">
        <v>2100</v>
      </c>
      <c r="BI527" s="61">
        <v>600</v>
      </c>
      <c r="BJ527" s="62">
        <v>225</v>
      </c>
      <c r="BK527" s="62">
        <v>225</v>
      </c>
      <c r="BL527" s="62">
        <v>500</v>
      </c>
      <c r="BM527" s="62">
        <v>600</v>
      </c>
      <c r="BN527" s="62">
        <v>600</v>
      </c>
      <c r="BO527" s="62">
        <v>0</v>
      </c>
      <c r="BP527" s="62">
        <v>660</v>
      </c>
      <c r="BQ527" s="62">
        <v>850</v>
      </c>
      <c r="BR527" s="62">
        <v>1650</v>
      </c>
      <c r="BS527" s="62">
        <v>1750</v>
      </c>
      <c r="BT527" s="62">
        <v>1801.1304347826076</v>
      </c>
      <c r="BU527" s="62">
        <v>1800</v>
      </c>
    </row>
    <row r="528" spans="1:73" s="63" customFormat="1" x14ac:dyDescent="0.3">
      <c r="A528" s="1"/>
      <c r="B528" s="1"/>
      <c r="C528" s="1"/>
      <c r="D528" s="92"/>
      <c r="E528" s="3"/>
      <c r="F528" s="3"/>
      <c r="G528" s="1"/>
      <c r="H528" s="69">
        <v>23.469600000046185</v>
      </c>
      <c r="I528" s="47">
        <v>0</v>
      </c>
      <c r="J528" s="48">
        <v>0</v>
      </c>
      <c r="K528" s="48">
        <v>0</v>
      </c>
      <c r="L528" s="49">
        <v>256.23043478260882</v>
      </c>
      <c r="M528" s="49">
        <v>388.65217391304367</v>
      </c>
      <c r="N528" s="49">
        <v>385.5173913043476</v>
      </c>
      <c r="O528" s="49">
        <v>490.17826086956518</v>
      </c>
      <c r="P528" s="49">
        <v>490.07826086956521</v>
      </c>
      <c r="Q528" s="49">
        <v>1000</v>
      </c>
      <c r="R528" s="49">
        <v>1300</v>
      </c>
      <c r="S528" s="49">
        <v>2000</v>
      </c>
      <c r="T528" s="49">
        <v>2300</v>
      </c>
      <c r="U528" s="50">
        <v>300</v>
      </c>
      <c r="V528" s="50">
        <v>341.5</v>
      </c>
      <c r="W528" s="51">
        <v>850</v>
      </c>
      <c r="X528" s="51">
        <v>0</v>
      </c>
      <c r="Y528" s="51">
        <v>2000</v>
      </c>
      <c r="Z528" s="51">
        <v>2000</v>
      </c>
      <c r="AA528" s="52">
        <v>900</v>
      </c>
      <c r="AB528" s="53">
        <v>1500</v>
      </c>
      <c r="AC528" s="53">
        <v>0</v>
      </c>
      <c r="AD528" s="55">
        <v>0</v>
      </c>
      <c r="AE528" s="56">
        <v>750</v>
      </c>
      <c r="AF528" s="56">
        <v>0</v>
      </c>
      <c r="AG528" s="56">
        <v>2000</v>
      </c>
      <c r="AH528" s="57">
        <v>719</v>
      </c>
      <c r="AI528" s="57">
        <v>693.94782608695641</v>
      </c>
      <c r="AJ528" s="57">
        <v>849.13043478260886</v>
      </c>
      <c r="AK528" s="57">
        <v>906.52173913043418</v>
      </c>
      <c r="AL528" s="57">
        <v>831</v>
      </c>
      <c r="AM528" s="57">
        <v>1500</v>
      </c>
      <c r="AN528" s="57">
        <v>1650</v>
      </c>
      <c r="AO528" s="57">
        <v>0</v>
      </c>
      <c r="AP528" s="57">
        <v>0</v>
      </c>
      <c r="AQ528" s="58">
        <v>742.52173913043418</v>
      </c>
      <c r="AR528" s="58">
        <v>1295.652173913043</v>
      </c>
      <c r="AS528" s="58">
        <v>1143.1304347826076</v>
      </c>
      <c r="AT528" s="58">
        <v>1500</v>
      </c>
      <c r="AU528" s="58">
        <v>0</v>
      </c>
      <c r="AV528" s="58">
        <v>2500</v>
      </c>
      <c r="AW528" s="58">
        <v>2300</v>
      </c>
      <c r="AX528" s="59">
        <v>129.91304347826076</v>
      </c>
      <c r="AY528" s="59">
        <v>216.52173913043481</v>
      </c>
      <c r="AZ528" s="59">
        <v>750</v>
      </c>
      <c r="BA528" s="64">
        <v>239.60869565217405</v>
      </c>
      <c r="BB528" s="64">
        <v>950</v>
      </c>
      <c r="BC528" s="64">
        <v>1000</v>
      </c>
      <c r="BD528" s="64">
        <v>1000</v>
      </c>
      <c r="BE528" s="64">
        <v>1000</v>
      </c>
      <c r="BF528" s="64">
        <v>1250</v>
      </c>
      <c r="BG528" s="64">
        <v>0</v>
      </c>
      <c r="BH528" s="64">
        <v>2100</v>
      </c>
      <c r="BI528" s="61">
        <v>600</v>
      </c>
      <c r="BJ528" s="62">
        <v>225</v>
      </c>
      <c r="BK528" s="62">
        <v>225</v>
      </c>
      <c r="BL528" s="62">
        <v>500</v>
      </c>
      <c r="BM528" s="62">
        <v>600</v>
      </c>
      <c r="BN528" s="62">
        <v>600</v>
      </c>
      <c r="BO528" s="62">
        <v>0</v>
      </c>
      <c r="BP528" s="62">
        <v>660</v>
      </c>
      <c r="BQ528" s="62">
        <v>850</v>
      </c>
      <c r="BR528" s="62">
        <v>1650</v>
      </c>
      <c r="BS528" s="62">
        <v>1750</v>
      </c>
      <c r="BT528" s="62">
        <v>1801.0434782608684</v>
      </c>
      <c r="BU528" s="62">
        <v>1800</v>
      </c>
    </row>
    <row r="529" spans="1:73" s="63" customFormat="1" x14ac:dyDescent="0.3">
      <c r="A529" s="1"/>
      <c r="B529" s="1"/>
      <c r="C529" s="1"/>
      <c r="D529" s="92"/>
      <c r="E529" s="3"/>
      <c r="F529" s="3"/>
      <c r="G529" s="1"/>
      <c r="H529" s="69">
        <v>23.514304000046273</v>
      </c>
      <c r="I529" s="47">
        <v>0</v>
      </c>
      <c r="J529" s="48">
        <v>0</v>
      </c>
      <c r="K529" s="48">
        <v>0</v>
      </c>
      <c r="L529" s="49">
        <v>256.26956521739146</v>
      </c>
      <c r="M529" s="49">
        <v>388.34782608695673</v>
      </c>
      <c r="N529" s="49">
        <v>384.88260869565192</v>
      </c>
      <c r="O529" s="49">
        <v>489.22173913043474</v>
      </c>
      <c r="P529" s="49">
        <v>489.12173913043478</v>
      </c>
      <c r="Q529" s="49">
        <v>1000</v>
      </c>
      <c r="R529" s="49">
        <v>1300</v>
      </c>
      <c r="S529" s="49">
        <v>2000</v>
      </c>
      <c r="T529" s="49">
        <v>2300</v>
      </c>
      <c r="U529" s="50">
        <v>300.2</v>
      </c>
      <c r="V529" s="50">
        <v>341.68</v>
      </c>
      <c r="W529" s="51">
        <v>850</v>
      </c>
      <c r="X529" s="51">
        <v>0</v>
      </c>
      <c r="Y529" s="51">
        <v>2000</v>
      </c>
      <c r="Z529" s="51">
        <v>2000</v>
      </c>
      <c r="AA529" s="52">
        <v>900</v>
      </c>
      <c r="AB529" s="53">
        <v>1500</v>
      </c>
      <c r="AC529" s="53">
        <v>0</v>
      </c>
      <c r="AD529" s="55">
        <v>0</v>
      </c>
      <c r="AE529" s="56">
        <v>750</v>
      </c>
      <c r="AF529" s="56">
        <v>0</v>
      </c>
      <c r="AG529" s="56">
        <v>2000</v>
      </c>
      <c r="AH529" s="57">
        <v>719.06666666666695</v>
      </c>
      <c r="AI529" s="57">
        <v>694.05217391304336</v>
      </c>
      <c r="AJ529" s="57">
        <v>848.86956521739148</v>
      </c>
      <c r="AK529" s="57">
        <v>906.47826086956456</v>
      </c>
      <c r="AL529" s="57">
        <v>830.26666666666654</v>
      </c>
      <c r="AM529" s="57">
        <v>1500</v>
      </c>
      <c r="AN529" s="57">
        <v>1650</v>
      </c>
      <c r="AO529" s="57">
        <v>0</v>
      </c>
      <c r="AP529" s="57">
        <v>0</v>
      </c>
      <c r="AQ529" s="58">
        <v>742.47826086956456</v>
      </c>
      <c r="AR529" s="58">
        <v>1295.347826086956</v>
      </c>
      <c r="AS529" s="58">
        <v>1142.8695652173901</v>
      </c>
      <c r="AT529" s="58">
        <v>1500</v>
      </c>
      <c r="AU529" s="58">
        <v>0</v>
      </c>
      <c r="AV529" s="58">
        <v>2500</v>
      </c>
      <c r="AW529" s="58">
        <v>2300</v>
      </c>
      <c r="AX529" s="59">
        <v>130.08695652173901</v>
      </c>
      <c r="AY529" s="59">
        <v>216.47826086956525</v>
      </c>
      <c r="AZ529" s="59">
        <v>750</v>
      </c>
      <c r="BA529" s="64">
        <v>239.39130434782624</v>
      </c>
      <c r="BB529" s="64">
        <v>950</v>
      </c>
      <c r="BC529" s="64">
        <v>1000</v>
      </c>
      <c r="BD529" s="64">
        <v>1000</v>
      </c>
      <c r="BE529" s="64">
        <v>1000</v>
      </c>
      <c r="BF529" s="64">
        <v>1250</v>
      </c>
      <c r="BG529" s="64">
        <v>0</v>
      </c>
      <c r="BH529" s="64">
        <v>2100</v>
      </c>
      <c r="BI529" s="61">
        <v>600</v>
      </c>
      <c r="BJ529" s="62">
        <v>225</v>
      </c>
      <c r="BK529" s="62">
        <v>225</v>
      </c>
      <c r="BL529" s="62">
        <v>500</v>
      </c>
      <c r="BM529" s="62">
        <v>600</v>
      </c>
      <c r="BN529" s="62">
        <v>600</v>
      </c>
      <c r="BO529" s="62">
        <v>0</v>
      </c>
      <c r="BP529" s="62">
        <v>660</v>
      </c>
      <c r="BQ529" s="62">
        <v>850</v>
      </c>
      <c r="BR529" s="62">
        <v>1650</v>
      </c>
      <c r="BS529" s="62">
        <v>1750</v>
      </c>
      <c r="BT529" s="62">
        <v>1800.9565217391291</v>
      </c>
      <c r="BU529" s="62">
        <v>1800</v>
      </c>
    </row>
    <row r="530" spans="1:73" s="63" customFormat="1" x14ac:dyDescent="0.3">
      <c r="A530" s="1"/>
      <c r="B530" s="1"/>
      <c r="C530" s="1"/>
      <c r="D530" s="92"/>
      <c r="E530" s="3"/>
      <c r="F530" s="3"/>
      <c r="G530" s="1"/>
      <c r="H530" s="69">
        <v>23.559008000046362</v>
      </c>
      <c r="I530" s="47">
        <v>0</v>
      </c>
      <c r="J530" s="48">
        <v>0</v>
      </c>
      <c r="K530" s="48">
        <v>0</v>
      </c>
      <c r="L530" s="49">
        <v>256.30869565217409</v>
      </c>
      <c r="M530" s="49">
        <v>388.04347826086979</v>
      </c>
      <c r="N530" s="49">
        <v>384.24782608695625</v>
      </c>
      <c r="O530" s="49">
        <v>488.2652173913043</v>
      </c>
      <c r="P530" s="49">
        <v>488.16521739130434</v>
      </c>
      <c r="Q530" s="49">
        <v>1000</v>
      </c>
      <c r="R530" s="49">
        <v>1300</v>
      </c>
      <c r="S530" s="49">
        <v>2000</v>
      </c>
      <c r="T530" s="49">
        <v>2300</v>
      </c>
      <c r="U530" s="50">
        <v>300.39999999999998</v>
      </c>
      <c r="V530" s="50">
        <v>341.86</v>
      </c>
      <c r="W530" s="51">
        <v>850</v>
      </c>
      <c r="X530" s="51">
        <v>0</v>
      </c>
      <c r="Y530" s="51">
        <v>2000</v>
      </c>
      <c r="Z530" s="51">
        <v>2000</v>
      </c>
      <c r="AA530" s="52">
        <v>900</v>
      </c>
      <c r="AB530" s="53">
        <v>1500</v>
      </c>
      <c r="AC530" s="53">
        <v>0</v>
      </c>
      <c r="AD530" s="55">
        <v>0</v>
      </c>
      <c r="AE530" s="56">
        <v>750</v>
      </c>
      <c r="AF530" s="56">
        <v>0</v>
      </c>
      <c r="AG530" s="56">
        <v>2000</v>
      </c>
      <c r="AH530" s="57">
        <v>719.13333333333367</v>
      </c>
      <c r="AI530" s="57">
        <v>694.15652173913031</v>
      </c>
      <c r="AJ530" s="57">
        <v>848.60869565217411</v>
      </c>
      <c r="AK530" s="57">
        <v>906.43478260869495</v>
      </c>
      <c r="AL530" s="57">
        <v>829.53333333333319</v>
      </c>
      <c r="AM530" s="57">
        <v>1500</v>
      </c>
      <c r="AN530" s="57">
        <v>1650</v>
      </c>
      <c r="AO530" s="57">
        <v>0</v>
      </c>
      <c r="AP530" s="57">
        <v>0</v>
      </c>
      <c r="AQ530" s="58">
        <v>742.43478260869495</v>
      </c>
      <c r="AR530" s="58">
        <v>1295.0434782608691</v>
      </c>
      <c r="AS530" s="58">
        <v>1142.6086956521726</v>
      </c>
      <c r="AT530" s="58">
        <v>1500</v>
      </c>
      <c r="AU530" s="58">
        <v>0</v>
      </c>
      <c r="AV530" s="58">
        <v>2500</v>
      </c>
      <c r="AW530" s="58">
        <v>2300</v>
      </c>
      <c r="AX530" s="59">
        <v>130.26086956521726</v>
      </c>
      <c r="AY530" s="59">
        <v>216.43478260869568</v>
      </c>
      <c r="AZ530" s="59">
        <v>750</v>
      </c>
      <c r="BA530" s="64">
        <v>239.17391304347842</v>
      </c>
      <c r="BB530" s="64">
        <v>950</v>
      </c>
      <c r="BC530" s="64">
        <v>1000</v>
      </c>
      <c r="BD530" s="64">
        <v>1000</v>
      </c>
      <c r="BE530" s="64">
        <v>1000</v>
      </c>
      <c r="BF530" s="64">
        <v>1250</v>
      </c>
      <c r="BG530" s="64">
        <v>0</v>
      </c>
      <c r="BH530" s="64">
        <v>2100</v>
      </c>
      <c r="BI530" s="61">
        <v>600</v>
      </c>
      <c r="BJ530" s="62">
        <v>225</v>
      </c>
      <c r="BK530" s="62">
        <v>225</v>
      </c>
      <c r="BL530" s="62">
        <v>500</v>
      </c>
      <c r="BM530" s="62">
        <v>600</v>
      </c>
      <c r="BN530" s="62">
        <v>600</v>
      </c>
      <c r="BO530" s="62">
        <v>0</v>
      </c>
      <c r="BP530" s="62">
        <v>660</v>
      </c>
      <c r="BQ530" s="62">
        <v>850</v>
      </c>
      <c r="BR530" s="62">
        <v>1650</v>
      </c>
      <c r="BS530" s="62">
        <v>1750</v>
      </c>
      <c r="BT530" s="62">
        <v>1800.8695652173899</v>
      </c>
      <c r="BU530" s="62">
        <v>1800</v>
      </c>
    </row>
    <row r="531" spans="1:73" s="63" customFormat="1" x14ac:dyDescent="0.3">
      <c r="A531" s="1"/>
      <c r="B531" s="1"/>
      <c r="C531" s="1"/>
      <c r="D531" s="92"/>
      <c r="E531" s="3"/>
      <c r="F531" s="3"/>
      <c r="G531" s="1"/>
      <c r="H531" s="69">
        <v>23.60371200004645</v>
      </c>
      <c r="I531" s="47">
        <v>0</v>
      </c>
      <c r="J531" s="48">
        <v>0</v>
      </c>
      <c r="K531" s="48">
        <v>0</v>
      </c>
      <c r="L531" s="49">
        <v>256.34782608695673</v>
      </c>
      <c r="M531" s="49">
        <v>387.73913043478285</v>
      </c>
      <c r="N531" s="49">
        <v>383.61304347826058</v>
      </c>
      <c r="O531" s="49">
        <v>487.30869565217387</v>
      </c>
      <c r="P531" s="49">
        <v>487.2086956521739</v>
      </c>
      <c r="Q531" s="49">
        <v>1000</v>
      </c>
      <c r="R531" s="49">
        <v>1300</v>
      </c>
      <c r="S531" s="49">
        <v>2000</v>
      </c>
      <c r="T531" s="49">
        <v>2300</v>
      </c>
      <c r="U531" s="50">
        <v>300.60000000000002</v>
      </c>
      <c r="V531" s="50">
        <v>342.04</v>
      </c>
      <c r="W531" s="51">
        <v>850</v>
      </c>
      <c r="X531" s="51">
        <v>0</v>
      </c>
      <c r="Y531" s="51">
        <v>2000</v>
      </c>
      <c r="Z531" s="51">
        <v>2000</v>
      </c>
      <c r="AA531" s="52">
        <v>900</v>
      </c>
      <c r="AB531" s="53">
        <v>1500</v>
      </c>
      <c r="AC531" s="53">
        <v>0</v>
      </c>
      <c r="AD531" s="55">
        <v>0</v>
      </c>
      <c r="AE531" s="56">
        <v>750</v>
      </c>
      <c r="AF531" s="56">
        <v>0</v>
      </c>
      <c r="AG531" s="56">
        <v>2000</v>
      </c>
      <c r="AH531" s="57">
        <v>719.2</v>
      </c>
      <c r="AI531" s="57">
        <v>694.26086956521726</v>
      </c>
      <c r="AJ531" s="57">
        <v>848.34782608695673</v>
      </c>
      <c r="AK531" s="57">
        <v>906.39130434782533</v>
      </c>
      <c r="AL531" s="57">
        <v>828.8</v>
      </c>
      <c r="AM531" s="57">
        <v>1500</v>
      </c>
      <c r="AN531" s="57">
        <v>1650</v>
      </c>
      <c r="AO531" s="57">
        <v>0</v>
      </c>
      <c r="AP531" s="57">
        <v>0</v>
      </c>
      <c r="AQ531" s="58">
        <v>742.39130434782533</v>
      </c>
      <c r="AR531" s="58">
        <v>1294.7391304347821</v>
      </c>
      <c r="AS531" s="58">
        <v>1142.3478260869551</v>
      </c>
      <c r="AT531" s="58">
        <v>1500</v>
      </c>
      <c r="AU531" s="58">
        <v>0</v>
      </c>
      <c r="AV531" s="58">
        <v>2500</v>
      </c>
      <c r="AW531" s="58">
        <v>2300</v>
      </c>
      <c r="AX531" s="59">
        <v>130.43478260869551</v>
      </c>
      <c r="AY531" s="59">
        <v>216.39130434782612</v>
      </c>
      <c r="AZ531" s="59">
        <v>750</v>
      </c>
      <c r="BA531" s="64">
        <v>238.95652173913061</v>
      </c>
      <c r="BB531" s="64">
        <v>950</v>
      </c>
      <c r="BC531" s="64">
        <v>1000</v>
      </c>
      <c r="BD531" s="64">
        <v>1000</v>
      </c>
      <c r="BE531" s="64">
        <v>1000</v>
      </c>
      <c r="BF531" s="64">
        <v>1250</v>
      </c>
      <c r="BG531" s="64">
        <v>0</v>
      </c>
      <c r="BH531" s="64">
        <v>2100</v>
      </c>
      <c r="BI531" s="61">
        <v>600</v>
      </c>
      <c r="BJ531" s="62">
        <v>225</v>
      </c>
      <c r="BK531" s="62">
        <v>225</v>
      </c>
      <c r="BL531" s="62">
        <v>500</v>
      </c>
      <c r="BM531" s="62">
        <v>600</v>
      </c>
      <c r="BN531" s="62">
        <v>600</v>
      </c>
      <c r="BO531" s="62">
        <v>0</v>
      </c>
      <c r="BP531" s="62">
        <v>660</v>
      </c>
      <c r="BQ531" s="62">
        <v>850</v>
      </c>
      <c r="BR531" s="62">
        <v>1650</v>
      </c>
      <c r="BS531" s="62">
        <v>1750</v>
      </c>
      <c r="BT531" s="62">
        <v>1800.7826086956507</v>
      </c>
      <c r="BU531" s="62">
        <v>1800</v>
      </c>
    </row>
    <row r="532" spans="1:73" s="63" customFormat="1" x14ac:dyDescent="0.3">
      <c r="A532" s="1"/>
      <c r="B532" s="1"/>
      <c r="C532" s="1"/>
      <c r="D532" s="92"/>
      <c r="E532" s="3"/>
      <c r="F532" s="3"/>
      <c r="G532" s="1"/>
      <c r="H532" s="69">
        <v>23.648416000046538</v>
      </c>
      <c r="I532" s="47">
        <v>0</v>
      </c>
      <c r="J532" s="48">
        <v>0</v>
      </c>
      <c r="K532" s="48">
        <v>0</v>
      </c>
      <c r="L532" s="49">
        <v>256.38695652173936</v>
      </c>
      <c r="M532" s="49">
        <v>387.43478260869591</v>
      </c>
      <c r="N532" s="49">
        <v>382.97826086956491</v>
      </c>
      <c r="O532" s="49">
        <v>486.35217391304343</v>
      </c>
      <c r="P532" s="49">
        <v>486.25217391304346</v>
      </c>
      <c r="Q532" s="49">
        <v>1000</v>
      </c>
      <c r="R532" s="49">
        <v>1300</v>
      </c>
      <c r="S532" s="49">
        <v>2000</v>
      </c>
      <c r="T532" s="49">
        <v>2300</v>
      </c>
      <c r="U532" s="50">
        <v>300.8</v>
      </c>
      <c r="V532" s="50">
        <v>342.22</v>
      </c>
      <c r="W532" s="51">
        <v>850</v>
      </c>
      <c r="X532" s="51">
        <v>0</v>
      </c>
      <c r="Y532" s="51">
        <v>2000</v>
      </c>
      <c r="Z532" s="51">
        <v>2000</v>
      </c>
      <c r="AA532" s="52">
        <v>900</v>
      </c>
      <c r="AB532" s="53">
        <v>1500</v>
      </c>
      <c r="AC532" s="53">
        <v>0</v>
      </c>
      <c r="AD532" s="55">
        <v>0</v>
      </c>
      <c r="AE532" s="56">
        <v>750</v>
      </c>
      <c r="AF532" s="56">
        <v>0</v>
      </c>
      <c r="AG532" s="56">
        <v>2000</v>
      </c>
      <c r="AH532" s="57">
        <v>719.26666666666711</v>
      </c>
      <c r="AI532" s="57">
        <v>694.36521739130421</v>
      </c>
      <c r="AJ532" s="57">
        <v>848.08695652173935</v>
      </c>
      <c r="AK532" s="57">
        <v>906.34782608695571</v>
      </c>
      <c r="AL532" s="57">
        <v>828.06666666666649</v>
      </c>
      <c r="AM532" s="57">
        <v>1500</v>
      </c>
      <c r="AN532" s="57">
        <v>1650</v>
      </c>
      <c r="AO532" s="57">
        <v>0</v>
      </c>
      <c r="AP532" s="57">
        <v>0</v>
      </c>
      <c r="AQ532" s="58">
        <v>742.34782608695571</v>
      </c>
      <c r="AR532" s="58">
        <v>1294.4347826086951</v>
      </c>
      <c r="AS532" s="58">
        <v>1142.0869565217376</v>
      </c>
      <c r="AT532" s="58">
        <v>1500</v>
      </c>
      <c r="AU532" s="58">
        <v>0</v>
      </c>
      <c r="AV532" s="58">
        <v>2500</v>
      </c>
      <c r="AW532" s="58">
        <v>2300</v>
      </c>
      <c r="AX532" s="59">
        <v>130.60869565217376</v>
      </c>
      <c r="AY532" s="59">
        <v>216.34782608695656</v>
      </c>
      <c r="AZ532" s="59">
        <v>750</v>
      </c>
      <c r="BA532" s="64">
        <v>238.73913043478279</v>
      </c>
      <c r="BB532" s="64">
        <v>950</v>
      </c>
      <c r="BC532" s="64">
        <v>1000</v>
      </c>
      <c r="BD532" s="64">
        <v>1000</v>
      </c>
      <c r="BE532" s="64">
        <v>1000</v>
      </c>
      <c r="BF532" s="64">
        <v>1250</v>
      </c>
      <c r="BG532" s="64">
        <v>0</v>
      </c>
      <c r="BH532" s="64">
        <v>2100</v>
      </c>
      <c r="BI532" s="61">
        <v>600</v>
      </c>
      <c r="BJ532" s="62">
        <v>225</v>
      </c>
      <c r="BK532" s="62">
        <v>225</v>
      </c>
      <c r="BL532" s="62">
        <v>500</v>
      </c>
      <c r="BM532" s="62">
        <v>600</v>
      </c>
      <c r="BN532" s="62">
        <v>600</v>
      </c>
      <c r="BO532" s="62">
        <v>0</v>
      </c>
      <c r="BP532" s="62">
        <v>660</v>
      </c>
      <c r="BQ532" s="62">
        <v>850</v>
      </c>
      <c r="BR532" s="62">
        <v>1650</v>
      </c>
      <c r="BS532" s="62">
        <v>1750</v>
      </c>
      <c r="BT532" s="62">
        <v>1800.6956521739114</v>
      </c>
      <c r="BU532" s="62">
        <v>1800</v>
      </c>
    </row>
    <row r="533" spans="1:73" s="63" customFormat="1" x14ac:dyDescent="0.3">
      <c r="A533" s="1"/>
      <c r="B533" s="1"/>
      <c r="C533" s="1"/>
      <c r="D533" s="92"/>
      <c r="E533" s="3"/>
      <c r="F533" s="3"/>
      <c r="G533" s="1"/>
      <c r="H533" s="69">
        <v>23.693120000046626</v>
      </c>
      <c r="I533" s="47">
        <v>0</v>
      </c>
      <c r="J533" s="48">
        <v>0</v>
      </c>
      <c r="K533" s="48">
        <v>0</v>
      </c>
      <c r="L533" s="49">
        <v>256.426086956522</v>
      </c>
      <c r="M533" s="49">
        <v>387.13043478260897</v>
      </c>
      <c r="N533" s="49">
        <v>382.34347826086923</v>
      </c>
      <c r="O533" s="49">
        <v>485.39565217391299</v>
      </c>
      <c r="P533" s="49">
        <v>485.29565217391303</v>
      </c>
      <c r="Q533" s="49">
        <v>1000</v>
      </c>
      <c r="R533" s="49">
        <v>1300</v>
      </c>
      <c r="S533" s="49">
        <v>2000</v>
      </c>
      <c r="T533" s="49">
        <v>2300</v>
      </c>
      <c r="U533" s="50">
        <v>301</v>
      </c>
      <c r="V533" s="50">
        <v>342.4</v>
      </c>
      <c r="W533" s="51">
        <v>850</v>
      </c>
      <c r="X533" s="51">
        <v>0</v>
      </c>
      <c r="Y533" s="51">
        <v>2000</v>
      </c>
      <c r="Z533" s="51">
        <v>2000</v>
      </c>
      <c r="AA533" s="52">
        <v>900</v>
      </c>
      <c r="AB533" s="53">
        <v>1500</v>
      </c>
      <c r="AC533" s="53">
        <v>0</v>
      </c>
      <c r="AD533" s="55">
        <v>0</v>
      </c>
      <c r="AE533" s="56">
        <v>750</v>
      </c>
      <c r="AF533" s="56">
        <v>0</v>
      </c>
      <c r="AG533" s="56">
        <v>2000</v>
      </c>
      <c r="AH533" s="57">
        <v>719.33333333333337</v>
      </c>
      <c r="AI533" s="57">
        <v>694.46956521739116</v>
      </c>
      <c r="AJ533" s="57">
        <v>847.82608695652198</v>
      </c>
      <c r="AK533" s="57">
        <v>906.30434782608609</v>
      </c>
      <c r="AL533" s="57">
        <v>827.33333333333337</v>
      </c>
      <c r="AM533" s="57">
        <v>1500</v>
      </c>
      <c r="AN533" s="57">
        <v>1650</v>
      </c>
      <c r="AO533" s="57">
        <v>0</v>
      </c>
      <c r="AP533" s="57">
        <v>0</v>
      </c>
      <c r="AQ533" s="58">
        <v>742.30434782608609</v>
      </c>
      <c r="AR533" s="58">
        <v>1294.1304347826081</v>
      </c>
      <c r="AS533" s="58">
        <v>1141.8260869565202</v>
      </c>
      <c r="AT533" s="58">
        <v>1500</v>
      </c>
      <c r="AU533" s="58">
        <v>0</v>
      </c>
      <c r="AV533" s="58">
        <v>2500</v>
      </c>
      <c r="AW533" s="58">
        <v>2300</v>
      </c>
      <c r="AX533" s="59">
        <v>130.78260869565202</v>
      </c>
      <c r="AY533" s="59">
        <v>216.304347826087</v>
      </c>
      <c r="AZ533" s="59">
        <v>750</v>
      </c>
      <c r="BA533" s="64">
        <v>238.52173913043498</v>
      </c>
      <c r="BB533" s="64">
        <v>950</v>
      </c>
      <c r="BC533" s="64">
        <v>1000</v>
      </c>
      <c r="BD533" s="64">
        <v>1000</v>
      </c>
      <c r="BE533" s="64">
        <v>1000</v>
      </c>
      <c r="BF533" s="64">
        <v>1250</v>
      </c>
      <c r="BG533" s="64">
        <v>0</v>
      </c>
      <c r="BH533" s="64">
        <v>2100</v>
      </c>
      <c r="BI533" s="61">
        <v>600</v>
      </c>
      <c r="BJ533" s="62">
        <v>225</v>
      </c>
      <c r="BK533" s="62">
        <v>225</v>
      </c>
      <c r="BL533" s="62">
        <v>500</v>
      </c>
      <c r="BM533" s="62">
        <v>600</v>
      </c>
      <c r="BN533" s="62">
        <v>600</v>
      </c>
      <c r="BO533" s="62">
        <v>0</v>
      </c>
      <c r="BP533" s="62">
        <v>660</v>
      </c>
      <c r="BQ533" s="62">
        <v>850</v>
      </c>
      <c r="BR533" s="62">
        <v>1650</v>
      </c>
      <c r="BS533" s="62">
        <v>1750</v>
      </c>
      <c r="BT533" s="62">
        <v>1800.6086956521722</v>
      </c>
      <c r="BU533" s="62">
        <v>1800</v>
      </c>
    </row>
    <row r="534" spans="1:73" s="63" customFormat="1" x14ac:dyDescent="0.3">
      <c r="A534" s="1"/>
      <c r="B534" s="1"/>
      <c r="C534" s="1"/>
      <c r="D534" s="92"/>
      <c r="E534" s="3"/>
      <c r="F534" s="3"/>
      <c r="G534" s="1"/>
      <c r="H534" s="69">
        <v>23.737824000046714</v>
      </c>
      <c r="I534" s="47">
        <v>0</v>
      </c>
      <c r="J534" s="48">
        <v>0</v>
      </c>
      <c r="K534" s="48">
        <v>0</v>
      </c>
      <c r="L534" s="49">
        <v>256.46521739130463</v>
      </c>
      <c r="M534" s="49">
        <v>386.82608695652203</v>
      </c>
      <c r="N534" s="49">
        <v>381.70869565217356</v>
      </c>
      <c r="O534" s="49">
        <v>484.43913043478256</v>
      </c>
      <c r="P534" s="49">
        <v>484.33913043478259</v>
      </c>
      <c r="Q534" s="49">
        <v>1000</v>
      </c>
      <c r="R534" s="49">
        <v>1300</v>
      </c>
      <c r="S534" s="49">
        <v>2000</v>
      </c>
      <c r="T534" s="49">
        <v>2300</v>
      </c>
      <c r="U534" s="50">
        <v>301.2</v>
      </c>
      <c r="V534" s="50">
        <v>342.58</v>
      </c>
      <c r="W534" s="51">
        <v>850</v>
      </c>
      <c r="X534" s="51">
        <v>0</v>
      </c>
      <c r="Y534" s="51">
        <v>2000</v>
      </c>
      <c r="Z534" s="51">
        <v>2000</v>
      </c>
      <c r="AA534" s="52">
        <v>900</v>
      </c>
      <c r="AB534" s="53">
        <v>1500</v>
      </c>
      <c r="AC534" s="53">
        <v>0</v>
      </c>
      <c r="AD534" s="55">
        <v>0</v>
      </c>
      <c r="AE534" s="56">
        <v>750</v>
      </c>
      <c r="AF534" s="56">
        <v>0</v>
      </c>
      <c r="AG534" s="56">
        <v>2000</v>
      </c>
      <c r="AH534" s="57">
        <v>719.4</v>
      </c>
      <c r="AI534" s="57">
        <v>694.57391304347811</v>
      </c>
      <c r="AJ534" s="57">
        <v>847.5652173913046</v>
      </c>
      <c r="AK534" s="57">
        <v>906.26086956521647</v>
      </c>
      <c r="AL534" s="57">
        <v>826.6</v>
      </c>
      <c r="AM534" s="57">
        <v>1500</v>
      </c>
      <c r="AN534" s="57">
        <v>1650</v>
      </c>
      <c r="AO534" s="57">
        <v>0</v>
      </c>
      <c r="AP534" s="57">
        <v>0</v>
      </c>
      <c r="AQ534" s="58">
        <v>742.26086956521647</v>
      </c>
      <c r="AR534" s="58">
        <v>1293.8260869565211</v>
      </c>
      <c r="AS534" s="58">
        <v>1141.5652173913027</v>
      </c>
      <c r="AT534" s="58">
        <v>1500</v>
      </c>
      <c r="AU534" s="58">
        <v>0</v>
      </c>
      <c r="AV534" s="58">
        <v>2500</v>
      </c>
      <c r="AW534" s="58">
        <v>2300</v>
      </c>
      <c r="AX534" s="59">
        <v>130.95652173913027</v>
      </c>
      <c r="AY534" s="59">
        <v>216.26086956521743</v>
      </c>
      <c r="AZ534" s="59">
        <v>750</v>
      </c>
      <c r="BA534" s="64">
        <v>238.30434782608717</v>
      </c>
      <c r="BB534" s="64">
        <v>950</v>
      </c>
      <c r="BC534" s="64">
        <v>1000</v>
      </c>
      <c r="BD534" s="64">
        <v>1000</v>
      </c>
      <c r="BE534" s="64">
        <v>1000</v>
      </c>
      <c r="BF534" s="64">
        <v>1250</v>
      </c>
      <c r="BG534" s="64">
        <v>0</v>
      </c>
      <c r="BH534" s="64">
        <v>2100</v>
      </c>
      <c r="BI534" s="61">
        <v>600</v>
      </c>
      <c r="BJ534" s="62">
        <v>225</v>
      </c>
      <c r="BK534" s="62">
        <v>225</v>
      </c>
      <c r="BL534" s="62">
        <v>500</v>
      </c>
      <c r="BM534" s="62">
        <v>600</v>
      </c>
      <c r="BN534" s="62">
        <v>600</v>
      </c>
      <c r="BO534" s="62">
        <v>0</v>
      </c>
      <c r="BP534" s="62">
        <v>660</v>
      </c>
      <c r="BQ534" s="62">
        <v>850</v>
      </c>
      <c r="BR534" s="62">
        <v>1650</v>
      </c>
      <c r="BS534" s="62">
        <v>1750</v>
      </c>
      <c r="BT534" s="62">
        <v>1800.5217391304329</v>
      </c>
      <c r="BU534" s="62">
        <v>1800</v>
      </c>
    </row>
    <row r="535" spans="1:73" s="63" customFormat="1" x14ac:dyDescent="0.3">
      <c r="A535" s="1"/>
      <c r="B535" s="1"/>
      <c r="C535" s="1"/>
      <c r="D535" s="92"/>
      <c r="E535" s="3"/>
      <c r="F535" s="3"/>
      <c r="G535" s="1"/>
      <c r="H535" s="69">
        <v>23.782528000046803</v>
      </c>
      <c r="I535" s="47">
        <v>0</v>
      </c>
      <c r="J535" s="48">
        <v>0</v>
      </c>
      <c r="K535" s="48">
        <v>0</v>
      </c>
      <c r="L535" s="49">
        <v>256.50434782608727</v>
      </c>
      <c r="M535" s="49">
        <v>386.52173913043509</v>
      </c>
      <c r="N535" s="49">
        <v>381.07391304347789</v>
      </c>
      <c r="O535" s="49">
        <v>483.48260869565212</v>
      </c>
      <c r="P535" s="49">
        <v>483.38260869565215</v>
      </c>
      <c r="Q535" s="49">
        <v>1000</v>
      </c>
      <c r="R535" s="49">
        <v>1300</v>
      </c>
      <c r="S535" s="49">
        <v>2000</v>
      </c>
      <c r="T535" s="49">
        <v>2300</v>
      </c>
      <c r="U535" s="50">
        <v>301.39999999999998</v>
      </c>
      <c r="V535" s="50">
        <v>342.76</v>
      </c>
      <c r="W535" s="51">
        <v>850</v>
      </c>
      <c r="X535" s="51">
        <v>0</v>
      </c>
      <c r="Y535" s="51">
        <v>2000</v>
      </c>
      <c r="Z535" s="51">
        <v>2000</v>
      </c>
      <c r="AA535" s="52">
        <v>900</v>
      </c>
      <c r="AB535" s="53">
        <v>1500</v>
      </c>
      <c r="AC535" s="53">
        <v>0</v>
      </c>
      <c r="AD535" s="55">
        <v>0</v>
      </c>
      <c r="AE535" s="56">
        <v>750</v>
      </c>
      <c r="AF535" s="56">
        <v>0</v>
      </c>
      <c r="AG535" s="56">
        <v>2000</v>
      </c>
      <c r="AH535" s="57">
        <v>719.4666666666667</v>
      </c>
      <c r="AI535" s="57">
        <v>694.67826086956507</v>
      </c>
      <c r="AJ535" s="57">
        <v>847.30434782608722</v>
      </c>
      <c r="AK535" s="57">
        <v>906.21739130434685</v>
      </c>
      <c r="AL535" s="57">
        <v>825.86666666666667</v>
      </c>
      <c r="AM535" s="57">
        <v>1500</v>
      </c>
      <c r="AN535" s="57">
        <v>1650</v>
      </c>
      <c r="AO535" s="57">
        <v>0</v>
      </c>
      <c r="AP535" s="57">
        <v>0</v>
      </c>
      <c r="AQ535" s="58">
        <v>742.21739130434685</v>
      </c>
      <c r="AR535" s="58">
        <v>1293.5217391304341</v>
      </c>
      <c r="AS535" s="58">
        <v>1141.3043478260852</v>
      </c>
      <c r="AT535" s="58">
        <v>1500</v>
      </c>
      <c r="AU535" s="58">
        <v>0</v>
      </c>
      <c r="AV535" s="58">
        <v>2500</v>
      </c>
      <c r="AW535" s="58">
        <v>2300</v>
      </c>
      <c r="AX535" s="59">
        <v>131.13043478260852</v>
      </c>
      <c r="AY535" s="59">
        <v>216.21739130434787</v>
      </c>
      <c r="AZ535" s="59">
        <v>750</v>
      </c>
      <c r="BA535" s="64">
        <v>238.08695652173935</v>
      </c>
      <c r="BB535" s="64">
        <v>950</v>
      </c>
      <c r="BC535" s="64">
        <v>1000</v>
      </c>
      <c r="BD535" s="64">
        <v>1000</v>
      </c>
      <c r="BE535" s="64">
        <v>1000</v>
      </c>
      <c r="BF535" s="64">
        <v>1250</v>
      </c>
      <c r="BG535" s="64">
        <v>0</v>
      </c>
      <c r="BH535" s="64">
        <v>2100</v>
      </c>
      <c r="BI535" s="61">
        <v>600</v>
      </c>
      <c r="BJ535" s="62">
        <v>225</v>
      </c>
      <c r="BK535" s="62">
        <v>225</v>
      </c>
      <c r="BL535" s="62">
        <v>500</v>
      </c>
      <c r="BM535" s="62">
        <v>600</v>
      </c>
      <c r="BN535" s="62">
        <v>600</v>
      </c>
      <c r="BO535" s="62">
        <v>0</v>
      </c>
      <c r="BP535" s="62">
        <v>660</v>
      </c>
      <c r="BQ535" s="62">
        <v>850</v>
      </c>
      <c r="BR535" s="62">
        <v>1650</v>
      </c>
      <c r="BS535" s="62">
        <v>1750</v>
      </c>
      <c r="BT535" s="62">
        <v>1800.4347826086937</v>
      </c>
      <c r="BU535" s="62">
        <v>1800</v>
      </c>
    </row>
    <row r="536" spans="1:73" s="63" customFormat="1" x14ac:dyDescent="0.3">
      <c r="A536" s="1"/>
      <c r="B536" s="1"/>
      <c r="C536" s="1"/>
      <c r="D536" s="92"/>
      <c r="E536" s="3"/>
      <c r="F536" s="3"/>
      <c r="G536" s="1"/>
      <c r="H536" s="69">
        <v>23.827232000046887</v>
      </c>
      <c r="I536" s="47">
        <v>0</v>
      </c>
      <c r="J536" s="48">
        <v>0</v>
      </c>
      <c r="K536" s="48">
        <v>0</v>
      </c>
      <c r="L536" s="49">
        <v>256.5434782608699</v>
      </c>
      <c r="M536" s="49">
        <v>386.21739130434815</v>
      </c>
      <c r="N536" s="49">
        <v>380.43913043478221</v>
      </c>
      <c r="O536" s="49">
        <v>482.52608695652168</v>
      </c>
      <c r="P536" s="49">
        <v>482.42608695652171</v>
      </c>
      <c r="Q536" s="49">
        <v>1000</v>
      </c>
      <c r="R536" s="49">
        <v>1300</v>
      </c>
      <c r="S536" s="49">
        <v>2000</v>
      </c>
      <c r="T536" s="49">
        <v>2300</v>
      </c>
      <c r="U536" s="50">
        <v>301.60000000000002</v>
      </c>
      <c r="V536" s="50">
        <v>342.94</v>
      </c>
      <c r="W536" s="51">
        <v>850</v>
      </c>
      <c r="X536" s="51">
        <v>0</v>
      </c>
      <c r="Y536" s="51">
        <v>2000</v>
      </c>
      <c r="Z536" s="51">
        <v>2000</v>
      </c>
      <c r="AA536" s="52">
        <v>900</v>
      </c>
      <c r="AB536" s="53">
        <v>1500</v>
      </c>
      <c r="AC536" s="53">
        <v>0</v>
      </c>
      <c r="AD536" s="55">
        <v>0</v>
      </c>
      <c r="AE536" s="56">
        <v>750</v>
      </c>
      <c r="AF536" s="56">
        <v>0</v>
      </c>
      <c r="AG536" s="56">
        <v>2000</v>
      </c>
      <c r="AH536" s="57">
        <v>719.5333333333333</v>
      </c>
      <c r="AI536" s="57">
        <v>694.78260869565202</v>
      </c>
      <c r="AJ536" s="57">
        <v>847.04347826086985</v>
      </c>
      <c r="AK536" s="57">
        <v>906.17391304347723</v>
      </c>
      <c r="AL536" s="57">
        <v>825.13333333333333</v>
      </c>
      <c r="AM536" s="57">
        <v>1500</v>
      </c>
      <c r="AN536" s="57">
        <v>1650</v>
      </c>
      <c r="AO536" s="57">
        <v>0</v>
      </c>
      <c r="AP536" s="57">
        <v>0</v>
      </c>
      <c r="AQ536" s="58">
        <v>742.17391304347723</v>
      </c>
      <c r="AR536" s="58">
        <v>1293.2173913043471</v>
      </c>
      <c r="AS536" s="58">
        <v>1141.0434782608677</v>
      </c>
      <c r="AT536" s="58">
        <v>1500</v>
      </c>
      <c r="AU536" s="58">
        <v>0</v>
      </c>
      <c r="AV536" s="58">
        <v>2500</v>
      </c>
      <c r="AW536" s="58">
        <v>2300</v>
      </c>
      <c r="AX536" s="59">
        <v>131.30434782608677</v>
      </c>
      <c r="AY536" s="59">
        <v>216.17391304347831</v>
      </c>
      <c r="AZ536" s="59">
        <v>750</v>
      </c>
      <c r="BA536" s="64">
        <v>237.86956521739154</v>
      </c>
      <c r="BB536" s="64">
        <v>950</v>
      </c>
      <c r="BC536" s="64">
        <v>1000</v>
      </c>
      <c r="BD536" s="64">
        <v>1000</v>
      </c>
      <c r="BE536" s="64">
        <v>1000</v>
      </c>
      <c r="BF536" s="64">
        <v>1250</v>
      </c>
      <c r="BG536" s="64">
        <v>0</v>
      </c>
      <c r="BH536" s="64">
        <v>2100</v>
      </c>
      <c r="BI536" s="61">
        <v>600</v>
      </c>
      <c r="BJ536" s="62">
        <v>225</v>
      </c>
      <c r="BK536" s="62">
        <v>225</v>
      </c>
      <c r="BL536" s="62">
        <v>500</v>
      </c>
      <c r="BM536" s="62">
        <v>600</v>
      </c>
      <c r="BN536" s="62">
        <v>600</v>
      </c>
      <c r="BO536" s="62">
        <v>0</v>
      </c>
      <c r="BP536" s="62">
        <v>660</v>
      </c>
      <c r="BQ536" s="62">
        <v>850</v>
      </c>
      <c r="BR536" s="62">
        <v>1650</v>
      </c>
      <c r="BS536" s="62">
        <v>1750</v>
      </c>
      <c r="BT536" s="62">
        <v>1800.3478260869545</v>
      </c>
      <c r="BU536" s="62">
        <v>1800</v>
      </c>
    </row>
    <row r="537" spans="1:73" s="63" customFormat="1" x14ac:dyDescent="0.3">
      <c r="A537" s="1"/>
      <c r="B537" s="1"/>
      <c r="C537" s="1"/>
      <c r="D537" s="92"/>
      <c r="E537" s="3"/>
      <c r="F537" s="3"/>
      <c r="G537" s="1"/>
      <c r="H537" s="69">
        <v>23.871936000046976</v>
      </c>
      <c r="I537" s="47">
        <v>0</v>
      </c>
      <c r="J537" s="48">
        <v>0</v>
      </c>
      <c r="K537" s="48">
        <v>0</v>
      </c>
      <c r="L537" s="49">
        <v>256.58260869565254</v>
      </c>
      <c r="M537" s="49">
        <v>385.91304347826122</v>
      </c>
      <c r="N537" s="49">
        <v>379.80434782608654</v>
      </c>
      <c r="O537" s="49">
        <v>481.56956521739124</v>
      </c>
      <c r="P537" s="49">
        <v>481.46956521739128</v>
      </c>
      <c r="Q537" s="49">
        <v>1000</v>
      </c>
      <c r="R537" s="49">
        <v>1300</v>
      </c>
      <c r="S537" s="49">
        <v>2000</v>
      </c>
      <c r="T537" s="49">
        <v>2300</v>
      </c>
      <c r="U537" s="50">
        <v>301.8</v>
      </c>
      <c r="V537" s="50">
        <v>343.12</v>
      </c>
      <c r="W537" s="51">
        <v>850</v>
      </c>
      <c r="X537" s="51">
        <v>0</v>
      </c>
      <c r="Y537" s="51">
        <v>2000</v>
      </c>
      <c r="Z537" s="51">
        <v>2000</v>
      </c>
      <c r="AA537" s="52">
        <v>900</v>
      </c>
      <c r="AB537" s="53">
        <v>1500</v>
      </c>
      <c r="AC537" s="53">
        <v>0</v>
      </c>
      <c r="AD537" s="55">
        <v>0</v>
      </c>
      <c r="AE537" s="56">
        <v>750</v>
      </c>
      <c r="AF537" s="56">
        <v>0</v>
      </c>
      <c r="AG537" s="56">
        <v>2000</v>
      </c>
      <c r="AH537" s="57">
        <v>719.6</v>
      </c>
      <c r="AI537" s="57">
        <v>694.88695652173897</v>
      </c>
      <c r="AJ537" s="57">
        <v>846.78260869565247</v>
      </c>
      <c r="AK537" s="57">
        <v>906.13043478260761</v>
      </c>
      <c r="AL537" s="57">
        <v>824.4</v>
      </c>
      <c r="AM537" s="57">
        <v>1500</v>
      </c>
      <c r="AN537" s="57">
        <v>1650</v>
      </c>
      <c r="AO537" s="57">
        <v>0</v>
      </c>
      <c r="AP537" s="57">
        <v>0</v>
      </c>
      <c r="AQ537" s="58">
        <v>742.13043478260761</v>
      </c>
      <c r="AR537" s="58">
        <v>1292.9130434782601</v>
      </c>
      <c r="AS537" s="58">
        <v>1140.7826086956502</v>
      </c>
      <c r="AT537" s="58">
        <v>1500</v>
      </c>
      <c r="AU537" s="58">
        <v>0</v>
      </c>
      <c r="AV537" s="58">
        <v>2500</v>
      </c>
      <c r="AW537" s="58">
        <v>2300</v>
      </c>
      <c r="AX537" s="59">
        <v>131.47826086956502</v>
      </c>
      <c r="AY537" s="59">
        <v>216.13043478260875</v>
      </c>
      <c r="AZ537" s="59">
        <v>750</v>
      </c>
      <c r="BA537" s="64">
        <v>237.65217391304373</v>
      </c>
      <c r="BB537" s="64">
        <v>950</v>
      </c>
      <c r="BC537" s="64">
        <v>1000</v>
      </c>
      <c r="BD537" s="64">
        <v>1000</v>
      </c>
      <c r="BE537" s="64">
        <v>1000</v>
      </c>
      <c r="BF537" s="64">
        <v>1250</v>
      </c>
      <c r="BG537" s="64">
        <v>0</v>
      </c>
      <c r="BH537" s="64">
        <v>2100</v>
      </c>
      <c r="BI537" s="61">
        <v>600</v>
      </c>
      <c r="BJ537" s="62">
        <v>225</v>
      </c>
      <c r="BK537" s="62">
        <v>225</v>
      </c>
      <c r="BL537" s="62">
        <v>500</v>
      </c>
      <c r="BM537" s="62">
        <v>600</v>
      </c>
      <c r="BN537" s="62">
        <v>600</v>
      </c>
      <c r="BO537" s="62">
        <v>0</v>
      </c>
      <c r="BP537" s="62">
        <v>660</v>
      </c>
      <c r="BQ537" s="62">
        <v>850</v>
      </c>
      <c r="BR537" s="62">
        <v>1650</v>
      </c>
      <c r="BS537" s="62">
        <v>1750</v>
      </c>
      <c r="BT537" s="62">
        <v>1800.2608695652152</v>
      </c>
      <c r="BU537" s="62">
        <v>1800</v>
      </c>
    </row>
    <row r="538" spans="1:73" s="63" customFormat="1" x14ac:dyDescent="0.3">
      <c r="A538" s="1"/>
      <c r="B538" s="1"/>
      <c r="C538" s="1"/>
      <c r="D538" s="92"/>
      <c r="E538" s="3"/>
      <c r="F538" s="3"/>
      <c r="G538" s="1"/>
      <c r="H538" s="69">
        <v>23.916640000047067</v>
      </c>
      <c r="I538" s="47">
        <v>0</v>
      </c>
      <c r="J538" s="48">
        <v>0</v>
      </c>
      <c r="K538" s="48">
        <v>0</v>
      </c>
      <c r="L538" s="49">
        <v>256.62173913043517</v>
      </c>
      <c r="M538" s="49">
        <v>385.60869565217428</v>
      </c>
      <c r="N538" s="49">
        <v>379.16956521739087</v>
      </c>
      <c r="O538" s="49">
        <v>480.61304347826081</v>
      </c>
      <c r="P538" s="49">
        <v>480.51304347826084</v>
      </c>
      <c r="Q538" s="49">
        <v>1000</v>
      </c>
      <c r="R538" s="49">
        <v>1300</v>
      </c>
      <c r="S538" s="49">
        <v>2000</v>
      </c>
      <c r="T538" s="49">
        <v>2300</v>
      </c>
      <c r="U538" s="50">
        <v>302</v>
      </c>
      <c r="V538" s="50">
        <v>343.3</v>
      </c>
      <c r="W538" s="51">
        <v>850</v>
      </c>
      <c r="X538" s="51">
        <v>0</v>
      </c>
      <c r="Y538" s="51">
        <v>2000</v>
      </c>
      <c r="Z538" s="51">
        <v>2000</v>
      </c>
      <c r="AA538" s="52">
        <v>900</v>
      </c>
      <c r="AB538" s="53">
        <v>1500</v>
      </c>
      <c r="AC538" s="53">
        <v>0</v>
      </c>
      <c r="AD538" s="55">
        <v>0</v>
      </c>
      <c r="AE538" s="56">
        <v>750</v>
      </c>
      <c r="AF538" s="56">
        <v>0</v>
      </c>
      <c r="AG538" s="56">
        <v>2000</v>
      </c>
      <c r="AH538" s="57">
        <v>719.66666666666652</v>
      </c>
      <c r="AI538" s="57">
        <v>694.99130434782592</v>
      </c>
      <c r="AJ538" s="57">
        <v>846.52173913043509</v>
      </c>
      <c r="AK538" s="57">
        <v>906.08695652173799</v>
      </c>
      <c r="AL538" s="57">
        <v>823.66666666666663</v>
      </c>
      <c r="AM538" s="57">
        <v>1500</v>
      </c>
      <c r="AN538" s="57">
        <v>1650</v>
      </c>
      <c r="AO538" s="57">
        <v>0</v>
      </c>
      <c r="AP538" s="57">
        <v>0</v>
      </c>
      <c r="AQ538" s="58">
        <v>742.08695652173799</v>
      </c>
      <c r="AR538" s="58">
        <v>1292.6086956521731</v>
      </c>
      <c r="AS538" s="58">
        <v>1140.5217391304327</v>
      </c>
      <c r="AT538" s="58">
        <v>1500</v>
      </c>
      <c r="AU538" s="58">
        <v>0</v>
      </c>
      <c r="AV538" s="58">
        <v>2500</v>
      </c>
      <c r="AW538" s="58">
        <v>2300</v>
      </c>
      <c r="AX538" s="59">
        <v>131.65217391304327</v>
      </c>
      <c r="AY538" s="59">
        <v>216.08695652173918</v>
      </c>
      <c r="AZ538" s="59">
        <v>750</v>
      </c>
      <c r="BA538" s="64">
        <v>237.43478260869591</v>
      </c>
      <c r="BB538" s="64">
        <v>950</v>
      </c>
      <c r="BC538" s="64">
        <v>1000</v>
      </c>
      <c r="BD538" s="64">
        <v>1000</v>
      </c>
      <c r="BE538" s="64">
        <v>1000</v>
      </c>
      <c r="BF538" s="64">
        <v>1250</v>
      </c>
      <c r="BG538" s="64">
        <v>0</v>
      </c>
      <c r="BH538" s="64">
        <v>2100</v>
      </c>
      <c r="BI538" s="61">
        <v>600</v>
      </c>
      <c r="BJ538" s="62">
        <v>225</v>
      </c>
      <c r="BK538" s="62">
        <v>225</v>
      </c>
      <c r="BL538" s="62">
        <v>500</v>
      </c>
      <c r="BM538" s="62">
        <v>600</v>
      </c>
      <c r="BN538" s="62">
        <v>600</v>
      </c>
      <c r="BO538" s="62">
        <v>0</v>
      </c>
      <c r="BP538" s="62">
        <v>660</v>
      </c>
      <c r="BQ538" s="62">
        <v>850</v>
      </c>
      <c r="BR538" s="62">
        <v>1650</v>
      </c>
      <c r="BS538" s="62">
        <v>1750</v>
      </c>
      <c r="BT538" s="62">
        <v>1800.173913043476</v>
      </c>
      <c r="BU538" s="62">
        <v>1800</v>
      </c>
    </row>
    <row r="539" spans="1:73" s="63" customFormat="1" x14ac:dyDescent="0.3">
      <c r="A539" s="1"/>
      <c r="B539" s="1"/>
      <c r="C539" s="1"/>
      <c r="D539" s="92"/>
      <c r="E539" s="3"/>
      <c r="F539" s="3"/>
      <c r="G539" s="1"/>
      <c r="H539" s="69">
        <v>23.961344000047156</v>
      </c>
      <c r="I539" s="47">
        <v>0</v>
      </c>
      <c r="J539" s="48">
        <v>0</v>
      </c>
      <c r="K539" s="48">
        <v>0</v>
      </c>
      <c r="L539" s="49">
        <v>256.66086956521781</v>
      </c>
      <c r="M539" s="49">
        <v>385.30434782608734</v>
      </c>
      <c r="N539" s="49">
        <v>378.5347826086952</v>
      </c>
      <c r="O539" s="49">
        <v>479.65652173913037</v>
      </c>
      <c r="P539" s="49">
        <v>479.5565217391304</v>
      </c>
      <c r="Q539" s="49">
        <v>1000</v>
      </c>
      <c r="R539" s="49">
        <v>1300</v>
      </c>
      <c r="S539" s="49">
        <v>2000</v>
      </c>
      <c r="T539" s="49">
        <v>2300</v>
      </c>
      <c r="U539" s="50">
        <v>302.2</v>
      </c>
      <c r="V539" s="50">
        <v>343.48</v>
      </c>
      <c r="W539" s="51">
        <v>850</v>
      </c>
      <c r="X539" s="51">
        <v>0</v>
      </c>
      <c r="Y539" s="51">
        <v>2000</v>
      </c>
      <c r="Z539" s="51">
        <v>2000</v>
      </c>
      <c r="AA539" s="52">
        <v>900</v>
      </c>
      <c r="AB539" s="53">
        <v>1500</v>
      </c>
      <c r="AC539" s="53">
        <v>0</v>
      </c>
      <c r="AD539" s="55">
        <v>0</v>
      </c>
      <c r="AE539" s="56">
        <v>750</v>
      </c>
      <c r="AF539" s="56">
        <v>0</v>
      </c>
      <c r="AG539" s="56">
        <v>2000</v>
      </c>
      <c r="AH539" s="57">
        <v>719.73333333333312</v>
      </c>
      <c r="AI539" s="57">
        <v>695.09565217391287</v>
      </c>
      <c r="AJ539" s="57">
        <v>846.26086956521772</v>
      </c>
      <c r="AK539" s="57">
        <v>906.04347826086837</v>
      </c>
      <c r="AL539" s="57">
        <v>822.93333333333328</v>
      </c>
      <c r="AM539" s="57">
        <v>1500</v>
      </c>
      <c r="AN539" s="57">
        <v>1650</v>
      </c>
      <c r="AO539" s="57">
        <v>0</v>
      </c>
      <c r="AP539" s="57">
        <v>0</v>
      </c>
      <c r="AQ539" s="58">
        <v>742.04347826086837</v>
      </c>
      <c r="AR539" s="58">
        <v>1292.3043478260861</v>
      </c>
      <c r="AS539" s="58">
        <v>1140.2608695652152</v>
      </c>
      <c r="AT539" s="58">
        <v>1500</v>
      </c>
      <c r="AU539" s="58">
        <v>0</v>
      </c>
      <c r="AV539" s="58">
        <v>2500</v>
      </c>
      <c r="AW539" s="58">
        <v>2300</v>
      </c>
      <c r="AX539" s="59">
        <v>131.82608695652152</v>
      </c>
      <c r="AY539" s="59">
        <v>216.04347826086962</v>
      </c>
      <c r="AZ539" s="59">
        <v>750</v>
      </c>
      <c r="BA539" s="64">
        <v>237.2173913043481</v>
      </c>
      <c r="BB539" s="64">
        <v>950</v>
      </c>
      <c r="BC539" s="64">
        <v>1000</v>
      </c>
      <c r="BD539" s="64">
        <v>1000</v>
      </c>
      <c r="BE539" s="64">
        <v>1000</v>
      </c>
      <c r="BF539" s="64">
        <v>1250</v>
      </c>
      <c r="BG539" s="64">
        <v>0</v>
      </c>
      <c r="BH539" s="64">
        <v>2100</v>
      </c>
      <c r="BI539" s="61">
        <v>600</v>
      </c>
      <c r="BJ539" s="62">
        <v>225</v>
      </c>
      <c r="BK539" s="62">
        <v>225</v>
      </c>
      <c r="BL539" s="62">
        <v>500</v>
      </c>
      <c r="BM539" s="62">
        <v>600</v>
      </c>
      <c r="BN539" s="62">
        <v>600</v>
      </c>
      <c r="BO539" s="62">
        <v>0</v>
      </c>
      <c r="BP539" s="62">
        <v>660</v>
      </c>
      <c r="BQ539" s="62">
        <v>850</v>
      </c>
      <c r="BR539" s="62">
        <v>1650</v>
      </c>
      <c r="BS539" s="62">
        <v>1750</v>
      </c>
      <c r="BT539" s="62">
        <v>1800.0869565217367</v>
      </c>
      <c r="BU539" s="62">
        <v>1800</v>
      </c>
    </row>
    <row r="540" spans="1:73" s="63" customFormat="1" x14ac:dyDescent="0.3">
      <c r="A540" s="1"/>
      <c r="B540" s="1"/>
      <c r="C540" s="1"/>
      <c r="D540" s="92"/>
      <c r="E540" s="3"/>
      <c r="F540" s="3"/>
      <c r="G540" s="1"/>
      <c r="H540" s="69">
        <v>24.006048000047244</v>
      </c>
      <c r="I540" s="47">
        <v>0</v>
      </c>
      <c r="J540" s="48">
        <v>0</v>
      </c>
      <c r="K540" s="48">
        <v>0</v>
      </c>
      <c r="L540" s="49">
        <v>256.7</v>
      </c>
      <c r="M540" s="49">
        <v>385</v>
      </c>
      <c r="N540" s="49">
        <v>377.9</v>
      </c>
      <c r="O540" s="49">
        <v>478.7</v>
      </c>
      <c r="P540" s="49">
        <v>478.6</v>
      </c>
      <c r="Q540" s="49">
        <v>1000</v>
      </c>
      <c r="R540" s="49">
        <v>1300</v>
      </c>
      <c r="S540" s="49">
        <v>2000</v>
      </c>
      <c r="T540" s="49">
        <v>2300</v>
      </c>
      <c r="U540" s="50">
        <v>302.39999999999998</v>
      </c>
      <c r="V540" s="50">
        <v>343.66</v>
      </c>
      <c r="W540" s="51">
        <v>850</v>
      </c>
      <c r="X540" s="51">
        <v>0</v>
      </c>
      <c r="Y540" s="51">
        <v>2000</v>
      </c>
      <c r="Z540" s="51">
        <v>2000</v>
      </c>
      <c r="AA540" s="52">
        <v>900</v>
      </c>
      <c r="AB540" s="53">
        <v>1500</v>
      </c>
      <c r="AC540" s="53">
        <v>0</v>
      </c>
      <c r="AD540" s="55">
        <v>0</v>
      </c>
      <c r="AE540" s="56">
        <v>750</v>
      </c>
      <c r="AF540" s="56">
        <v>0</v>
      </c>
      <c r="AG540" s="56">
        <v>2000</v>
      </c>
      <c r="AH540" s="57">
        <v>719.8</v>
      </c>
      <c r="AI540" s="57">
        <v>695.2</v>
      </c>
      <c r="AJ540" s="57">
        <v>846</v>
      </c>
      <c r="AK540" s="57">
        <v>906</v>
      </c>
      <c r="AL540" s="57">
        <v>822.2</v>
      </c>
      <c r="AM540" s="57">
        <v>1500</v>
      </c>
      <c r="AN540" s="57">
        <v>1650</v>
      </c>
      <c r="AO540" s="57">
        <v>0</v>
      </c>
      <c r="AP540" s="57">
        <v>0</v>
      </c>
      <c r="AQ540" s="58">
        <v>742</v>
      </c>
      <c r="AR540" s="58">
        <v>1292</v>
      </c>
      <c r="AS540" s="58">
        <v>1140</v>
      </c>
      <c r="AT540" s="58">
        <v>1500</v>
      </c>
      <c r="AU540" s="58">
        <v>0</v>
      </c>
      <c r="AV540" s="58">
        <v>2500</v>
      </c>
      <c r="AW540" s="58">
        <v>2300</v>
      </c>
      <c r="AX540" s="59">
        <v>132</v>
      </c>
      <c r="AY540" s="59">
        <v>216</v>
      </c>
      <c r="AZ540" s="59">
        <v>750</v>
      </c>
      <c r="BA540" s="64">
        <v>237</v>
      </c>
      <c r="BB540" s="64">
        <v>950</v>
      </c>
      <c r="BC540" s="64">
        <v>1000</v>
      </c>
      <c r="BD540" s="64">
        <v>1000</v>
      </c>
      <c r="BE540" s="64">
        <v>1000</v>
      </c>
      <c r="BF540" s="64">
        <v>1250</v>
      </c>
      <c r="BG540" s="64">
        <v>0</v>
      </c>
      <c r="BH540" s="64">
        <v>2100</v>
      </c>
      <c r="BI540" s="61">
        <v>600</v>
      </c>
      <c r="BJ540" s="62">
        <v>225</v>
      </c>
      <c r="BK540" s="62">
        <v>225</v>
      </c>
      <c r="BL540" s="62">
        <v>500</v>
      </c>
      <c r="BM540" s="62">
        <v>600</v>
      </c>
      <c r="BN540" s="62">
        <v>600</v>
      </c>
      <c r="BO540" s="62">
        <v>0</v>
      </c>
      <c r="BP540" s="62">
        <v>660</v>
      </c>
      <c r="BQ540" s="62">
        <v>850</v>
      </c>
      <c r="BR540" s="62">
        <v>1650</v>
      </c>
      <c r="BS540" s="62">
        <v>1750</v>
      </c>
      <c r="BT540" s="62">
        <v>1800</v>
      </c>
      <c r="BU540" s="62">
        <v>1800</v>
      </c>
    </row>
    <row r="541" spans="1:73" s="63" customFormat="1" x14ac:dyDescent="0.3">
      <c r="A541" s="1"/>
      <c r="B541" s="1"/>
      <c r="C541" s="1"/>
      <c r="D541" s="92"/>
      <c r="E541" s="3"/>
      <c r="F541" s="3"/>
      <c r="G541" s="1"/>
      <c r="H541" s="69">
        <v>24.050752000047328</v>
      </c>
      <c r="I541" s="47">
        <v>0</v>
      </c>
      <c r="J541" s="48">
        <v>0</v>
      </c>
      <c r="K541" s="48">
        <v>0</v>
      </c>
      <c r="L541" s="49">
        <v>256.73636363636365</v>
      </c>
      <c r="M541" s="49">
        <v>385</v>
      </c>
      <c r="N541" s="49">
        <v>377.30909090909091</v>
      </c>
      <c r="O541" s="49">
        <v>477.74545454545455</v>
      </c>
      <c r="P541" s="49">
        <v>477.65</v>
      </c>
      <c r="Q541" s="49">
        <v>1000</v>
      </c>
      <c r="R541" s="49">
        <v>1300</v>
      </c>
      <c r="S541" s="49">
        <v>2000</v>
      </c>
      <c r="T541" s="49">
        <v>2300</v>
      </c>
      <c r="U541" s="50">
        <v>302.60000000000002</v>
      </c>
      <c r="V541" s="50">
        <v>343.84</v>
      </c>
      <c r="W541" s="51">
        <v>850</v>
      </c>
      <c r="X541" s="51">
        <v>0</v>
      </c>
      <c r="Y541" s="51">
        <v>2000</v>
      </c>
      <c r="Z541" s="51">
        <v>2000</v>
      </c>
      <c r="AA541" s="52">
        <v>900</v>
      </c>
      <c r="AB541" s="53">
        <v>1500</v>
      </c>
      <c r="AC541" s="53">
        <v>0</v>
      </c>
      <c r="AD541" s="55">
        <v>0</v>
      </c>
      <c r="AE541" s="56">
        <v>750</v>
      </c>
      <c r="AF541" s="56">
        <v>0</v>
      </c>
      <c r="AG541" s="56">
        <v>2000</v>
      </c>
      <c r="AH541" s="57">
        <v>719.86666666666633</v>
      </c>
      <c r="AI541" s="57">
        <v>695.4454545454546</v>
      </c>
      <c r="AJ541" s="57">
        <v>845.86363636363637</v>
      </c>
      <c r="AK541" s="57">
        <v>906.0454545454545</v>
      </c>
      <c r="AL541" s="57">
        <v>821.46666666666658</v>
      </c>
      <c r="AM541" s="57">
        <v>1500</v>
      </c>
      <c r="AN541" s="57">
        <v>1650</v>
      </c>
      <c r="AO541" s="57">
        <v>0</v>
      </c>
      <c r="AP541" s="57">
        <v>0</v>
      </c>
      <c r="AQ541" s="58">
        <v>742.13636363636363</v>
      </c>
      <c r="AR541" s="58">
        <v>1292</v>
      </c>
      <c r="AS541" s="58">
        <v>1139.909090909091</v>
      </c>
      <c r="AT541" s="58">
        <v>1500</v>
      </c>
      <c r="AU541" s="58">
        <v>0</v>
      </c>
      <c r="AV541" s="58">
        <v>2500</v>
      </c>
      <c r="AW541" s="58">
        <v>2300</v>
      </c>
      <c r="AX541" s="59">
        <v>132.18181818181819</v>
      </c>
      <c r="AY541" s="59">
        <v>216.09090909090909</v>
      </c>
      <c r="AZ541" s="59">
        <v>750</v>
      </c>
      <c r="BA541" s="64">
        <v>236.77272727272728</v>
      </c>
      <c r="BB541" s="64">
        <v>950</v>
      </c>
      <c r="BC541" s="64">
        <v>1000</v>
      </c>
      <c r="BD541" s="64">
        <v>1000</v>
      </c>
      <c r="BE541" s="64">
        <v>1000</v>
      </c>
      <c r="BF541" s="64">
        <v>1250</v>
      </c>
      <c r="BG541" s="64">
        <v>0</v>
      </c>
      <c r="BH541" s="64">
        <v>2100</v>
      </c>
      <c r="BI541" s="61">
        <v>600</v>
      </c>
      <c r="BJ541" s="62">
        <v>225</v>
      </c>
      <c r="BK541" s="62">
        <v>225</v>
      </c>
      <c r="BL541" s="62">
        <v>500</v>
      </c>
      <c r="BM541" s="62">
        <v>600</v>
      </c>
      <c r="BN541" s="62">
        <v>600</v>
      </c>
      <c r="BO541" s="62">
        <v>0</v>
      </c>
      <c r="BP541" s="62">
        <v>660</v>
      </c>
      <c r="BQ541" s="62">
        <v>850</v>
      </c>
      <c r="BR541" s="62">
        <v>1650</v>
      </c>
      <c r="BS541" s="62">
        <v>1750</v>
      </c>
      <c r="BT541" s="62">
        <v>1800</v>
      </c>
      <c r="BU541" s="62">
        <v>1800</v>
      </c>
    </row>
    <row r="542" spans="1:73" s="63" customFormat="1" x14ac:dyDescent="0.3">
      <c r="A542" s="1"/>
      <c r="B542" s="1"/>
      <c r="C542" s="1"/>
      <c r="D542" s="92"/>
      <c r="E542" s="3"/>
      <c r="F542" s="3"/>
      <c r="G542" s="1"/>
      <c r="H542" s="69">
        <v>24.095456000047417</v>
      </c>
      <c r="I542" s="47">
        <v>0</v>
      </c>
      <c r="J542" s="48">
        <v>0</v>
      </c>
      <c r="K542" s="48">
        <v>0</v>
      </c>
      <c r="L542" s="49">
        <v>256.77272727272731</v>
      </c>
      <c r="M542" s="49">
        <v>385</v>
      </c>
      <c r="N542" s="49">
        <v>376.71818181818185</v>
      </c>
      <c r="O542" s="49">
        <v>476.79090909090911</v>
      </c>
      <c r="P542" s="49">
        <v>476.7</v>
      </c>
      <c r="Q542" s="49">
        <v>1000</v>
      </c>
      <c r="R542" s="49">
        <v>1300</v>
      </c>
      <c r="S542" s="49">
        <v>2000</v>
      </c>
      <c r="T542" s="49">
        <v>2300</v>
      </c>
      <c r="U542" s="50">
        <v>302.8</v>
      </c>
      <c r="V542" s="50">
        <v>344.02</v>
      </c>
      <c r="W542" s="51">
        <v>850</v>
      </c>
      <c r="X542" s="51">
        <v>0</v>
      </c>
      <c r="Y542" s="51">
        <v>2000</v>
      </c>
      <c r="Z542" s="51">
        <v>2000</v>
      </c>
      <c r="AA542" s="52">
        <v>900</v>
      </c>
      <c r="AB542" s="53">
        <v>1500</v>
      </c>
      <c r="AC542" s="53">
        <v>0</v>
      </c>
      <c r="AD542" s="55">
        <v>0</v>
      </c>
      <c r="AE542" s="56">
        <v>750</v>
      </c>
      <c r="AF542" s="56">
        <v>0</v>
      </c>
      <c r="AG542" s="56">
        <v>2000</v>
      </c>
      <c r="AH542" s="57">
        <v>719.93333333333294</v>
      </c>
      <c r="AI542" s="57">
        <v>695.69090909090914</v>
      </c>
      <c r="AJ542" s="57">
        <v>845.72727272727275</v>
      </c>
      <c r="AK542" s="57">
        <v>906.09090909090901</v>
      </c>
      <c r="AL542" s="57">
        <v>820.73333333333323</v>
      </c>
      <c r="AM542" s="57">
        <v>1500</v>
      </c>
      <c r="AN542" s="57">
        <v>1650</v>
      </c>
      <c r="AO542" s="57">
        <v>0</v>
      </c>
      <c r="AP542" s="57">
        <v>0</v>
      </c>
      <c r="AQ542" s="58">
        <v>742.27272727272725</v>
      </c>
      <c r="AR542" s="58">
        <v>1292</v>
      </c>
      <c r="AS542" s="58">
        <v>1139.818181818182</v>
      </c>
      <c r="AT542" s="58">
        <v>1500</v>
      </c>
      <c r="AU542" s="58">
        <v>0</v>
      </c>
      <c r="AV542" s="58">
        <v>2500</v>
      </c>
      <c r="AW542" s="58">
        <v>2300</v>
      </c>
      <c r="AX542" s="59">
        <v>132.36363636363637</v>
      </c>
      <c r="AY542" s="59">
        <v>216.18181818181819</v>
      </c>
      <c r="AZ542" s="59">
        <v>750</v>
      </c>
      <c r="BA542" s="64">
        <v>236.54545454545456</v>
      </c>
      <c r="BB542" s="64">
        <v>950</v>
      </c>
      <c r="BC542" s="64">
        <v>1000</v>
      </c>
      <c r="BD542" s="64">
        <v>1000</v>
      </c>
      <c r="BE542" s="64">
        <v>1000</v>
      </c>
      <c r="BF542" s="64">
        <v>1250</v>
      </c>
      <c r="BG542" s="64">
        <v>0</v>
      </c>
      <c r="BH542" s="64">
        <v>2100</v>
      </c>
      <c r="BI542" s="61">
        <v>600</v>
      </c>
      <c r="BJ542" s="62">
        <v>225</v>
      </c>
      <c r="BK542" s="62">
        <v>225</v>
      </c>
      <c r="BL542" s="62">
        <v>500</v>
      </c>
      <c r="BM542" s="62">
        <v>600</v>
      </c>
      <c r="BN542" s="62">
        <v>600</v>
      </c>
      <c r="BO542" s="62">
        <v>0</v>
      </c>
      <c r="BP542" s="62">
        <v>660</v>
      </c>
      <c r="BQ542" s="62">
        <v>850</v>
      </c>
      <c r="BR542" s="62">
        <v>1650</v>
      </c>
      <c r="BS542" s="62">
        <v>1750</v>
      </c>
      <c r="BT542" s="62">
        <v>1800</v>
      </c>
      <c r="BU542" s="62">
        <v>1800</v>
      </c>
    </row>
    <row r="543" spans="1:73" s="63" customFormat="1" x14ac:dyDescent="0.3">
      <c r="A543" s="1"/>
      <c r="B543" s="1"/>
      <c r="C543" s="1"/>
      <c r="D543" s="92"/>
      <c r="E543" s="3"/>
      <c r="F543" s="3"/>
      <c r="G543" s="1"/>
      <c r="H543" s="69">
        <v>24.140160000047505</v>
      </c>
      <c r="I543" s="47">
        <v>0</v>
      </c>
      <c r="J543" s="48">
        <v>0</v>
      </c>
      <c r="K543" s="48">
        <v>0</v>
      </c>
      <c r="L543" s="49">
        <v>256.80909090909097</v>
      </c>
      <c r="M543" s="49">
        <v>385</v>
      </c>
      <c r="N543" s="49">
        <v>376.12727272727278</v>
      </c>
      <c r="O543" s="49">
        <v>475.83636363636367</v>
      </c>
      <c r="P543" s="49">
        <v>475.75</v>
      </c>
      <c r="Q543" s="49">
        <v>1000</v>
      </c>
      <c r="R543" s="49">
        <v>1300</v>
      </c>
      <c r="S543" s="49">
        <v>2000</v>
      </c>
      <c r="T543" s="49">
        <v>2300</v>
      </c>
      <c r="U543" s="50">
        <v>303</v>
      </c>
      <c r="V543" s="50">
        <v>344.2</v>
      </c>
      <c r="W543" s="51">
        <v>850</v>
      </c>
      <c r="X543" s="51">
        <v>0</v>
      </c>
      <c r="Y543" s="51">
        <v>2000</v>
      </c>
      <c r="Z543" s="51">
        <v>2000</v>
      </c>
      <c r="AA543" s="52">
        <v>900</v>
      </c>
      <c r="AB543" s="53">
        <v>1500</v>
      </c>
      <c r="AC543" s="53">
        <v>0</v>
      </c>
      <c r="AD543" s="55">
        <v>0</v>
      </c>
      <c r="AE543" s="56">
        <v>750</v>
      </c>
      <c r="AF543" s="56">
        <v>0</v>
      </c>
      <c r="AG543" s="56">
        <v>2000</v>
      </c>
      <c r="AH543" s="57">
        <v>720</v>
      </c>
      <c r="AI543" s="57">
        <v>695.93636363636369</v>
      </c>
      <c r="AJ543" s="57">
        <v>845.59090909090912</v>
      </c>
      <c r="AK543" s="57">
        <v>906.13636363636351</v>
      </c>
      <c r="AL543" s="57">
        <v>820</v>
      </c>
      <c r="AM543" s="57">
        <v>1500</v>
      </c>
      <c r="AN543" s="57">
        <v>1650</v>
      </c>
      <c r="AO543" s="57">
        <v>0</v>
      </c>
      <c r="AP543" s="57">
        <v>0</v>
      </c>
      <c r="AQ543" s="58">
        <v>742.40909090909088</v>
      </c>
      <c r="AR543" s="58">
        <v>1292</v>
      </c>
      <c r="AS543" s="58">
        <v>1139.727272727273</v>
      </c>
      <c r="AT543" s="58">
        <v>1500</v>
      </c>
      <c r="AU543" s="58">
        <v>0</v>
      </c>
      <c r="AV543" s="58">
        <v>2500</v>
      </c>
      <c r="AW543" s="58">
        <v>2300</v>
      </c>
      <c r="AX543" s="59">
        <v>132.54545454545456</v>
      </c>
      <c r="AY543" s="59">
        <v>216.27272727272728</v>
      </c>
      <c r="AZ543" s="59">
        <v>750</v>
      </c>
      <c r="BA543" s="64">
        <v>236.31818181818184</v>
      </c>
      <c r="BB543" s="64">
        <v>950</v>
      </c>
      <c r="BC543" s="64">
        <v>1000</v>
      </c>
      <c r="BD543" s="64">
        <v>1000</v>
      </c>
      <c r="BE543" s="64">
        <v>1000</v>
      </c>
      <c r="BF543" s="64">
        <v>1250</v>
      </c>
      <c r="BG543" s="64">
        <v>0</v>
      </c>
      <c r="BH543" s="64">
        <v>2100</v>
      </c>
      <c r="BI543" s="61">
        <v>600</v>
      </c>
      <c r="BJ543" s="62">
        <v>225</v>
      </c>
      <c r="BK543" s="62">
        <v>225</v>
      </c>
      <c r="BL543" s="62">
        <v>500</v>
      </c>
      <c r="BM543" s="62">
        <v>600</v>
      </c>
      <c r="BN543" s="62">
        <v>600</v>
      </c>
      <c r="BO543" s="62">
        <v>0</v>
      </c>
      <c r="BP543" s="62">
        <v>660</v>
      </c>
      <c r="BQ543" s="62">
        <v>850</v>
      </c>
      <c r="BR543" s="62">
        <v>1650</v>
      </c>
      <c r="BS543" s="62">
        <v>1750</v>
      </c>
      <c r="BT543" s="62">
        <v>1800</v>
      </c>
      <c r="BU543" s="62">
        <v>1800</v>
      </c>
    </row>
    <row r="544" spans="1:73" s="63" customFormat="1" x14ac:dyDescent="0.3">
      <c r="A544" s="1"/>
      <c r="B544" s="1"/>
      <c r="C544" s="1"/>
      <c r="D544" s="92"/>
      <c r="E544" s="3"/>
      <c r="F544" s="3"/>
      <c r="G544" s="1"/>
      <c r="H544" s="69">
        <v>24.184864000047593</v>
      </c>
      <c r="I544" s="47">
        <v>0</v>
      </c>
      <c r="J544" s="48">
        <v>0</v>
      </c>
      <c r="K544" s="48">
        <v>0</v>
      </c>
      <c r="L544" s="49">
        <v>256.84545454545463</v>
      </c>
      <c r="M544" s="49">
        <v>385</v>
      </c>
      <c r="N544" s="49">
        <v>375.53636363636372</v>
      </c>
      <c r="O544" s="49">
        <v>474.88181818181823</v>
      </c>
      <c r="P544" s="49">
        <v>474.8</v>
      </c>
      <c r="Q544" s="49">
        <v>1000</v>
      </c>
      <c r="R544" s="49">
        <v>1300</v>
      </c>
      <c r="S544" s="49">
        <v>2000</v>
      </c>
      <c r="T544" s="49">
        <v>2300</v>
      </c>
      <c r="U544" s="50">
        <v>303.2</v>
      </c>
      <c r="V544" s="50">
        <v>344.38</v>
      </c>
      <c r="W544" s="51">
        <v>850</v>
      </c>
      <c r="X544" s="51">
        <v>0</v>
      </c>
      <c r="Y544" s="51">
        <v>2000</v>
      </c>
      <c r="Z544" s="51">
        <v>2000</v>
      </c>
      <c r="AA544" s="52">
        <v>900</v>
      </c>
      <c r="AB544" s="53">
        <v>1500</v>
      </c>
      <c r="AC544" s="53">
        <v>0</v>
      </c>
      <c r="AD544" s="55">
        <v>0</v>
      </c>
      <c r="AE544" s="56">
        <v>750</v>
      </c>
      <c r="AF544" s="56">
        <v>0</v>
      </c>
      <c r="AG544" s="56">
        <v>2000</v>
      </c>
      <c r="AH544" s="57">
        <v>720</v>
      </c>
      <c r="AI544" s="57">
        <v>696.18181818181824</v>
      </c>
      <c r="AJ544" s="57">
        <v>845.4545454545455</v>
      </c>
      <c r="AK544" s="57">
        <v>906.18181818181802</v>
      </c>
      <c r="AL544" s="57">
        <v>818.75</v>
      </c>
      <c r="AM544" s="57">
        <v>1500</v>
      </c>
      <c r="AN544" s="57">
        <v>1650</v>
      </c>
      <c r="AO544" s="57">
        <v>0</v>
      </c>
      <c r="AP544" s="57">
        <v>0</v>
      </c>
      <c r="AQ544" s="58">
        <v>742.5454545454545</v>
      </c>
      <c r="AR544" s="58">
        <v>1292</v>
      </c>
      <c r="AS544" s="58">
        <v>1139.636363636364</v>
      </c>
      <c r="AT544" s="58">
        <v>1500</v>
      </c>
      <c r="AU544" s="58">
        <v>0</v>
      </c>
      <c r="AV544" s="58">
        <v>2500</v>
      </c>
      <c r="AW544" s="58">
        <v>2300</v>
      </c>
      <c r="AX544" s="59">
        <v>132.72727272727275</v>
      </c>
      <c r="AY544" s="59">
        <v>216.36363636363637</v>
      </c>
      <c r="AZ544" s="59">
        <v>750</v>
      </c>
      <c r="BA544" s="64">
        <v>236.09090909090912</v>
      </c>
      <c r="BB544" s="64">
        <v>950</v>
      </c>
      <c r="BC544" s="64">
        <v>1000</v>
      </c>
      <c r="BD544" s="64">
        <v>1000</v>
      </c>
      <c r="BE544" s="64">
        <v>1000</v>
      </c>
      <c r="BF544" s="64">
        <v>1250</v>
      </c>
      <c r="BG544" s="64">
        <v>0</v>
      </c>
      <c r="BH544" s="64">
        <v>2100</v>
      </c>
      <c r="BI544" s="61">
        <v>600</v>
      </c>
      <c r="BJ544" s="62">
        <v>225</v>
      </c>
      <c r="BK544" s="62">
        <v>225</v>
      </c>
      <c r="BL544" s="62">
        <v>500</v>
      </c>
      <c r="BM544" s="62">
        <v>600</v>
      </c>
      <c r="BN544" s="62">
        <v>600</v>
      </c>
      <c r="BO544" s="62">
        <v>0</v>
      </c>
      <c r="BP544" s="62">
        <v>660</v>
      </c>
      <c r="BQ544" s="62">
        <v>850</v>
      </c>
      <c r="BR544" s="62">
        <v>1650</v>
      </c>
      <c r="BS544" s="62">
        <v>1750</v>
      </c>
      <c r="BT544" s="62">
        <v>1800</v>
      </c>
      <c r="BU544" s="62">
        <v>1800</v>
      </c>
    </row>
    <row r="545" spans="1:73" s="63" customFormat="1" x14ac:dyDescent="0.3">
      <c r="A545" s="1"/>
      <c r="B545" s="1"/>
      <c r="C545" s="1"/>
      <c r="D545" s="92"/>
      <c r="E545" s="3"/>
      <c r="F545" s="3"/>
      <c r="G545" s="1"/>
      <c r="H545" s="69">
        <v>24.229568000047681</v>
      </c>
      <c r="I545" s="47">
        <v>0</v>
      </c>
      <c r="J545" s="48">
        <v>0</v>
      </c>
      <c r="K545" s="48">
        <v>0</v>
      </c>
      <c r="L545" s="49">
        <v>256.88181818181829</v>
      </c>
      <c r="M545" s="49">
        <v>385</v>
      </c>
      <c r="N545" s="49">
        <v>374.94545454545465</v>
      </c>
      <c r="O545" s="49">
        <v>473.92727272727279</v>
      </c>
      <c r="P545" s="49">
        <v>473.85</v>
      </c>
      <c r="Q545" s="49">
        <v>1000</v>
      </c>
      <c r="R545" s="49">
        <v>1300</v>
      </c>
      <c r="S545" s="49">
        <v>2000</v>
      </c>
      <c r="T545" s="49">
        <v>2300</v>
      </c>
      <c r="U545" s="50">
        <v>303.39999999999998</v>
      </c>
      <c r="V545" s="50">
        <v>344.56</v>
      </c>
      <c r="W545" s="51">
        <v>850</v>
      </c>
      <c r="X545" s="51">
        <v>0</v>
      </c>
      <c r="Y545" s="51">
        <v>2000</v>
      </c>
      <c r="Z545" s="51">
        <v>2000</v>
      </c>
      <c r="AA545" s="52">
        <v>900</v>
      </c>
      <c r="AB545" s="53">
        <v>1500</v>
      </c>
      <c r="AC545" s="53">
        <v>0</v>
      </c>
      <c r="AD545" s="55">
        <v>0</v>
      </c>
      <c r="AE545" s="56">
        <v>750</v>
      </c>
      <c r="AF545" s="56">
        <v>0</v>
      </c>
      <c r="AG545" s="56">
        <v>2000</v>
      </c>
      <c r="AH545" s="57">
        <v>720</v>
      </c>
      <c r="AI545" s="57">
        <v>696.42727272727279</v>
      </c>
      <c r="AJ545" s="57">
        <v>845.31818181818187</v>
      </c>
      <c r="AK545" s="57">
        <v>906.22727272727252</v>
      </c>
      <c r="AL545" s="57">
        <v>817.5</v>
      </c>
      <c r="AM545" s="57">
        <v>1500</v>
      </c>
      <c r="AN545" s="57">
        <v>1650</v>
      </c>
      <c r="AO545" s="57">
        <v>0</v>
      </c>
      <c r="AP545" s="57">
        <v>0</v>
      </c>
      <c r="AQ545" s="58">
        <v>742.68181818181813</v>
      </c>
      <c r="AR545" s="58">
        <v>1292</v>
      </c>
      <c r="AS545" s="58">
        <v>1139.545454545455</v>
      </c>
      <c r="AT545" s="58">
        <v>1500</v>
      </c>
      <c r="AU545" s="58">
        <v>0</v>
      </c>
      <c r="AV545" s="58">
        <v>2500</v>
      </c>
      <c r="AW545" s="58">
        <v>2300</v>
      </c>
      <c r="AX545" s="59">
        <v>132.90909090909093</v>
      </c>
      <c r="AY545" s="59">
        <v>216.45454545454547</v>
      </c>
      <c r="AZ545" s="59">
        <v>750</v>
      </c>
      <c r="BA545" s="64">
        <v>235.8636363636364</v>
      </c>
      <c r="BB545" s="64">
        <v>950</v>
      </c>
      <c r="BC545" s="64">
        <v>1000</v>
      </c>
      <c r="BD545" s="64">
        <v>1000</v>
      </c>
      <c r="BE545" s="64">
        <v>1000</v>
      </c>
      <c r="BF545" s="64">
        <v>1250</v>
      </c>
      <c r="BG545" s="64">
        <v>0</v>
      </c>
      <c r="BH545" s="64">
        <v>2100</v>
      </c>
      <c r="BI545" s="61">
        <v>600</v>
      </c>
      <c r="BJ545" s="62">
        <v>225</v>
      </c>
      <c r="BK545" s="62">
        <v>225</v>
      </c>
      <c r="BL545" s="62">
        <v>500</v>
      </c>
      <c r="BM545" s="62">
        <v>600</v>
      </c>
      <c r="BN545" s="62">
        <v>600</v>
      </c>
      <c r="BO545" s="62">
        <v>0</v>
      </c>
      <c r="BP545" s="62">
        <v>660</v>
      </c>
      <c r="BQ545" s="62">
        <v>850</v>
      </c>
      <c r="BR545" s="62">
        <v>1650</v>
      </c>
      <c r="BS545" s="62">
        <v>1750</v>
      </c>
      <c r="BT545" s="62">
        <v>1800</v>
      </c>
      <c r="BU545" s="62">
        <v>1800</v>
      </c>
    </row>
    <row r="546" spans="1:73" s="63" customFormat="1" x14ac:dyDescent="0.3">
      <c r="A546" s="1"/>
      <c r="B546" s="1"/>
      <c r="C546" s="1"/>
      <c r="D546" s="92"/>
      <c r="E546" s="3"/>
      <c r="F546" s="3"/>
      <c r="G546" s="1"/>
      <c r="H546" s="69">
        <v>24.27427200004777</v>
      </c>
      <c r="I546" s="47">
        <v>0</v>
      </c>
      <c r="J546" s="48">
        <v>0</v>
      </c>
      <c r="K546" s="48">
        <v>0</v>
      </c>
      <c r="L546" s="49">
        <v>256.91818181818195</v>
      </c>
      <c r="M546" s="49">
        <v>385</v>
      </c>
      <c r="N546" s="49">
        <v>374.35454545454559</v>
      </c>
      <c r="O546" s="49">
        <v>472.97272727272735</v>
      </c>
      <c r="P546" s="49">
        <v>472.9</v>
      </c>
      <c r="Q546" s="49">
        <v>1000</v>
      </c>
      <c r="R546" s="49">
        <v>1300</v>
      </c>
      <c r="S546" s="49">
        <v>2000</v>
      </c>
      <c r="T546" s="49">
        <v>2300</v>
      </c>
      <c r="U546" s="50">
        <v>303.60000000000002</v>
      </c>
      <c r="V546" s="50">
        <v>344.74</v>
      </c>
      <c r="W546" s="51">
        <v>850</v>
      </c>
      <c r="X546" s="51">
        <v>0</v>
      </c>
      <c r="Y546" s="51">
        <v>2000</v>
      </c>
      <c r="Z546" s="51">
        <v>2000</v>
      </c>
      <c r="AA546" s="52">
        <v>900</v>
      </c>
      <c r="AB546" s="53">
        <v>1500</v>
      </c>
      <c r="AC546" s="53">
        <v>0</v>
      </c>
      <c r="AD546" s="55">
        <v>0</v>
      </c>
      <c r="AE546" s="56">
        <v>750</v>
      </c>
      <c r="AF546" s="56">
        <v>0</v>
      </c>
      <c r="AG546" s="56">
        <v>2000</v>
      </c>
      <c r="AH546" s="57">
        <v>720</v>
      </c>
      <c r="AI546" s="57">
        <v>696.67272727272734</v>
      </c>
      <c r="AJ546" s="57">
        <v>845.18181818181824</v>
      </c>
      <c r="AK546" s="57">
        <v>906.27272727272702</v>
      </c>
      <c r="AL546" s="57">
        <v>816.25</v>
      </c>
      <c r="AM546" s="57">
        <v>1500</v>
      </c>
      <c r="AN546" s="57">
        <v>1650</v>
      </c>
      <c r="AO546" s="57">
        <v>0</v>
      </c>
      <c r="AP546" s="57">
        <v>0</v>
      </c>
      <c r="AQ546" s="58">
        <v>742.81818181818176</v>
      </c>
      <c r="AR546" s="58">
        <v>1292</v>
      </c>
      <c r="AS546" s="58">
        <v>1139.454545454546</v>
      </c>
      <c r="AT546" s="58">
        <v>1500</v>
      </c>
      <c r="AU546" s="58">
        <v>0</v>
      </c>
      <c r="AV546" s="58">
        <v>2500</v>
      </c>
      <c r="AW546" s="58">
        <v>2300</v>
      </c>
      <c r="AX546" s="59">
        <v>133.09090909090912</v>
      </c>
      <c r="AY546" s="59">
        <v>216.54545454545456</v>
      </c>
      <c r="AZ546" s="59">
        <v>750</v>
      </c>
      <c r="BA546" s="64">
        <v>235.63636363636368</v>
      </c>
      <c r="BB546" s="64">
        <v>950</v>
      </c>
      <c r="BC546" s="64">
        <v>1000</v>
      </c>
      <c r="BD546" s="64">
        <v>1000</v>
      </c>
      <c r="BE546" s="64">
        <v>1000</v>
      </c>
      <c r="BF546" s="64">
        <v>1250</v>
      </c>
      <c r="BG546" s="64">
        <v>0</v>
      </c>
      <c r="BH546" s="64">
        <v>2100</v>
      </c>
      <c r="BI546" s="61">
        <v>600</v>
      </c>
      <c r="BJ546" s="62">
        <v>225</v>
      </c>
      <c r="BK546" s="62">
        <v>225</v>
      </c>
      <c r="BL546" s="62">
        <v>500</v>
      </c>
      <c r="BM546" s="62">
        <v>600</v>
      </c>
      <c r="BN546" s="62">
        <v>600</v>
      </c>
      <c r="BO546" s="62">
        <v>0</v>
      </c>
      <c r="BP546" s="62">
        <v>660</v>
      </c>
      <c r="BQ546" s="62">
        <v>850</v>
      </c>
      <c r="BR546" s="62">
        <v>1650</v>
      </c>
      <c r="BS546" s="62">
        <v>1750</v>
      </c>
      <c r="BT546" s="62">
        <v>1800</v>
      </c>
      <c r="BU546" s="62">
        <v>1800</v>
      </c>
    </row>
    <row r="547" spans="1:73" s="63" customFormat="1" x14ac:dyDescent="0.3">
      <c r="A547" s="1"/>
      <c r="B547" s="1"/>
      <c r="C547" s="1"/>
      <c r="D547" s="92"/>
      <c r="E547" s="3"/>
      <c r="F547" s="3"/>
      <c r="G547" s="1"/>
      <c r="H547" s="69">
        <v>24.318976000047858</v>
      </c>
      <c r="I547" s="47">
        <v>0</v>
      </c>
      <c r="J547" s="48">
        <v>0</v>
      </c>
      <c r="K547" s="48">
        <v>0</v>
      </c>
      <c r="L547" s="49">
        <v>256.95454545454561</v>
      </c>
      <c r="M547" s="49">
        <v>385</v>
      </c>
      <c r="N547" s="49">
        <v>373.76363636363652</v>
      </c>
      <c r="O547" s="49">
        <v>472.01818181818192</v>
      </c>
      <c r="P547" s="49">
        <v>471.95</v>
      </c>
      <c r="Q547" s="49">
        <v>1000</v>
      </c>
      <c r="R547" s="49">
        <v>1300</v>
      </c>
      <c r="S547" s="49">
        <v>2000</v>
      </c>
      <c r="T547" s="49">
        <v>2300</v>
      </c>
      <c r="U547" s="50">
        <v>303.7999999999995</v>
      </c>
      <c r="V547" s="50">
        <v>344.92</v>
      </c>
      <c r="W547" s="51">
        <v>850</v>
      </c>
      <c r="X547" s="51">
        <v>0</v>
      </c>
      <c r="Y547" s="51">
        <v>2000</v>
      </c>
      <c r="Z547" s="51">
        <v>2000</v>
      </c>
      <c r="AA547" s="52">
        <v>900</v>
      </c>
      <c r="AB547" s="53">
        <v>1500</v>
      </c>
      <c r="AC547" s="53">
        <v>0</v>
      </c>
      <c r="AD547" s="55">
        <v>0</v>
      </c>
      <c r="AE547" s="56">
        <v>750</v>
      </c>
      <c r="AF547" s="56">
        <v>0</v>
      </c>
      <c r="AG547" s="56">
        <v>2000</v>
      </c>
      <c r="AH547" s="57">
        <v>720</v>
      </c>
      <c r="AI547" s="57">
        <v>696.91818181818189</v>
      </c>
      <c r="AJ547" s="57">
        <v>845.04545454545462</v>
      </c>
      <c r="AK547" s="57">
        <v>906.31818181818153</v>
      </c>
      <c r="AL547" s="57">
        <v>815</v>
      </c>
      <c r="AM547" s="57">
        <v>1500</v>
      </c>
      <c r="AN547" s="57">
        <v>1650</v>
      </c>
      <c r="AO547" s="57">
        <v>0</v>
      </c>
      <c r="AP547" s="57">
        <v>0</v>
      </c>
      <c r="AQ547" s="58">
        <v>742.95454545454538</v>
      </c>
      <c r="AR547" s="58">
        <v>1292</v>
      </c>
      <c r="AS547" s="58">
        <v>1139.3636363636369</v>
      </c>
      <c r="AT547" s="58">
        <v>1500</v>
      </c>
      <c r="AU547" s="58">
        <v>0</v>
      </c>
      <c r="AV547" s="58">
        <v>2500</v>
      </c>
      <c r="AW547" s="58">
        <v>2300</v>
      </c>
      <c r="AX547" s="59">
        <v>133.27272727272731</v>
      </c>
      <c r="AY547" s="59">
        <v>216.63636363636365</v>
      </c>
      <c r="AZ547" s="59">
        <v>750</v>
      </c>
      <c r="BA547" s="64">
        <v>235.40909090909096</v>
      </c>
      <c r="BB547" s="64">
        <v>950</v>
      </c>
      <c r="BC547" s="64">
        <v>1000</v>
      </c>
      <c r="BD547" s="64">
        <v>1000</v>
      </c>
      <c r="BE547" s="64">
        <v>1000</v>
      </c>
      <c r="BF547" s="64">
        <v>1250</v>
      </c>
      <c r="BG547" s="64">
        <v>0</v>
      </c>
      <c r="BH547" s="64">
        <v>2100</v>
      </c>
      <c r="BI547" s="61">
        <v>600</v>
      </c>
      <c r="BJ547" s="62">
        <v>225</v>
      </c>
      <c r="BK547" s="62">
        <v>225</v>
      </c>
      <c r="BL547" s="62">
        <v>500</v>
      </c>
      <c r="BM547" s="62">
        <v>600</v>
      </c>
      <c r="BN547" s="62">
        <v>600</v>
      </c>
      <c r="BO547" s="62">
        <v>0</v>
      </c>
      <c r="BP547" s="62">
        <v>660</v>
      </c>
      <c r="BQ547" s="62">
        <v>850</v>
      </c>
      <c r="BR547" s="62">
        <v>1650</v>
      </c>
      <c r="BS547" s="62">
        <v>1750</v>
      </c>
      <c r="BT547" s="62">
        <v>1800</v>
      </c>
      <c r="BU547" s="62">
        <v>1800</v>
      </c>
    </row>
    <row r="548" spans="1:73" s="63" customFormat="1" x14ac:dyDescent="0.3">
      <c r="A548" s="1"/>
      <c r="B548" s="1"/>
      <c r="C548" s="1"/>
      <c r="D548" s="92"/>
      <c r="E548" s="3"/>
      <c r="F548" s="3"/>
      <c r="G548" s="1"/>
      <c r="H548" s="69">
        <v>24.363680000047946</v>
      </c>
      <c r="I548" s="47">
        <v>0</v>
      </c>
      <c r="J548" s="48">
        <v>0</v>
      </c>
      <c r="K548" s="48">
        <v>0</v>
      </c>
      <c r="L548" s="49">
        <v>256.99090909090927</v>
      </c>
      <c r="M548" s="49">
        <v>385</v>
      </c>
      <c r="N548" s="49">
        <v>373.17272727272746</v>
      </c>
      <c r="O548" s="49">
        <v>471.06363636363648</v>
      </c>
      <c r="P548" s="49">
        <v>471</v>
      </c>
      <c r="Q548" s="49">
        <v>1000</v>
      </c>
      <c r="R548" s="49">
        <v>1300</v>
      </c>
      <c r="S548" s="49">
        <v>2000</v>
      </c>
      <c r="T548" s="49">
        <v>2300</v>
      </c>
      <c r="U548" s="50">
        <v>303.99999999999949</v>
      </c>
      <c r="V548" s="50">
        <v>345.1</v>
      </c>
      <c r="W548" s="51">
        <v>850</v>
      </c>
      <c r="X548" s="51">
        <v>0</v>
      </c>
      <c r="Y548" s="51">
        <v>2000</v>
      </c>
      <c r="Z548" s="51">
        <v>2000</v>
      </c>
      <c r="AA548" s="52">
        <v>900</v>
      </c>
      <c r="AB548" s="53">
        <v>1500</v>
      </c>
      <c r="AC548" s="53">
        <v>0</v>
      </c>
      <c r="AD548" s="55">
        <v>0</v>
      </c>
      <c r="AE548" s="56">
        <v>750</v>
      </c>
      <c r="AF548" s="56">
        <v>0</v>
      </c>
      <c r="AG548" s="56">
        <v>2000</v>
      </c>
      <c r="AH548" s="57">
        <v>720</v>
      </c>
      <c r="AI548" s="57">
        <v>697.16363636363644</v>
      </c>
      <c r="AJ548" s="57">
        <v>844.90909090909099</v>
      </c>
      <c r="AK548" s="57">
        <v>906.36363636363603</v>
      </c>
      <c r="AL548" s="57">
        <v>813.75</v>
      </c>
      <c r="AM548" s="57">
        <v>1500</v>
      </c>
      <c r="AN548" s="57">
        <v>1650</v>
      </c>
      <c r="AO548" s="57">
        <v>0</v>
      </c>
      <c r="AP548" s="57">
        <v>0</v>
      </c>
      <c r="AQ548" s="58">
        <v>743.09090909090901</v>
      </c>
      <c r="AR548" s="58">
        <v>1292</v>
      </c>
      <c r="AS548" s="58">
        <v>1139.2727272727279</v>
      </c>
      <c r="AT548" s="58">
        <v>1500</v>
      </c>
      <c r="AU548" s="58">
        <v>0</v>
      </c>
      <c r="AV548" s="58">
        <v>2500</v>
      </c>
      <c r="AW548" s="58">
        <v>2300</v>
      </c>
      <c r="AX548" s="59">
        <v>133.4545454545455</v>
      </c>
      <c r="AY548" s="59">
        <v>216.72727272727275</v>
      </c>
      <c r="AZ548" s="59">
        <v>750</v>
      </c>
      <c r="BA548" s="64">
        <v>235.18181818181824</v>
      </c>
      <c r="BB548" s="64">
        <v>950</v>
      </c>
      <c r="BC548" s="64">
        <v>1000</v>
      </c>
      <c r="BD548" s="64">
        <v>1000</v>
      </c>
      <c r="BE548" s="64">
        <v>1000</v>
      </c>
      <c r="BF548" s="64">
        <v>1250</v>
      </c>
      <c r="BG548" s="64">
        <v>0</v>
      </c>
      <c r="BH548" s="64">
        <v>2100</v>
      </c>
      <c r="BI548" s="61">
        <v>600</v>
      </c>
      <c r="BJ548" s="62">
        <v>225</v>
      </c>
      <c r="BK548" s="62">
        <v>225</v>
      </c>
      <c r="BL548" s="62">
        <v>500</v>
      </c>
      <c r="BM548" s="62">
        <v>600</v>
      </c>
      <c r="BN548" s="62">
        <v>600</v>
      </c>
      <c r="BO548" s="62">
        <v>0</v>
      </c>
      <c r="BP548" s="62">
        <v>660</v>
      </c>
      <c r="BQ548" s="62">
        <v>850</v>
      </c>
      <c r="BR548" s="62">
        <v>1650</v>
      </c>
      <c r="BS548" s="62">
        <v>1750</v>
      </c>
      <c r="BT548" s="62">
        <v>1800</v>
      </c>
      <c r="BU548" s="62">
        <v>1800</v>
      </c>
    </row>
    <row r="549" spans="1:73" s="63" customFormat="1" x14ac:dyDescent="0.3">
      <c r="A549" s="1"/>
      <c r="B549" s="1"/>
      <c r="C549" s="1"/>
      <c r="D549" s="92"/>
      <c r="E549" s="3"/>
      <c r="F549" s="3"/>
      <c r="G549" s="1"/>
      <c r="H549" s="69">
        <v>24.408384000048034</v>
      </c>
      <c r="I549" s="47">
        <v>0</v>
      </c>
      <c r="J549" s="48">
        <v>0</v>
      </c>
      <c r="K549" s="48">
        <v>0</v>
      </c>
      <c r="L549" s="49">
        <v>257.02727272727293</v>
      </c>
      <c r="M549" s="49">
        <v>385</v>
      </c>
      <c r="N549" s="49">
        <v>372.58181818181839</v>
      </c>
      <c r="O549" s="49">
        <v>470.10909090909104</v>
      </c>
      <c r="P549" s="49">
        <v>470.05</v>
      </c>
      <c r="Q549" s="49">
        <v>1000</v>
      </c>
      <c r="R549" s="49">
        <v>1300</v>
      </c>
      <c r="S549" s="49">
        <v>2000</v>
      </c>
      <c r="T549" s="49">
        <v>2300</v>
      </c>
      <c r="U549" s="50">
        <v>304.19999999999948</v>
      </c>
      <c r="V549" s="50">
        <v>345.28</v>
      </c>
      <c r="W549" s="51">
        <v>850</v>
      </c>
      <c r="X549" s="51">
        <v>0</v>
      </c>
      <c r="Y549" s="51">
        <v>2000</v>
      </c>
      <c r="Z549" s="51">
        <v>2000</v>
      </c>
      <c r="AA549" s="52">
        <v>900</v>
      </c>
      <c r="AB549" s="53">
        <v>1500</v>
      </c>
      <c r="AC549" s="53">
        <v>0</v>
      </c>
      <c r="AD549" s="55">
        <v>0</v>
      </c>
      <c r="AE549" s="56">
        <v>750</v>
      </c>
      <c r="AF549" s="56">
        <v>0</v>
      </c>
      <c r="AG549" s="56">
        <v>2000</v>
      </c>
      <c r="AH549" s="57">
        <v>720</v>
      </c>
      <c r="AI549" s="57">
        <v>697.40909090909099</v>
      </c>
      <c r="AJ549" s="57">
        <v>844.77272727272737</v>
      </c>
      <c r="AK549" s="57">
        <v>906.40909090909054</v>
      </c>
      <c r="AL549" s="57">
        <v>812.5</v>
      </c>
      <c r="AM549" s="57">
        <v>1500</v>
      </c>
      <c r="AN549" s="57">
        <v>1650</v>
      </c>
      <c r="AO549" s="57">
        <v>0</v>
      </c>
      <c r="AP549" s="57">
        <v>0</v>
      </c>
      <c r="AQ549" s="58">
        <v>743.22727272727263</v>
      </c>
      <c r="AR549" s="58">
        <v>1292</v>
      </c>
      <c r="AS549" s="58">
        <v>1139.1818181818189</v>
      </c>
      <c r="AT549" s="58">
        <v>1500</v>
      </c>
      <c r="AU549" s="58">
        <v>0</v>
      </c>
      <c r="AV549" s="58">
        <v>2500</v>
      </c>
      <c r="AW549" s="58">
        <v>2300</v>
      </c>
      <c r="AX549" s="59">
        <v>133.63636363636368</v>
      </c>
      <c r="AY549" s="59">
        <v>216.81818181818184</v>
      </c>
      <c r="AZ549" s="59">
        <v>750</v>
      </c>
      <c r="BA549" s="64">
        <v>234.95454545454552</v>
      </c>
      <c r="BB549" s="64">
        <v>950</v>
      </c>
      <c r="BC549" s="64">
        <v>1000</v>
      </c>
      <c r="BD549" s="64">
        <v>1000</v>
      </c>
      <c r="BE549" s="64">
        <v>1000</v>
      </c>
      <c r="BF549" s="64">
        <v>1250</v>
      </c>
      <c r="BG549" s="64">
        <v>0</v>
      </c>
      <c r="BH549" s="64">
        <v>2100</v>
      </c>
      <c r="BI549" s="61">
        <v>600</v>
      </c>
      <c r="BJ549" s="62">
        <v>225</v>
      </c>
      <c r="BK549" s="62">
        <v>225</v>
      </c>
      <c r="BL549" s="62">
        <v>500</v>
      </c>
      <c r="BM549" s="62">
        <v>600</v>
      </c>
      <c r="BN549" s="62">
        <v>600</v>
      </c>
      <c r="BO549" s="62">
        <v>0</v>
      </c>
      <c r="BP549" s="62">
        <v>660</v>
      </c>
      <c r="BQ549" s="62">
        <v>850</v>
      </c>
      <c r="BR549" s="62">
        <v>1650</v>
      </c>
      <c r="BS549" s="62">
        <v>1750</v>
      </c>
      <c r="BT549" s="62">
        <v>1800</v>
      </c>
      <c r="BU549" s="62">
        <v>1800</v>
      </c>
    </row>
    <row r="550" spans="1:73" s="63" customFormat="1" x14ac:dyDescent="0.3">
      <c r="A550" s="1"/>
      <c r="B550" s="1"/>
      <c r="C550" s="1"/>
      <c r="D550" s="92"/>
      <c r="E550" s="3"/>
      <c r="F550" s="3"/>
      <c r="G550" s="1"/>
      <c r="H550" s="69">
        <v>24.453088000048123</v>
      </c>
      <c r="I550" s="47">
        <v>0</v>
      </c>
      <c r="J550" s="48">
        <v>0</v>
      </c>
      <c r="K550" s="48">
        <v>0</v>
      </c>
      <c r="L550" s="49">
        <v>257.06363636363659</v>
      </c>
      <c r="M550" s="49">
        <v>385</v>
      </c>
      <c r="N550" s="49">
        <v>371.99090909090933</v>
      </c>
      <c r="O550" s="49">
        <v>469.1545454545456</v>
      </c>
      <c r="P550" s="49">
        <v>469.1</v>
      </c>
      <c r="Q550" s="49">
        <v>1000</v>
      </c>
      <c r="R550" s="49">
        <v>1300</v>
      </c>
      <c r="S550" s="49">
        <v>2000</v>
      </c>
      <c r="T550" s="49">
        <v>2300</v>
      </c>
      <c r="U550" s="50">
        <v>304.39999999999947</v>
      </c>
      <c r="V550" s="50">
        <v>345.46</v>
      </c>
      <c r="W550" s="51">
        <v>850</v>
      </c>
      <c r="X550" s="51">
        <v>0</v>
      </c>
      <c r="Y550" s="51">
        <v>2000</v>
      </c>
      <c r="Z550" s="51">
        <v>2000</v>
      </c>
      <c r="AA550" s="52">
        <v>900</v>
      </c>
      <c r="AB550" s="53">
        <v>1500</v>
      </c>
      <c r="AC550" s="53">
        <v>0</v>
      </c>
      <c r="AD550" s="55">
        <v>0</v>
      </c>
      <c r="AE550" s="56">
        <v>750</v>
      </c>
      <c r="AF550" s="56">
        <v>0</v>
      </c>
      <c r="AG550" s="56">
        <v>2000</v>
      </c>
      <c r="AH550" s="57">
        <v>720</v>
      </c>
      <c r="AI550" s="57">
        <v>697.65454545454554</v>
      </c>
      <c r="AJ550" s="57">
        <v>844.63636363636374</v>
      </c>
      <c r="AK550" s="57">
        <v>906.45454545454504</v>
      </c>
      <c r="AL550" s="57">
        <v>811.25</v>
      </c>
      <c r="AM550" s="57">
        <v>1500</v>
      </c>
      <c r="AN550" s="57">
        <v>1650</v>
      </c>
      <c r="AO550" s="57">
        <v>0</v>
      </c>
      <c r="AP550" s="57">
        <v>0</v>
      </c>
      <c r="AQ550" s="58">
        <v>743.36363636363626</v>
      </c>
      <c r="AR550" s="58">
        <v>1292</v>
      </c>
      <c r="AS550" s="58">
        <v>1139.0909090909099</v>
      </c>
      <c r="AT550" s="58">
        <v>1500</v>
      </c>
      <c r="AU550" s="58">
        <v>0</v>
      </c>
      <c r="AV550" s="58">
        <v>2500</v>
      </c>
      <c r="AW550" s="58">
        <v>2300</v>
      </c>
      <c r="AX550" s="59">
        <v>133.81818181818187</v>
      </c>
      <c r="AY550" s="59">
        <v>216.90909090909093</v>
      </c>
      <c r="AZ550" s="59">
        <v>750</v>
      </c>
      <c r="BA550" s="64">
        <v>234.7272727272728</v>
      </c>
      <c r="BB550" s="64">
        <v>950</v>
      </c>
      <c r="BC550" s="64">
        <v>1000</v>
      </c>
      <c r="BD550" s="64">
        <v>1000</v>
      </c>
      <c r="BE550" s="64">
        <v>1000</v>
      </c>
      <c r="BF550" s="64">
        <v>1250</v>
      </c>
      <c r="BG550" s="64">
        <v>0</v>
      </c>
      <c r="BH550" s="64">
        <v>2100</v>
      </c>
      <c r="BI550" s="61">
        <v>600</v>
      </c>
      <c r="BJ550" s="62">
        <v>225</v>
      </c>
      <c r="BK550" s="62">
        <v>225</v>
      </c>
      <c r="BL550" s="62">
        <v>500</v>
      </c>
      <c r="BM550" s="62">
        <v>600</v>
      </c>
      <c r="BN550" s="62">
        <v>600</v>
      </c>
      <c r="BO550" s="62">
        <v>0</v>
      </c>
      <c r="BP550" s="62">
        <v>660</v>
      </c>
      <c r="BQ550" s="62">
        <v>850</v>
      </c>
      <c r="BR550" s="62">
        <v>1650</v>
      </c>
      <c r="BS550" s="62">
        <v>1750</v>
      </c>
      <c r="BT550" s="62">
        <v>1800</v>
      </c>
      <c r="BU550" s="62">
        <v>1800</v>
      </c>
    </row>
    <row r="551" spans="1:73" s="63" customFormat="1" x14ac:dyDescent="0.3">
      <c r="A551" s="1"/>
      <c r="B551" s="1"/>
      <c r="C551" s="1"/>
      <c r="D551" s="92"/>
      <c r="E551" s="3"/>
      <c r="F551" s="3"/>
      <c r="G551" s="1"/>
      <c r="H551" s="69">
        <v>24.497792000048207</v>
      </c>
      <c r="I551" s="47">
        <v>0</v>
      </c>
      <c r="J551" s="48">
        <v>0</v>
      </c>
      <c r="K551" s="48">
        <v>0</v>
      </c>
      <c r="L551" s="49">
        <v>257.10000000000002</v>
      </c>
      <c r="M551" s="49">
        <v>385</v>
      </c>
      <c r="N551" s="49">
        <v>371.4</v>
      </c>
      <c r="O551" s="49">
        <v>468.2</v>
      </c>
      <c r="P551" s="49">
        <v>468.15</v>
      </c>
      <c r="Q551" s="49">
        <v>1000</v>
      </c>
      <c r="R551" s="49">
        <v>1300</v>
      </c>
      <c r="S551" s="49">
        <v>2000</v>
      </c>
      <c r="T551" s="49">
        <v>2300</v>
      </c>
      <c r="U551" s="50">
        <v>304.59999999999945</v>
      </c>
      <c r="V551" s="50">
        <v>345.64</v>
      </c>
      <c r="W551" s="51">
        <v>850</v>
      </c>
      <c r="X551" s="51">
        <v>0</v>
      </c>
      <c r="Y551" s="51">
        <v>2000</v>
      </c>
      <c r="Z551" s="51">
        <v>2000</v>
      </c>
      <c r="AA551" s="52">
        <v>900</v>
      </c>
      <c r="AB551" s="53">
        <v>1500</v>
      </c>
      <c r="AC551" s="53">
        <v>0</v>
      </c>
      <c r="AD551" s="55">
        <v>0</v>
      </c>
      <c r="AE551" s="56">
        <v>750</v>
      </c>
      <c r="AF551" s="56">
        <v>0</v>
      </c>
      <c r="AG551" s="56">
        <v>2000</v>
      </c>
      <c r="AH551" s="57">
        <v>720</v>
      </c>
      <c r="AI551" s="57">
        <v>697.9</v>
      </c>
      <c r="AJ551" s="57">
        <v>844.5</v>
      </c>
      <c r="AK551" s="57">
        <v>906.5</v>
      </c>
      <c r="AL551" s="57">
        <v>810</v>
      </c>
      <c r="AM551" s="57">
        <v>1500</v>
      </c>
      <c r="AN551" s="57">
        <v>1650</v>
      </c>
      <c r="AO551" s="57">
        <v>0</v>
      </c>
      <c r="AP551" s="57">
        <v>0</v>
      </c>
      <c r="AQ551" s="58">
        <v>743.5</v>
      </c>
      <c r="AR551" s="58">
        <v>1292</v>
      </c>
      <c r="AS551" s="58">
        <v>1139</v>
      </c>
      <c r="AT551" s="58">
        <v>1500</v>
      </c>
      <c r="AU551" s="58">
        <v>0</v>
      </c>
      <c r="AV551" s="58">
        <v>2500</v>
      </c>
      <c r="AW551" s="58">
        <v>2300</v>
      </c>
      <c r="AX551" s="59">
        <v>134</v>
      </c>
      <c r="AY551" s="59">
        <v>217</v>
      </c>
      <c r="AZ551" s="59">
        <v>750</v>
      </c>
      <c r="BA551" s="64">
        <v>234.5</v>
      </c>
      <c r="BB551" s="64">
        <v>950</v>
      </c>
      <c r="BC551" s="64">
        <v>1000</v>
      </c>
      <c r="BD551" s="64">
        <v>1000</v>
      </c>
      <c r="BE551" s="64">
        <v>1000</v>
      </c>
      <c r="BF551" s="64">
        <v>1250</v>
      </c>
      <c r="BG551" s="64">
        <v>0</v>
      </c>
      <c r="BH551" s="64">
        <v>2100</v>
      </c>
      <c r="BI551" s="61">
        <v>600</v>
      </c>
      <c r="BJ551" s="62">
        <v>225</v>
      </c>
      <c r="BK551" s="62">
        <v>225</v>
      </c>
      <c r="BL551" s="62">
        <v>500</v>
      </c>
      <c r="BM551" s="62">
        <v>600</v>
      </c>
      <c r="BN551" s="62">
        <v>600</v>
      </c>
      <c r="BO551" s="62">
        <v>0</v>
      </c>
      <c r="BP551" s="62">
        <v>660</v>
      </c>
      <c r="BQ551" s="62">
        <v>850</v>
      </c>
      <c r="BR551" s="62">
        <v>1650</v>
      </c>
      <c r="BS551" s="62">
        <v>1750</v>
      </c>
      <c r="BT551" s="62">
        <v>1800</v>
      </c>
      <c r="BU551" s="62">
        <v>1800</v>
      </c>
    </row>
    <row r="552" spans="1:73" s="63" customFormat="1" x14ac:dyDescent="0.3">
      <c r="A552" s="1"/>
      <c r="B552" s="1"/>
      <c r="C552" s="1"/>
      <c r="D552" s="92"/>
      <c r="E552" s="3"/>
      <c r="F552" s="3"/>
      <c r="G552" s="1"/>
      <c r="H552" s="69">
        <v>24.542496000048295</v>
      </c>
      <c r="I552" s="47">
        <v>0</v>
      </c>
      <c r="J552" s="48">
        <v>0</v>
      </c>
      <c r="K552" s="48">
        <v>0</v>
      </c>
      <c r="L552" s="49">
        <v>257.13636363636391</v>
      </c>
      <c r="M552" s="49">
        <v>385</v>
      </c>
      <c r="N552" s="49">
        <v>370.8090909090912</v>
      </c>
      <c r="O552" s="49">
        <v>467.24545454545472</v>
      </c>
      <c r="P552" s="49">
        <v>467.2</v>
      </c>
      <c r="Q552" s="49">
        <v>1000</v>
      </c>
      <c r="R552" s="49">
        <v>1300</v>
      </c>
      <c r="S552" s="49">
        <v>2000</v>
      </c>
      <c r="T552" s="49">
        <v>2300</v>
      </c>
      <c r="U552" s="50">
        <v>304.79999999999944</v>
      </c>
      <c r="V552" s="50">
        <v>345.82</v>
      </c>
      <c r="W552" s="51">
        <v>850</v>
      </c>
      <c r="X552" s="51">
        <v>0</v>
      </c>
      <c r="Y552" s="51">
        <v>2000</v>
      </c>
      <c r="Z552" s="51">
        <v>2000</v>
      </c>
      <c r="AA552" s="52">
        <v>900</v>
      </c>
      <c r="AB552" s="53">
        <v>1500</v>
      </c>
      <c r="AC552" s="53">
        <v>0</v>
      </c>
      <c r="AD552" s="55">
        <v>0</v>
      </c>
      <c r="AE552" s="56">
        <v>750</v>
      </c>
      <c r="AF552" s="56">
        <v>0</v>
      </c>
      <c r="AG552" s="56">
        <v>2000</v>
      </c>
      <c r="AH552" s="57">
        <v>720</v>
      </c>
      <c r="AI552" s="57">
        <v>698.14545454545464</v>
      </c>
      <c r="AJ552" s="57">
        <v>844.36363636363649</v>
      </c>
      <c r="AK552" s="57">
        <v>906.54545454545405</v>
      </c>
      <c r="AL552" s="57">
        <v>808.75</v>
      </c>
      <c r="AM552" s="57">
        <v>1500</v>
      </c>
      <c r="AN552" s="57">
        <v>1650</v>
      </c>
      <c r="AO552" s="57">
        <v>0</v>
      </c>
      <c r="AP552" s="57">
        <v>0</v>
      </c>
      <c r="AQ552" s="58">
        <v>743.63636363636351</v>
      </c>
      <c r="AR552" s="58">
        <v>1292</v>
      </c>
      <c r="AS552" s="58">
        <v>1138.9090909090919</v>
      </c>
      <c r="AT552" s="58">
        <v>1500</v>
      </c>
      <c r="AU552" s="58">
        <v>0</v>
      </c>
      <c r="AV552" s="58">
        <v>2500</v>
      </c>
      <c r="AW552" s="58">
        <v>2300</v>
      </c>
      <c r="AX552" s="59">
        <v>134.18181818181824</v>
      </c>
      <c r="AY552" s="59">
        <v>217.09090909090912</v>
      </c>
      <c r="AZ552" s="59">
        <v>750</v>
      </c>
      <c r="BA552" s="64">
        <v>234.27272727272737</v>
      </c>
      <c r="BB552" s="64">
        <v>950</v>
      </c>
      <c r="BC552" s="64">
        <v>1000</v>
      </c>
      <c r="BD552" s="64">
        <v>1000</v>
      </c>
      <c r="BE552" s="64">
        <v>1000</v>
      </c>
      <c r="BF552" s="64">
        <v>1250</v>
      </c>
      <c r="BG552" s="64">
        <v>0</v>
      </c>
      <c r="BH552" s="64">
        <v>2100</v>
      </c>
      <c r="BI552" s="61">
        <v>600</v>
      </c>
      <c r="BJ552" s="62">
        <v>225</v>
      </c>
      <c r="BK552" s="62">
        <v>225</v>
      </c>
      <c r="BL552" s="62">
        <v>500</v>
      </c>
      <c r="BM552" s="62">
        <v>600</v>
      </c>
      <c r="BN552" s="62">
        <v>600</v>
      </c>
      <c r="BO552" s="62">
        <v>0</v>
      </c>
      <c r="BP552" s="62">
        <v>660</v>
      </c>
      <c r="BQ552" s="62">
        <v>850</v>
      </c>
      <c r="BR552" s="62">
        <v>1650</v>
      </c>
      <c r="BS552" s="62">
        <v>1750</v>
      </c>
      <c r="BT552" s="62">
        <v>1800</v>
      </c>
      <c r="BU552" s="62">
        <v>1800</v>
      </c>
    </row>
    <row r="553" spans="1:73" s="63" customFormat="1" x14ac:dyDescent="0.3">
      <c r="A553" s="1"/>
      <c r="B553" s="1"/>
      <c r="C553" s="1"/>
      <c r="D553" s="92"/>
      <c r="E553" s="3"/>
      <c r="F553" s="3"/>
      <c r="G553" s="1"/>
      <c r="H553" s="69">
        <v>24.587200000048384</v>
      </c>
      <c r="I553" s="47">
        <v>0</v>
      </c>
      <c r="J553" s="48">
        <v>0</v>
      </c>
      <c r="K553" s="48">
        <v>0</v>
      </c>
      <c r="L553" s="49">
        <v>257.17272727272757</v>
      </c>
      <c r="M553" s="49">
        <v>385</v>
      </c>
      <c r="N553" s="49">
        <v>370.21818181818213</v>
      </c>
      <c r="O553" s="49">
        <v>466.29090909090928</v>
      </c>
      <c r="P553" s="49">
        <v>466.25</v>
      </c>
      <c r="Q553" s="49">
        <v>1000</v>
      </c>
      <c r="R553" s="49">
        <v>1300</v>
      </c>
      <c r="S553" s="49">
        <v>2000</v>
      </c>
      <c r="T553" s="49">
        <v>2300</v>
      </c>
      <c r="U553" s="50">
        <v>305</v>
      </c>
      <c r="V553" s="50">
        <v>346</v>
      </c>
      <c r="W553" s="51">
        <v>850</v>
      </c>
      <c r="X553" s="51">
        <v>0</v>
      </c>
      <c r="Y553" s="51">
        <v>2000</v>
      </c>
      <c r="Z553" s="51">
        <v>2000</v>
      </c>
      <c r="AA553" s="52">
        <v>900</v>
      </c>
      <c r="AB553" s="53">
        <v>1500</v>
      </c>
      <c r="AC553" s="53">
        <v>0</v>
      </c>
      <c r="AD553" s="55">
        <v>0</v>
      </c>
      <c r="AE553" s="56">
        <v>750</v>
      </c>
      <c r="AF553" s="56">
        <v>0</v>
      </c>
      <c r="AG553" s="56">
        <v>2000</v>
      </c>
      <c r="AH553" s="57">
        <v>720</v>
      </c>
      <c r="AI553" s="57">
        <v>698.39090909090919</v>
      </c>
      <c r="AJ553" s="57">
        <v>844.22727272727286</v>
      </c>
      <c r="AK553" s="57">
        <v>906.59090909090855</v>
      </c>
      <c r="AL553" s="57">
        <v>807.5</v>
      </c>
      <c r="AM553" s="57">
        <v>1500</v>
      </c>
      <c r="AN553" s="57">
        <v>1650</v>
      </c>
      <c r="AO553" s="57">
        <v>0</v>
      </c>
      <c r="AP553" s="57">
        <v>0</v>
      </c>
      <c r="AQ553" s="58">
        <v>743.77272727272714</v>
      </c>
      <c r="AR553" s="58">
        <v>1292</v>
      </c>
      <c r="AS553" s="58">
        <v>1138.8181818181829</v>
      </c>
      <c r="AT553" s="58">
        <v>1500</v>
      </c>
      <c r="AU553" s="58">
        <v>0</v>
      </c>
      <c r="AV553" s="58">
        <v>2500</v>
      </c>
      <c r="AW553" s="58">
        <v>2300</v>
      </c>
      <c r="AX553" s="59">
        <v>134.36363636363643</v>
      </c>
      <c r="AY553" s="59">
        <v>217.18181818181822</v>
      </c>
      <c r="AZ553" s="59">
        <v>750</v>
      </c>
      <c r="BA553" s="64">
        <v>234.04545454545465</v>
      </c>
      <c r="BB553" s="64">
        <v>950</v>
      </c>
      <c r="BC553" s="64">
        <v>1000</v>
      </c>
      <c r="BD553" s="64">
        <v>1000</v>
      </c>
      <c r="BE553" s="64">
        <v>1000</v>
      </c>
      <c r="BF553" s="64">
        <v>1250</v>
      </c>
      <c r="BG553" s="64">
        <v>0</v>
      </c>
      <c r="BH553" s="64">
        <v>2100</v>
      </c>
      <c r="BI553" s="61">
        <v>600</v>
      </c>
      <c r="BJ553" s="62">
        <v>225</v>
      </c>
      <c r="BK553" s="62">
        <v>225</v>
      </c>
      <c r="BL553" s="62">
        <v>500</v>
      </c>
      <c r="BM553" s="62">
        <v>600</v>
      </c>
      <c r="BN553" s="62">
        <v>600</v>
      </c>
      <c r="BO553" s="62">
        <v>0</v>
      </c>
      <c r="BP553" s="62">
        <v>660</v>
      </c>
      <c r="BQ553" s="62">
        <v>850</v>
      </c>
      <c r="BR553" s="62">
        <v>1650</v>
      </c>
      <c r="BS553" s="62">
        <v>1750</v>
      </c>
      <c r="BT553" s="62">
        <v>1800</v>
      </c>
      <c r="BU553" s="62">
        <v>1800</v>
      </c>
    </row>
    <row r="554" spans="1:73" s="63" customFormat="1" x14ac:dyDescent="0.3">
      <c r="A554" s="1"/>
      <c r="B554" s="1"/>
      <c r="C554" s="1"/>
      <c r="D554" s="92"/>
      <c r="E554" s="3"/>
      <c r="F554" s="3"/>
      <c r="G554" s="1"/>
      <c r="H554" s="69">
        <v>24.631904000048475</v>
      </c>
      <c r="I554" s="47">
        <v>0</v>
      </c>
      <c r="J554" s="48">
        <v>0</v>
      </c>
      <c r="K554" s="48">
        <v>0</v>
      </c>
      <c r="L554" s="49">
        <v>257.20909090909123</v>
      </c>
      <c r="M554" s="49">
        <v>385</v>
      </c>
      <c r="N554" s="49">
        <v>369.62727272727307</v>
      </c>
      <c r="O554" s="49">
        <v>465.33636363636384</v>
      </c>
      <c r="P554" s="49">
        <v>465.3</v>
      </c>
      <c r="Q554" s="49">
        <v>1000</v>
      </c>
      <c r="R554" s="49">
        <v>1300</v>
      </c>
      <c r="S554" s="49">
        <v>2000</v>
      </c>
      <c r="T554" s="49">
        <v>2300</v>
      </c>
      <c r="U554" s="50">
        <v>305.3</v>
      </c>
      <c r="V554" s="50">
        <v>346.06</v>
      </c>
      <c r="W554" s="51">
        <v>850</v>
      </c>
      <c r="X554" s="51">
        <v>0</v>
      </c>
      <c r="Y554" s="51">
        <v>2000</v>
      </c>
      <c r="Z554" s="51">
        <v>2000</v>
      </c>
      <c r="AA554" s="52">
        <v>900</v>
      </c>
      <c r="AB554" s="53">
        <v>1500</v>
      </c>
      <c r="AC554" s="53">
        <v>0</v>
      </c>
      <c r="AD554" s="55">
        <v>0</v>
      </c>
      <c r="AE554" s="56">
        <v>750</v>
      </c>
      <c r="AF554" s="56">
        <v>0</v>
      </c>
      <c r="AG554" s="56">
        <v>2000</v>
      </c>
      <c r="AH554" s="57">
        <v>720</v>
      </c>
      <c r="AI554" s="57">
        <v>698.63636363636374</v>
      </c>
      <c r="AJ554" s="57">
        <v>844.09090909090924</v>
      </c>
      <c r="AK554" s="57">
        <v>906.63636363636306</v>
      </c>
      <c r="AL554" s="57">
        <v>806.25</v>
      </c>
      <c r="AM554" s="57">
        <v>1500</v>
      </c>
      <c r="AN554" s="57">
        <v>1650</v>
      </c>
      <c r="AO554" s="57">
        <v>0</v>
      </c>
      <c r="AP554" s="57">
        <v>0</v>
      </c>
      <c r="AQ554" s="58">
        <v>743.90909090909076</v>
      </c>
      <c r="AR554" s="58">
        <v>1292</v>
      </c>
      <c r="AS554" s="58">
        <v>1138.7272727272739</v>
      </c>
      <c r="AT554" s="58">
        <v>1500</v>
      </c>
      <c r="AU554" s="58">
        <v>0</v>
      </c>
      <c r="AV554" s="58">
        <v>2500</v>
      </c>
      <c r="AW554" s="58">
        <v>2300</v>
      </c>
      <c r="AX554" s="59">
        <v>134.54545454545462</v>
      </c>
      <c r="AY554" s="59">
        <v>217.27272727272731</v>
      </c>
      <c r="AZ554" s="59">
        <v>750</v>
      </c>
      <c r="BA554" s="64">
        <v>233.81818181818193</v>
      </c>
      <c r="BB554" s="64">
        <v>950</v>
      </c>
      <c r="BC554" s="64">
        <v>1000</v>
      </c>
      <c r="BD554" s="64">
        <v>1000</v>
      </c>
      <c r="BE554" s="64">
        <v>1000</v>
      </c>
      <c r="BF554" s="64">
        <v>1250</v>
      </c>
      <c r="BG554" s="64">
        <v>0</v>
      </c>
      <c r="BH554" s="64">
        <v>2100</v>
      </c>
      <c r="BI554" s="61">
        <v>600</v>
      </c>
      <c r="BJ554" s="62">
        <v>225</v>
      </c>
      <c r="BK554" s="62">
        <v>225</v>
      </c>
      <c r="BL554" s="62">
        <v>500</v>
      </c>
      <c r="BM554" s="62">
        <v>600</v>
      </c>
      <c r="BN554" s="62">
        <v>600</v>
      </c>
      <c r="BO554" s="62">
        <v>0</v>
      </c>
      <c r="BP554" s="62">
        <v>660</v>
      </c>
      <c r="BQ554" s="62">
        <v>850</v>
      </c>
      <c r="BR554" s="62">
        <v>1650</v>
      </c>
      <c r="BS554" s="62">
        <v>1750</v>
      </c>
      <c r="BT554" s="62">
        <v>1800</v>
      </c>
      <c r="BU554" s="62">
        <v>1800</v>
      </c>
    </row>
    <row r="555" spans="1:73" s="63" customFormat="1" x14ac:dyDescent="0.3">
      <c r="A555" s="1"/>
      <c r="B555" s="1"/>
      <c r="C555" s="1"/>
      <c r="D555" s="92"/>
      <c r="E555" s="3"/>
      <c r="F555" s="3"/>
      <c r="G555" s="1"/>
      <c r="H555" s="69">
        <v>24.676608000048564</v>
      </c>
      <c r="I555" s="47">
        <v>0</v>
      </c>
      <c r="J555" s="48">
        <v>0</v>
      </c>
      <c r="K555" s="48">
        <v>0</v>
      </c>
      <c r="L555" s="49">
        <v>257.24545454545489</v>
      </c>
      <c r="M555" s="49">
        <v>385</v>
      </c>
      <c r="N555" s="49">
        <v>369.036363636364</v>
      </c>
      <c r="O555" s="49">
        <v>464.3818181818184</v>
      </c>
      <c r="P555" s="49">
        <v>464.35</v>
      </c>
      <c r="Q555" s="49">
        <v>1000</v>
      </c>
      <c r="R555" s="49">
        <v>1300</v>
      </c>
      <c r="S555" s="49">
        <v>2000</v>
      </c>
      <c r="T555" s="49">
        <v>2300</v>
      </c>
      <c r="U555" s="50">
        <v>305.60000000000002</v>
      </c>
      <c r="V555" s="50">
        <v>346.12</v>
      </c>
      <c r="W555" s="51">
        <v>850</v>
      </c>
      <c r="X555" s="51">
        <v>0</v>
      </c>
      <c r="Y555" s="51">
        <v>2000</v>
      </c>
      <c r="Z555" s="51">
        <v>2000</v>
      </c>
      <c r="AA555" s="52">
        <v>900</v>
      </c>
      <c r="AB555" s="53">
        <v>1500</v>
      </c>
      <c r="AC555" s="53">
        <v>0</v>
      </c>
      <c r="AD555" s="55">
        <v>0</v>
      </c>
      <c r="AE555" s="56">
        <v>750</v>
      </c>
      <c r="AF555" s="56">
        <v>0</v>
      </c>
      <c r="AG555" s="56">
        <v>2000</v>
      </c>
      <c r="AH555" s="57">
        <v>720</v>
      </c>
      <c r="AI555" s="57">
        <v>698.88181818181829</v>
      </c>
      <c r="AJ555" s="57">
        <v>843.95454545454561</v>
      </c>
      <c r="AK555" s="57">
        <v>906.68181818181756</v>
      </c>
      <c r="AL555" s="57">
        <v>805</v>
      </c>
      <c r="AM555" s="57">
        <v>1500</v>
      </c>
      <c r="AN555" s="57">
        <v>1650</v>
      </c>
      <c r="AO555" s="57">
        <v>0</v>
      </c>
      <c r="AP555" s="57">
        <v>0</v>
      </c>
      <c r="AQ555" s="58">
        <v>744.04545454545439</v>
      </c>
      <c r="AR555" s="58">
        <v>1292</v>
      </c>
      <c r="AS555" s="58">
        <v>1138.6363636363649</v>
      </c>
      <c r="AT555" s="58">
        <v>1500</v>
      </c>
      <c r="AU555" s="58">
        <v>0</v>
      </c>
      <c r="AV555" s="58">
        <v>2500</v>
      </c>
      <c r="AW555" s="58">
        <v>2300</v>
      </c>
      <c r="AX555" s="59">
        <v>134.7272727272728</v>
      </c>
      <c r="AY555" s="59">
        <v>217.3636363636364</v>
      </c>
      <c r="AZ555" s="59">
        <v>750</v>
      </c>
      <c r="BA555" s="64">
        <v>233.59090909090921</v>
      </c>
      <c r="BB555" s="64">
        <v>950</v>
      </c>
      <c r="BC555" s="64">
        <v>1000</v>
      </c>
      <c r="BD555" s="64">
        <v>1000</v>
      </c>
      <c r="BE555" s="64">
        <v>1000</v>
      </c>
      <c r="BF555" s="64">
        <v>1250</v>
      </c>
      <c r="BG555" s="64">
        <v>0</v>
      </c>
      <c r="BH555" s="64">
        <v>2100</v>
      </c>
      <c r="BI555" s="61">
        <v>600</v>
      </c>
      <c r="BJ555" s="62">
        <v>225</v>
      </c>
      <c r="BK555" s="62">
        <v>225</v>
      </c>
      <c r="BL555" s="62">
        <v>500</v>
      </c>
      <c r="BM555" s="62">
        <v>600</v>
      </c>
      <c r="BN555" s="62">
        <v>600</v>
      </c>
      <c r="BO555" s="62">
        <v>0</v>
      </c>
      <c r="BP555" s="62">
        <v>660</v>
      </c>
      <c r="BQ555" s="62">
        <v>850</v>
      </c>
      <c r="BR555" s="62">
        <v>1650</v>
      </c>
      <c r="BS555" s="62">
        <v>1750</v>
      </c>
      <c r="BT555" s="62">
        <v>1800</v>
      </c>
      <c r="BU555" s="62">
        <v>1800</v>
      </c>
    </row>
    <row r="556" spans="1:73" s="63" customFormat="1" x14ac:dyDescent="0.3">
      <c r="A556" s="1"/>
      <c r="B556" s="1"/>
      <c r="C556" s="1"/>
      <c r="D556" s="92"/>
      <c r="E556" s="3"/>
      <c r="F556" s="3"/>
      <c r="G556" s="1"/>
      <c r="H556" s="69">
        <v>24.721312000048648</v>
      </c>
      <c r="I556" s="47">
        <v>0</v>
      </c>
      <c r="J556" s="48">
        <v>0</v>
      </c>
      <c r="K556" s="48">
        <v>0</v>
      </c>
      <c r="L556" s="49">
        <v>257.28181818181855</v>
      </c>
      <c r="M556" s="49">
        <v>385</v>
      </c>
      <c r="N556" s="49">
        <v>368.44545454545494</v>
      </c>
      <c r="O556" s="49">
        <v>463.42727272727296</v>
      </c>
      <c r="P556" s="49">
        <v>463.4</v>
      </c>
      <c r="Q556" s="49">
        <v>1000</v>
      </c>
      <c r="R556" s="49">
        <v>1300</v>
      </c>
      <c r="S556" s="49">
        <v>2000</v>
      </c>
      <c r="T556" s="49">
        <v>2300</v>
      </c>
      <c r="U556" s="50">
        <v>305.89999999999998</v>
      </c>
      <c r="V556" s="50">
        <v>346.18</v>
      </c>
      <c r="W556" s="51">
        <v>850</v>
      </c>
      <c r="X556" s="51">
        <v>0</v>
      </c>
      <c r="Y556" s="51">
        <v>2000</v>
      </c>
      <c r="Z556" s="51">
        <v>2000</v>
      </c>
      <c r="AA556" s="52">
        <v>900</v>
      </c>
      <c r="AB556" s="53">
        <v>1500</v>
      </c>
      <c r="AC556" s="53">
        <v>0</v>
      </c>
      <c r="AD556" s="55">
        <v>0</v>
      </c>
      <c r="AE556" s="56">
        <v>750</v>
      </c>
      <c r="AF556" s="56">
        <v>0</v>
      </c>
      <c r="AG556" s="56">
        <v>2000</v>
      </c>
      <c r="AH556" s="57">
        <v>720</v>
      </c>
      <c r="AI556" s="57">
        <v>699.12727272727284</v>
      </c>
      <c r="AJ556" s="57">
        <v>843.81818181818198</v>
      </c>
      <c r="AK556" s="57">
        <v>906.72727272727207</v>
      </c>
      <c r="AL556" s="57">
        <v>803.75</v>
      </c>
      <c r="AM556" s="57">
        <v>1500</v>
      </c>
      <c r="AN556" s="57">
        <v>1650</v>
      </c>
      <c r="AO556" s="57">
        <v>0</v>
      </c>
      <c r="AP556" s="57">
        <v>0</v>
      </c>
      <c r="AQ556" s="58">
        <v>744.18181818181802</v>
      </c>
      <c r="AR556" s="58">
        <v>1292</v>
      </c>
      <c r="AS556" s="58">
        <v>1138.5454545454559</v>
      </c>
      <c r="AT556" s="58">
        <v>1500</v>
      </c>
      <c r="AU556" s="58">
        <v>0</v>
      </c>
      <c r="AV556" s="58">
        <v>2500</v>
      </c>
      <c r="AW556" s="58">
        <v>2300</v>
      </c>
      <c r="AX556" s="59">
        <v>134.90909090909099</v>
      </c>
      <c r="AY556" s="59">
        <v>217.4545454545455</v>
      </c>
      <c r="AZ556" s="59">
        <v>750</v>
      </c>
      <c r="BA556" s="64">
        <v>233.36363636363649</v>
      </c>
      <c r="BB556" s="64">
        <v>950</v>
      </c>
      <c r="BC556" s="64">
        <v>1000</v>
      </c>
      <c r="BD556" s="64">
        <v>1000</v>
      </c>
      <c r="BE556" s="64">
        <v>1000</v>
      </c>
      <c r="BF556" s="64">
        <v>1250</v>
      </c>
      <c r="BG556" s="64">
        <v>0</v>
      </c>
      <c r="BH556" s="64">
        <v>2100</v>
      </c>
      <c r="BI556" s="61">
        <v>600</v>
      </c>
      <c r="BJ556" s="62">
        <v>225</v>
      </c>
      <c r="BK556" s="62">
        <v>225</v>
      </c>
      <c r="BL556" s="62">
        <v>500</v>
      </c>
      <c r="BM556" s="62">
        <v>600</v>
      </c>
      <c r="BN556" s="62">
        <v>600</v>
      </c>
      <c r="BO556" s="62">
        <v>0</v>
      </c>
      <c r="BP556" s="62">
        <v>660</v>
      </c>
      <c r="BQ556" s="62">
        <v>850</v>
      </c>
      <c r="BR556" s="62">
        <v>1650</v>
      </c>
      <c r="BS556" s="62">
        <v>1750</v>
      </c>
      <c r="BT556" s="62">
        <v>1800</v>
      </c>
      <c r="BU556" s="62">
        <v>1800</v>
      </c>
    </row>
    <row r="557" spans="1:73" s="63" customFormat="1" x14ac:dyDescent="0.3">
      <c r="A557" s="1"/>
      <c r="B557" s="1"/>
      <c r="C557" s="1"/>
      <c r="D557" s="92"/>
      <c r="E557" s="3"/>
      <c r="F557" s="3"/>
      <c r="G557" s="1"/>
      <c r="H557" s="69">
        <v>24.766016000048737</v>
      </c>
      <c r="I557" s="47">
        <v>0</v>
      </c>
      <c r="J557" s="48">
        <v>0</v>
      </c>
      <c r="K557" s="48">
        <v>0</v>
      </c>
      <c r="L557" s="49">
        <v>257.31818181818221</v>
      </c>
      <c r="M557" s="49">
        <v>385</v>
      </c>
      <c r="N557" s="49">
        <v>367.85454545454587</v>
      </c>
      <c r="O557" s="49">
        <v>462.47272727272752</v>
      </c>
      <c r="P557" s="49">
        <v>462.45</v>
      </c>
      <c r="Q557" s="49">
        <v>1000</v>
      </c>
      <c r="R557" s="49">
        <v>1300</v>
      </c>
      <c r="S557" s="49">
        <v>2000</v>
      </c>
      <c r="T557" s="49">
        <v>2300</v>
      </c>
      <c r="U557" s="50">
        <v>306.2</v>
      </c>
      <c r="V557" s="50">
        <v>346.24</v>
      </c>
      <c r="W557" s="51">
        <v>850</v>
      </c>
      <c r="X557" s="51">
        <v>0</v>
      </c>
      <c r="Y557" s="51">
        <v>2000</v>
      </c>
      <c r="Z557" s="51">
        <v>2000</v>
      </c>
      <c r="AA557" s="52">
        <v>900</v>
      </c>
      <c r="AB557" s="53">
        <v>1500</v>
      </c>
      <c r="AC557" s="53">
        <v>0</v>
      </c>
      <c r="AD557" s="55">
        <v>0</v>
      </c>
      <c r="AE557" s="56">
        <v>750</v>
      </c>
      <c r="AF557" s="56">
        <v>0</v>
      </c>
      <c r="AG557" s="56">
        <v>2000</v>
      </c>
      <c r="AH557" s="57">
        <v>720</v>
      </c>
      <c r="AI557" s="57">
        <v>699.37272727272739</v>
      </c>
      <c r="AJ557" s="57">
        <v>843.68181818181836</v>
      </c>
      <c r="AK557" s="57">
        <v>906.77272727272657</v>
      </c>
      <c r="AL557" s="57">
        <v>802.5</v>
      </c>
      <c r="AM557" s="57">
        <v>1500</v>
      </c>
      <c r="AN557" s="57">
        <v>1650</v>
      </c>
      <c r="AO557" s="57">
        <v>0</v>
      </c>
      <c r="AP557" s="57">
        <v>0</v>
      </c>
      <c r="AQ557" s="58">
        <v>744.31818181818164</v>
      </c>
      <c r="AR557" s="58">
        <v>1292</v>
      </c>
      <c r="AS557" s="58">
        <v>1138.4545454545469</v>
      </c>
      <c r="AT557" s="58">
        <v>1500</v>
      </c>
      <c r="AU557" s="58">
        <v>0</v>
      </c>
      <c r="AV557" s="58">
        <v>2500</v>
      </c>
      <c r="AW557" s="58">
        <v>2300</v>
      </c>
      <c r="AX557" s="59">
        <v>135.09090909090918</v>
      </c>
      <c r="AY557" s="59">
        <v>217.54545454545459</v>
      </c>
      <c r="AZ557" s="59">
        <v>750</v>
      </c>
      <c r="BA557" s="64">
        <v>233.13636363636377</v>
      </c>
      <c r="BB557" s="64">
        <v>950</v>
      </c>
      <c r="BC557" s="64">
        <v>1000</v>
      </c>
      <c r="BD557" s="64">
        <v>1000</v>
      </c>
      <c r="BE557" s="64">
        <v>1000</v>
      </c>
      <c r="BF557" s="64">
        <v>1250</v>
      </c>
      <c r="BG557" s="64">
        <v>0</v>
      </c>
      <c r="BH557" s="64">
        <v>2100</v>
      </c>
      <c r="BI557" s="61">
        <v>600</v>
      </c>
      <c r="BJ557" s="62">
        <v>225</v>
      </c>
      <c r="BK557" s="62">
        <v>225</v>
      </c>
      <c r="BL557" s="62">
        <v>500</v>
      </c>
      <c r="BM557" s="62">
        <v>600</v>
      </c>
      <c r="BN557" s="62">
        <v>600</v>
      </c>
      <c r="BO557" s="62">
        <v>0</v>
      </c>
      <c r="BP557" s="62">
        <v>660</v>
      </c>
      <c r="BQ557" s="62">
        <v>850</v>
      </c>
      <c r="BR557" s="62">
        <v>1650</v>
      </c>
      <c r="BS557" s="62">
        <v>1750</v>
      </c>
      <c r="BT557" s="62">
        <v>1800</v>
      </c>
      <c r="BU557" s="62">
        <v>1800</v>
      </c>
    </row>
    <row r="558" spans="1:73" s="63" customFormat="1" x14ac:dyDescent="0.3">
      <c r="A558" s="1"/>
      <c r="B558" s="1"/>
      <c r="C558" s="1"/>
      <c r="D558" s="92"/>
      <c r="E558" s="3"/>
      <c r="F558" s="3"/>
      <c r="G558" s="1"/>
      <c r="H558" s="69">
        <v>24.810720000048825</v>
      </c>
      <c r="I558" s="47">
        <v>0</v>
      </c>
      <c r="J558" s="48">
        <v>0</v>
      </c>
      <c r="K558" s="48">
        <v>0</v>
      </c>
      <c r="L558" s="49">
        <v>257.35454545454587</v>
      </c>
      <c r="M558" s="49">
        <v>385</v>
      </c>
      <c r="N558" s="49">
        <v>367.26363636363681</v>
      </c>
      <c r="O558" s="49">
        <v>461.51818181818209</v>
      </c>
      <c r="P558" s="49">
        <v>461.5</v>
      </c>
      <c r="Q558" s="49">
        <v>1000</v>
      </c>
      <c r="R558" s="49">
        <v>1300</v>
      </c>
      <c r="S558" s="49">
        <v>2000</v>
      </c>
      <c r="T558" s="49">
        <v>2300</v>
      </c>
      <c r="U558" s="50">
        <v>306.5</v>
      </c>
      <c r="V558" s="50">
        <v>346.3</v>
      </c>
      <c r="W558" s="51">
        <v>850</v>
      </c>
      <c r="X558" s="51">
        <v>0</v>
      </c>
      <c r="Y558" s="51">
        <v>2000</v>
      </c>
      <c r="Z558" s="51">
        <v>2000</v>
      </c>
      <c r="AA558" s="52">
        <v>900</v>
      </c>
      <c r="AB558" s="53">
        <v>1500</v>
      </c>
      <c r="AC558" s="53">
        <v>0</v>
      </c>
      <c r="AD558" s="55">
        <v>0</v>
      </c>
      <c r="AE558" s="56">
        <v>750</v>
      </c>
      <c r="AF558" s="56">
        <v>0</v>
      </c>
      <c r="AG558" s="56">
        <v>2000</v>
      </c>
      <c r="AH558" s="57">
        <v>720</v>
      </c>
      <c r="AI558" s="57">
        <v>699.61818181818194</v>
      </c>
      <c r="AJ558" s="57">
        <v>843.54545454545473</v>
      </c>
      <c r="AK558" s="57">
        <v>906.81818181818107</v>
      </c>
      <c r="AL558" s="57">
        <v>801.25</v>
      </c>
      <c r="AM558" s="57">
        <v>1500</v>
      </c>
      <c r="AN558" s="57">
        <v>1650</v>
      </c>
      <c r="AO558" s="57">
        <v>0</v>
      </c>
      <c r="AP558" s="57">
        <v>0</v>
      </c>
      <c r="AQ558" s="58">
        <v>744.45454545454527</v>
      </c>
      <c r="AR558" s="58">
        <v>1292</v>
      </c>
      <c r="AS558" s="58">
        <v>1138.3636363636379</v>
      </c>
      <c r="AT558" s="58">
        <v>1500</v>
      </c>
      <c r="AU558" s="58">
        <v>0</v>
      </c>
      <c r="AV558" s="58">
        <v>2500</v>
      </c>
      <c r="AW558" s="58">
        <v>2300</v>
      </c>
      <c r="AX558" s="59">
        <v>135.27272727272737</v>
      </c>
      <c r="AY558" s="59">
        <v>217.63636363636368</v>
      </c>
      <c r="AZ558" s="59">
        <v>750</v>
      </c>
      <c r="BA558" s="64">
        <v>232.90909090909105</v>
      </c>
      <c r="BB558" s="64">
        <v>950</v>
      </c>
      <c r="BC558" s="64">
        <v>1000</v>
      </c>
      <c r="BD558" s="64">
        <v>1000</v>
      </c>
      <c r="BE558" s="64">
        <v>1000</v>
      </c>
      <c r="BF558" s="64">
        <v>1250</v>
      </c>
      <c r="BG558" s="64">
        <v>0</v>
      </c>
      <c r="BH558" s="64">
        <v>2100</v>
      </c>
      <c r="BI558" s="61">
        <v>600</v>
      </c>
      <c r="BJ558" s="62">
        <v>225</v>
      </c>
      <c r="BK558" s="62">
        <v>225</v>
      </c>
      <c r="BL558" s="62">
        <v>500</v>
      </c>
      <c r="BM558" s="62">
        <v>600</v>
      </c>
      <c r="BN558" s="62">
        <v>600</v>
      </c>
      <c r="BO558" s="62">
        <v>0</v>
      </c>
      <c r="BP558" s="62">
        <v>660</v>
      </c>
      <c r="BQ558" s="62">
        <v>850</v>
      </c>
      <c r="BR558" s="62">
        <v>1650</v>
      </c>
      <c r="BS558" s="62">
        <v>1750</v>
      </c>
      <c r="BT558" s="62">
        <v>1800</v>
      </c>
      <c r="BU558" s="62">
        <v>1800</v>
      </c>
    </row>
    <row r="559" spans="1:73" s="63" customFormat="1" x14ac:dyDescent="0.3">
      <c r="A559" s="1"/>
      <c r="B559" s="1"/>
      <c r="C559" s="1"/>
      <c r="D559" s="92"/>
      <c r="E559" s="3"/>
      <c r="F559" s="3"/>
      <c r="G559" s="1"/>
      <c r="H559" s="69">
        <v>24.855424000048913</v>
      </c>
      <c r="I559" s="47">
        <v>0</v>
      </c>
      <c r="J559" s="48">
        <v>0</v>
      </c>
      <c r="K559" s="48">
        <v>0</v>
      </c>
      <c r="L559" s="49">
        <v>257.39090909090953</v>
      </c>
      <c r="M559" s="49">
        <v>385</v>
      </c>
      <c r="N559" s="49">
        <v>366.67272727272774</v>
      </c>
      <c r="O559" s="49">
        <v>460.56363636363665</v>
      </c>
      <c r="P559" s="49">
        <v>460.55</v>
      </c>
      <c r="Q559" s="49">
        <v>1000</v>
      </c>
      <c r="R559" s="49">
        <v>1300</v>
      </c>
      <c r="S559" s="49">
        <v>2000</v>
      </c>
      <c r="T559" s="49">
        <v>2300</v>
      </c>
      <c r="U559" s="50">
        <v>306.8</v>
      </c>
      <c r="V559" s="50">
        <v>346.36</v>
      </c>
      <c r="W559" s="51">
        <v>850</v>
      </c>
      <c r="X559" s="51">
        <v>0</v>
      </c>
      <c r="Y559" s="51">
        <v>2000</v>
      </c>
      <c r="Z559" s="51">
        <v>2000</v>
      </c>
      <c r="AA559" s="52">
        <v>900</v>
      </c>
      <c r="AB559" s="53">
        <v>1500</v>
      </c>
      <c r="AC559" s="53">
        <v>0</v>
      </c>
      <c r="AD559" s="55">
        <v>0</v>
      </c>
      <c r="AE559" s="56">
        <v>750</v>
      </c>
      <c r="AF559" s="56">
        <v>0</v>
      </c>
      <c r="AG559" s="56">
        <v>2000</v>
      </c>
      <c r="AH559" s="57">
        <v>720</v>
      </c>
      <c r="AI559" s="57">
        <v>699.86363636363649</v>
      </c>
      <c r="AJ559" s="57">
        <v>843.40909090909111</v>
      </c>
      <c r="AK559" s="57">
        <v>906.86363636363558</v>
      </c>
      <c r="AL559" s="57">
        <v>800</v>
      </c>
      <c r="AM559" s="57">
        <v>1500</v>
      </c>
      <c r="AN559" s="57">
        <v>1650</v>
      </c>
      <c r="AO559" s="57">
        <v>0</v>
      </c>
      <c r="AP559" s="57">
        <v>0</v>
      </c>
      <c r="AQ559" s="58">
        <v>744.59090909090889</v>
      </c>
      <c r="AR559" s="58">
        <v>1292</v>
      </c>
      <c r="AS559" s="58">
        <v>1138.2727272727288</v>
      </c>
      <c r="AT559" s="58">
        <v>1500</v>
      </c>
      <c r="AU559" s="58">
        <v>0</v>
      </c>
      <c r="AV559" s="58">
        <v>2500</v>
      </c>
      <c r="AW559" s="58">
        <v>2300</v>
      </c>
      <c r="AX559" s="59">
        <v>135.45454545454555</v>
      </c>
      <c r="AY559" s="59">
        <v>217.72727272727278</v>
      </c>
      <c r="AZ559" s="59">
        <v>750</v>
      </c>
      <c r="BA559" s="64">
        <v>232.68181818181833</v>
      </c>
      <c r="BB559" s="64">
        <v>950</v>
      </c>
      <c r="BC559" s="64">
        <v>1000</v>
      </c>
      <c r="BD559" s="64">
        <v>1000</v>
      </c>
      <c r="BE559" s="64">
        <v>1000</v>
      </c>
      <c r="BF559" s="64">
        <v>1250</v>
      </c>
      <c r="BG559" s="64">
        <v>0</v>
      </c>
      <c r="BH559" s="64">
        <v>2100</v>
      </c>
      <c r="BI559" s="61">
        <v>600</v>
      </c>
      <c r="BJ559" s="62">
        <v>225</v>
      </c>
      <c r="BK559" s="62">
        <v>225</v>
      </c>
      <c r="BL559" s="62">
        <v>500</v>
      </c>
      <c r="BM559" s="62">
        <v>600</v>
      </c>
      <c r="BN559" s="62">
        <v>600</v>
      </c>
      <c r="BO559" s="62">
        <v>0</v>
      </c>
      <c r="BP559" s="62">
        <v>660</v>
      </c>
      <c r="BQ559" s="62">
        <v>850</v>
      </c>
      <c r="BR559" s="62">
        <v>1650</v>
      </c>
      <c r="BS559" s="62">
        <v>1750</v>
      </c>
      <c r="BT559" s="62">
        <v>1800</v>
      </c>
      <c r="BU559" s="62">
        <v>1800</v>
      </c>
    </row>
    <row r="560" spans="1:73" s="63" customFormat="1" x14ac:dyDescent="0.3">
      <c r="A560" s="1"/>
      <c r="B560" s="1"/>
      <c r="C560" s="1"/>
      <c r="D560" s="92"/>
      <c r="E560" s="3"/>
      <c r="F560" s="3"/>
      <c r="G560" s="1"/>
      <c r="H560" s="69">
        <v>24.900128000049001</v>
      </c>
      <c r="I560" s="47">
        <v>0</v>
      </c>
      <c r="J560" s="48">
        <v>0</v>
      </c>
      <c r="K560" s="48">
        <v>0</v>
      </c>
      <c r="L560" s="49">
        <v>257.42727272727319</v>
      </c>
      <c r="M560" s="49">
        <v>385</v>
      </c>
      <c r="N560" s="49">
        <v>366.08181818181868</v>
      </c>
      <c r="O560" s="49">
        <v>459.60909090909121</v>
      </c>
      <c r="P560" s="49">
        <v>459.6</v>
      </c>
      <c r="Q560" s="49">
        <v>1000</v>
      </c>
      <c r="R560" s="49">
        <v>1300</v>
      </c>
      <c r="S560" s="49">
        <v>2000</v>
      </c>
      <c r="T560" s="49">
        <v>2300</v>
      </c>
      <c r="U560" s="50">
        <v>307.10000000000002</v>
      </c>
      <c r="V560" s="50">
        <v>346.42</v>
      </c>
      <c r="W560" s="51">
        <v>850</v>
      </c>
      <c r="X560" s="51">
        <v>0</v>
      </c>
      <c r="Y560" s="51">
        <v>2000</v>
      </c>
      <c r="Z560" s="51">
        <v>2000</v>
      </c>
      <c r="AA560" s="52">
        <v>900</v>
      </c>
      <c r="AB560" s="53">
        <v>1500</v>
      </c>
      <c r="AC560" s="53">
        <v>0</v>
      </c>
      <c r="AD560" s="55">
        <v>0</v>
      </c>
      <c r="AE560" s="56">
        <v>750</v>
      </c>
      <c r="AF560" s="56">
        <v>0</v>
      </c>
      <c r="AG560" s="56">
        <v>2000</v>
      </c>
      <c r="AH560" s="57">
        <v>720</v>
      </c>
      <c r="AI560" s="57">
        <v>700.10909090909104</v>
      </c>
      <c r="AJ560" s="57">
        <v>843.27272727272748</v>
      </c>
      <c r="AK560" s="57">
        <v>906.90909090909008</v>
      </c>
      <c r="AL560" s="57">
        <v>798.75</v>
      </c>
      <c r="AM560" s="57">
        <v>1500</v>
      </c>
      <c r="AN560" s="57">
        <v>1650</v>
      </c>
      <c r="AO560" s="57">
        <v>0</v>
      </c>
      <c r="AP560" s="57">
        <v>0</v>
      </c>
      <c r="AQ560" s="58">
        <v>744.72727272727252</v>
      </c>
      <c r="AR560" s="58">
        <v>1292</v>
      </c>
      <c r="AS560" s="58">
        <v>1138.1818181818198</v>
      </c>
      <c r="AT560" s="58">
        <v>1500</v>
      </c>
      <c r="AU560" s="58">
        <v>0</v>
      </c>
      <c r="AV560" s="58">
        <v>2500</v>
      </c>
      <c r="AW560" s="58">
        <v>2300</v>
      </c>
      <c r="AX560" s="59">
        <v>135.63636363636374</v>
      </c>
      <c r="AY560" s="59">
        <v>217.81818181818187</v>
      </c>
      <c r="AZ560" s="59">
        <v>750</v>
      </c>
      <c r="BA560" s="64">
        <v>232.45454545454561</v>
      </c>
      <c r="BB560" s="64">
        <v>950</v>
      </c>
      <c r="BC560" s="64">
        <v>1000</v>
      </c>
      <c r="BD560" s="64">
        <v>1000</v>
      </c>
      <c r="BE560" s="64">
        <v>1000</v>
      </c>
      <c r="BF560" s="64">
        <v>1250</v>
      </c>
      <c r="BG560" s="64">
        <v>0</v>
      </c>
      <c r="BH560" s="64">
        <v>2100</v>
      </c>
      <c r="BI560" s="61">
        <v>600</v>
      </c>
      <c r="BJ560" s="62">
        <v>225</v>
      </c>
      <c r="BK560" s="62">
        <v>225</v>
      </c>
      <c r="BL560" s="62">
        <v>500</v>
      </c>
      <c r="BM560" s="62">
        <v>600</v>
      </c>
      <c r="BN560" s="62">
        <v>600</v>
      </c>
      <c r="BO560" s="62">
        <v>0</v>
      </c>
      <c r="BP560" s="62">
        <v>660</v>
      </c>
      <c r="BQ560" s="62">
        <v>850</v>
      </c>
      <c r="BR560" s="62">
        <v>1650</v>
      </c>
      <c r="BS560" s="62">
        <v>1750</v>
      </c>
      <c r="BT560" s="62">
        <v>1800</v>
      </c>
      <c r="BU560" s="62">
        <v>1800</v>
      </c>
    </row>
    <row r="561" spans="1:73" s="63" customFormat="1" x14ac:dyDescent="0.3">
      <c r="A561" s="1"/>
      <c r="B561" s="1"/>
      <c r="C561" s="1"/>
      <c r="D561" s="92"/>
      <c r="E561" s="3"/>
      <c r="F561" s="3"/>
      <c r="G561" s="1"/>
      <c r="H561" s="69">
        <v>24.944832000049086</v>
      </c>
      <c r="I561" s="47">
        <v>0</v>
      </c>
      <c r="J561" s="48">
        <v>0</v>
      </c>
      <c r="K561" s="48">
        <v>0</v>
      </c>
      <c r="L561" s="49">
        <v>257.46363636363685</v>
      </c>
      <c r="M561" s="49">
        <v>385</v>
      </c>
      <c r="N561" s="49">
        <v>365.49090909090961</v>
      </c>
      <c r="O561" s="49">
        <v>458.65454545454577</v>
      </c>
      <c r="P561" s="49">
        <v>458.65</v>
      </c>
      <c r="Q561" s="49">
        <v>1000</v>
      </c>
      <c r="R561" s="49">
        <v>1300</v>
      </c>
      <c r="S561" s="49">
        <v>2000</v>
      </c>
      <c r="T561" s="49">
        <v>2300</v>
      </c>
      <c r="U561" s="50">
        <v>307.39999999999998</v>
      </c>
      <c r="V561" s="50">
        <v>346.48</v>
      </c>
      <c r="W561" s="51">
        <v>850</v>
      </c>
      <c r="X561" s="51">
        <v>0</v>
      </c>
      <c r="Y561" s="51">
        <v>2000</v>
      </c>
      <c r="Z561" s="51">
        <v>2000</v>
      </c>
      <c r="AA561" s="52">
        <v>900</v>
      </c>
      <c r="AB561" s="53">
        <v>1500</v>
      </c>
      <c r="AC561" s="53">
        <v>0</v>
      </c>
      <c r="AD561" s="55">
        <v>0</v>
      </c>
      <c r="AE561" s="56">
        <v>750</v>
      </c>
      <c r="AF561" s="56">
        <v>0</v>
      </c>
      <c r="AG561" s="56">
        <v>2000</v>
      </c>
      <c r="AH561" s="57">
        <v>720</v>
      </c>
      <c r="AI561" s="57">
        <v>700.35454545454559</v>
      </c>
      <c r="AJ561" s="57">
        <v>843.13636363636385</v>
      </c>
      <c r="AK561" s="57">
        <v>906.95454545454459</v>
      </c>
      <c r="AL561" s="57">
        <v>797.5</v>
      </c>
      <c r="AM561" s="57">
        <v>1500</v>
      </c>
      <c r="AN561" s="57">
        <v>1650</v>
      </c>
      <c r="AO561" s="57">
        <v>0</v>
      </c>
      <c r="AP561" s="57">
        <v>0</v>
      </c>
      <c r="AQ561" s="58">
        <v>744.86363636363615</v>
      </c>
      <c r="AR561" s="58">
        <v>1292</v>
      </c>
      <c r="AS561" s="58">
        <v>1138.0909090909108</v>
      </c>
      <c r="AT561" s="58">
        <v>1500</v>
      </c>
      <c r="AU561" s="58">
        <v>0</v>
      </c>
      <c r="AV561" s="58">
        <v>2500</v>
      </c>
      <c r="AW561" s="58">
        <v>2300</v>
      </c>
      <c r="AX561" s="59">
        <v>135.81818181818193</v>
      </c>
      <c r="AY561" s="59">
        <v>217.90909090909096</v>
      </c>
      <c r="AZ561" s="59">
        <v>750</v>
      </c>
      <c r="BA561" s="64">
        <v>232.22727272727289</v>
      </c>
      <c r="BB561" s="64">
        <v>950</v>
      </c>
      <c r="BC561" s="64">
        <v>1000</v>
      </c>
      <c r="BD561" s="64">
        <v>1000</v>
      </c>
      <c r="BE561" s="64">
        <v>1000</v>
      </c>
      <c r="BF561" s="64">
        <v>1250</v>
      </c>
      <c r="BG561" s="64">
        <v>0</v>
      </c>
      <c r="BH561" s="64">
        <v>2100</v>
      </c>
      <c r="BI561" s="61">
        <v>600</v>
      </c>
      <c r="BJ561" s="62">
        <v>225</v>
      </c>
      <c r="BK561" s="62">
        <v>225</v>
      </c>
      <c r="BL561" s="62">
        <v>500</v>
      </c>
      <c r="BM561" s="62">
        <v>600</v>
      </c>
      <c r="BN561" s="62">
        <v>600</v>
      </c>
      <c r="BO561" s="62">
        <v>0</v>
      </c>
      <c r="BP561" s="62">
        <v>660</v>
      </c>
      <c r="BQ561" s="62">
        <v>850</v>
      </c>
      <c r="BR561" s="62">
        <v>1650</v>
      </c>
      <c r="BS561" s="62">
        <v>1750</v>
      </c>
      <c r="BT561" s="62">
        <v>1800</v>
      </c>
      <c r="BU561" s="62">
        <v>1800</v>
      </c>
    </row>
    <row r="562" spans="1:73" s="63" customFormat="1" x14ac:dyDescent="0.3">
      <c r="A562" s="1"/>
      <c r="B562" s="1"/>
      <c r="C562" s="1"/>
      <c r="D562" s="92"/>
      <c r="E562" s="3"/>
      <c r="F562" s="3"/>
      <c r="G562" s="1"/>
      <c r="H562" s="69">
        <v>24.989536000049178</v>
      </c>
      <c r="I562" s="47">
        <v>0</v>
      </c>
      <c r="J562" s="48">
        <v>0</v>
      </c>
      <c r="K562" s="48">
        <v>0</v>
      </c>
      <c r="L562" s="49">
        <v>257.5</v>
      </c>
      <c r="M562" s="49">
        <v>385</v>
      </c>
      <c r="N562" s="49">
        <v>364.9</v>
      </c>
      <c r="O562" s="49">
        <v>457.7</v>
      </c>
      <c r="P562" s="49">
        <v>457.7</v>
      </c>
      <c r="Q562" s="49">
        <v>1000</v>
      </c>
      <c r="R562" s="49">
        <v>1300</v>
      </c>
      <c r="S562" s="49">
        <v>2000</v>
      </c>
      <c r="T562" s="49">
        <v>2300</v>
      </c>
      <c r="U562" s="50">
        <v>307.7</v>
      </c>
      <c r="V562" s="50">
        <v>346.54</v>
      </c>
      <c r="W562" s="51">
        <v>850</v>
      </c>
      <c r="X562" s="51">
        <v>0</v>
      </c>
      <c r="Y562" s="51">
        <v>2000</v>
      </c>
      <c r="Z562" s="51">
        <v>2000</v>
      </c>
      <c r="AA562" s="52">
        <v>900</v>
      </c>
      <c r="AB562" s="53">
        <v>1500</v>
      </c>
      <c r="AC562" s="53">
        <v>0</v>
      </c>
      <c r="AD562" s="55">
        <v>0</v>
      </c>
      <c r="AE562" s="56">
        <v>750</v>
      </c>
      <c r="AF562" s="56">
        <v>0</v>
      </c>
      <c r="AG562" s="56">
        <v>2000</v>
      </c>
      <c r="AH562" s="57">
        <v>720</v>
      </c>
      <c r="AI562" s="57">
        <v>700.6</v>
      </c>
      <c r="AJ562" s="57">
        <v>843</v>
      </c>
      <c r="AK562" s="57">
        <v>907</v>
      </c>
      <c r="AL562" s="57">
        <v>796.25</v>
      </c>
      <c r="AM562" s="57">
        <v>1500</v>
      </c>
      <c r="AN562" s="57">
        <v>1650</v>
      </c>
      <c r="AO562" s="57">
        <v>0</v>
      </c>
      <c r="AP562" s="57">
        <v>0</v>
      </c>
      <c r="AQ562" s="58">
        <v>745</v>
      </c>
      <c r="AR562" s="58">
        <v>1292</v>
      </c>
      <c r="AS562" s="58">
        <v>1138</v>
      </c>
      <c r="AT562" s="58">
        <v>1500</v>
      </c>
      <c r="AU562" s="58">
        <v>0</v>
      </c>
      <c r="AV562" s="58">
        <v>2500</v>
      </c>
      <c r="AW562" s="58">
        <v>2300</v>
      </c>
      <c r="AX562" s="59">
        <v>136</v>
      </c>
      <c r="AY562" s="59">
        <v>218</v>
      </c>
      <c r="AZ562" s="59">
        <v>750</v>
      </c>
      <c r="BA562" s="64">
        <v>232</v>
      </c>
      <c r="BB562" s="64">
        <v>950</v>
      </c>
      <c r="BC562" s="64">
        <v>1000</v>
      </c>
      <c r="BD562" s="64">
        <v>1000</v>
      </c>
      <c r="BE562" s="64">
        <v>1000</v>
      </c>
      <c r="BF562" s="64">
        <v>1250</v>
      </c>
      <c r="BG562" s="64">
        <v>0</v>
      </c>
      <c r="BH562" s="64">
        <v>2100</v>
      </c>
      <c r="BI562" s="61">
        <v>600</v>
      </c>
      <c r="BJ562" s="62">
        <v>225</v>
      </c>
      <c r="BK562" s="62">
        <v>225</v>
      </c>
      <c r="BL562" s="62">
        <v>500</v>
      </c>
      <c r="BM562" s="62">
        <v>600</v>
      </c>
      <c r="BN562" s="62">
        <v>600</v>
      </c>
      <c r="BO562" s="62">
        <v>0</v>
      </c>
      <c r="BP562" s="62">
        <v>660</v>
      </c>
      <c r="BQ562" s="62">
        <v>850</v>
      </c>
      <c r="BR562" s="62">
        <v>1650</v>
      </c>
      <c r="BS562" s="62">
        <v>1750</v>
      </c>
      <c r="BT562" s="62">
        <v>1800</v>
      </c>
      <c r="BU562" s="62">
        <v>1800</v>
      </c>
    </row>
    <row r="563" spans="1:73" s="63" customFormat="1" x14ac:dyDescent="0.3">
      <c r="A563" s="1"/>
      <c r="B563" s="1"/>
      <c r="C563" s="1"/>
      <c r="D563" s="92"/>
      <c r="E563" s="3"/>
      <c r="F563" s="3"/>
      <c r="G563" s="1"/>
      <c r="H563" s="69">
        <v>25.034240000049266</v>
      </c>
      <c r="I563" s="47">
        <v>0</v>
      </c>
      <c r="J563" s="48">
        <v>0</v>
      </c>
      <c r="K563" s="48">
        <v>0</v>
      </c>
      <c r="L563" s="49">
        <v>0</v>
      </c>
      <c r="M563" s="49">
        <v>0</v>
      </c>
      <c r="N563" s="49">
        <v>0</v>
      </c>
      <c r="O563" s="49">
        <v>0</v>
      </c>
      <c r="P563" s="49">
        <v>0</v>
      </c>
      <c r="Q563" s="49">
        <v>0</v>
      </c>
      <c r="R563" s="49">
        <v>0</v>
      </c>
      <c r="S563" s="49">
        <v>0</v>
      </c>
      <c r="T563" s="49">
        <v>0</v>
      </c>
      <c r="U563" s="50">
        <v>308</v>
      </c>
      <c r="V563" s="50">
        <v>346.6</v>
      </c>
      <c r="W563" s="51">
        <v>0</v>
      </c>
      <c r="X563" s="51">
        <v>0</v>
      </c>
      <c r="Y563" s="51">
        <v>0</v>
      </c>
      <c r="Z563" s="51">
        <v>0</v>
      </c>
      <c r="AA563" s="52">
        <v>0</v>
      </c>
      <c r="AB563" s="53">
        <v>0</v>
      </c>
      <c r="AC563" s="53">
        <v>0</v>
      </c>
      <c r="AD563" s="55">
        <v>0</v>
      </c>
      <c r="AE563" s="56">
        <v>0</v>
      </c>
      <c r="AF563" s="56">
        <v>0</v>
      </c>
      <c r="AG563" s="56">
        <v>0</v>
      </c>
      <c r="AH563" s="57">
        <v>720</v>
      </c>
      <c r="AI563" s="57">
        <v>0</v>
      </c>
      <c r="AJ563" s="57">
        <v>0</v>
      </c>
      <c r="AK563" s="57">
        <v>0</v>
      </c>
      <c r="AL563" s="57">
        <v>795</v>
      </c>
      <c r="AM563" s="57">
        <v>0</v>
      </c>
      <c r="AN563" s="57">
        <v>0</v>
      </c>
      <c r="AO563" s="57">
        <v>0</v>
      </c>
      <c r="AP563" s="57">
        <v>0</v>
      </c>
      <c r="AQ563" s="58">
        <v>0</v>
      </c>
      <c r="AR563" s="58">
        <v>0</v>
      </c>
      <c r="AS563" s="58">
        <v>0</v>
      </c>
      <c r="AT563" s="58">
        <v>0</v>
      </c>
      <c r="AU563" s="58">
        <v>0</v>
      </c>
      <c r="AV563" s="58">
        <v>0</v>
      </c>
      <c r="AW563" s="58">
        <v>0</v>
      </c>
      <c r="AX563" s="59">
        <v>0</v>
      </c>
      <c r="AY563" s="59">
        <v>0</v>
      </c>
      <c r="AZ563" s="59">
        <v>0</v>
      </c>
      <c r="BA563" s="64">
        <v>0</v>
      </c>
      <c r="BB563" s="64">
        <v>0</v>
      </c>
      <c r="BC563" s="64">
        <v>0</v>
      </c>
      <c r="BD563" s="64">
        <v>0</v>
      </c>
      <c r="BE563" s="64">
        <v>0</v>
      </c>
      <c r="BF563" s="64">
        <v>0</v>
      </c>
      <c r="BG563" s="64">
        <v>0</v>
      </c>
      <c r="BH563" s="64">
        <v>0</v>
      </c>
      <c r="BI563" s="61">
        <v>0</v>
      </c>
      <c r="BJ563" s="62">
        <v>0</v>
      </c>
      <c r="BK563" s="62">
        <v>0</v>
      </c>
      <c r="BL563" s="62">
        <v>0</v>
      </c>
      <c r="BM563" s="62">
        <v>0</v>
      </c>
      <c r="BN563" s="62">
        <v>0</v>
      </c>
      <c r="BO563" s="62">
        <v>0</v>
      </c>
      <c r="BP563" s="62">
        <v>0</v>
      </c>
      <c r="BQ563" s="62">
        <v>850</v>
      </c>
      <c r="BR563" s="62">
        <v>1650</v>
      </c>
      <c r="BS563" s="62">
        <v>1750</v>
      </c>
      <c r="BT563" s="62">
        <v>0</v>
      </c>
      <c r="BU563" s="62">
        <v>0</v>
      </c>
    </row>
    <row r="564" spans="1:73" s="63" customFormat="1" x14ac:dyDescent="0.3">
      <c r="A564" s="1"/>
      <c r="B564" s="1"/>
      <c r="C564" s="1"/>
      <c r="D564" s="92"/>
      <c r="E564" s="3"/>
      <c r="F564" s="3"/>
      <c r="G564" s="1"/>
      <c r="H564" s="69">
        <v>25.078944000049354</v>
      </c>
      <c r="I564" s="47">
        <v>0</v>
      </c>
      <c r="J564" s="48">
        <v>0</v>
      </c>
      <c r="K564" s="48">
        <v>0</v>
      </c>
      <c r="L564" s="49">
        <v>0</v>
      </c>
      <c r="M564" s="49">
        <v>0</v>
      </c>
      <c r="N564" s="49">
        <v>0</v>
      </c>
      <c r="O564" s="49">
        <v>0</v>
      </c>
      <c r="P564" s="49">
        <v>0</v>
      </c>
      <c r="Q564" s="49">
        <v>0</v>
      </c>
      <c r="R564" s="49">
        <v>0</v>
      </c>
      <c r="S564" s="49">
        <v>0</v>
      </c>
      <c r="T564" s="49">
        <v>0</v>
      </c>
      <c r="U564" s="50">
        <v>308.3</v>
      </c>
      <c r="V564" s="50">
        <v>346.66</v>
      </c>
      <c r="W564" s="51">
        <v>0</v>
      </c>
      <c r="X564" s="51">
        <v>0</v>
      </c>
      <c r="Y564" s="51">
        <v>0</v>
      </c>
      <c r="Z564" s="51">
        <v>0</v>
      </c>
      <c r="AA564" s="52">
        <v>0</v>
      </c>
      <c r="AB564" s="53">
        <v>0</v>
      </c>
      <c r="AC564" s="53">
        <v>0</v>
      </c>
      <c r="AD564" s="55">
        <v>0</v>
      </c>
      <c r="AE564" s="56">
        <v>0</v>
      </c>
      <c r="AF564" s="56">
        <v>0</v>
      </c>
      <c r="AG564" s="56">
        <v>0</v>
      </c>
      <c r="AH564" s="57">
        <v>684</v>
      </c>
      <c r="AI564" s="57">
        <v>0</v>
      </c>
      <c r="AJ564" s="57">
        <v>0</v>
      </c>
      <c r="AK564" s="57">
        <v>0</v>
      </c>
      <c r="AL564" s="57">
        <v>755.25</v>
      </c>
      <c r="AM564" s="57">
        <v>0</v>
      </c>
      <c r="AN564" s="57">
        <v>0</v>
      </c>
      <c r="AO564" s="57">
        <v>0</v>
      </c>
      <c r="AP564" s="57">
        <v>0</v>
      </c>
      <c r="AQ564" s="58">
        <v>0</v>
      </c>
      <c r="AR564" s="58">
        <v>0</v>
      </c>
      <c r="AS564" s="58">
        <v>0</v>
      </c>
      <c r="AT564" s="58">
        <v>0</v>
      </c>
      <c r="AU564" s="58">
        <v>0</v>
      </c>
      <c r="AV564" s="58">
        <v>0</v>
      </c>
      <c r="AW564" s="58">
        <v>0</v>
      </c>
      <c r="AX564" s="59">
        <v>0</v>
      </c>
      <c r="AY564" s="59">
        <v>0</v>
      </c>
      <c r="AZ564" s="59">
        <v>0</v>
      </c>
      <c r="BA564" s="64">
        <v>0</v>
      </c>
      <c r="BB564" s="64">
        <v>0</v>
      </c>
      <c r="BC564" s="64">
        <v>0</v>
      </c>
      <c r="BD564" s="64">
        <v>0</v>
      </c>
      <c r="BE564" s="64">
        <v>0</v>
      </c>
      <c r="BF564" s="64">
        <v>0</v>
      </c>
      <c r="BG564" s="64">
        <v>0</v>
      </c>
      <c r="BH564" s="64">
        <v>0</v>
      </c>
      <c r="BI564" s="61">
        <v>0</v>
      </c>
      <c r="BJ564" s="62">
        <v>0</v>
      </c>
      <c r="BK564" s="62">
        <v>0</v>
      </c>
      <c r="BL564" s="62">
        <v>0</v>
      </c>
      <c r="BM564" s="62">
        <v>0</v>
      </c>
      <c r="BN564" s="62">
        <v>0</v>
      </c>
      <c r="BO564" s="62">
        <v>0</v>
      </c>
      <c r="BP564" s="62">
        <v>0</v>
      </c>
      <c r="BQ564" s="62">
        <v>807.5</v>
      </c>
      <c r="BR564" s="62">
        <v>1567.5</v>
      </c>
      <c r="BS564" s="62">
        <v>1662.5</v>
      </c>
      <c r="BT564" s="62">
        <v>0</v>
      </c>
      <c r="BU564" s="62">
        <v>0</v>
      </c>
    </row>
    <row r="565" spans="1:73" s="63" customFormat="1" x14ac:dyDescent="0.3">
      <c r="A565" s="1"/>
      <c r="B565" s="1"/>
      <c r="C565" s="1"/>
      <c r="D565" s="92"/>
      <c r="E565" s="3"/>
      <c r="F565" s="3"/>
      <c r="G565" s="1"/>
      <c r="H565" s="69">
        <v>25.123648000049442</v>
      </c>
      <c r="I565" s="47">
        <v>0</v>
      </c>
      <c r="J565" s="48">
        <v>0</v>
      </c>
      <c r="K565" s="48">
        <v>0</v>
      </c>
      <c r="L565" s="49">
        <v>0</v>
      </c>
      <c r="M565" s="49">
        <v>0</v>
      </c>
      <c r="N565" s="49">
        <v>0</v>
      </c>
      <c r="O565" s="49">
        <v>0</v>
      </c>
      <c r="P565" s="49">
        <v>0</v>
      </c>
      <c r="Q565" s="49">
        <v>0</v>
      </c>
      <c r="R565" s="49">
        <v>0</v>
      </c>
      <c r="S565" s="49">
        <v>0</v>
      </c>
      <c r="T565" s="49">
        <v>0</v>
      </c>
      <c r="U565" s="50">
        <v>308.60000000000002</v>
      </c>
      <c r="V565" s="50">
        <v>346.72</v>
      </c>
      <c r="W565" s="51">
        <v>0</v>
      </c>
      <c r="X565" s="51">
        <v>0</v>
      </c>
      <c r="Y565" s="51">
        <v>0</v>
      </c>
      <c r="Z565" s="51">
        <v>0</v>
      </c>
      <c r="AA565" s="52">
        <v>0</v>
      </c>
      <c r="AB565" s="53">
        <v>0</v>
      </c>
      <c r="AC565" s="53">
        <v>0</v>
      </c>
      <c r="AD565" s="55">
        <v>0</v>
      </c>
      <c r="AE565" s="56">
        <v>0</v>
      </c>
      <c r="AF565" s="56">
        <v>0</v>
      </c>
      <c r="AG565" s="56">
        <v>0</v>
      </c>
      <c r="AH565" s="57">
        <v>648</v>
      </c>
      <c r="AI565" s="57">
        <v>0</v>
      </c>
      <c r="AJ565" s="57">
        <v>0</v>
      </c>
      <c r="AK565" s="57">
        <v>0</v>
      </c>
      <c r="AL565" s="57">
        <v>715.5</v>
      </c>
      <c r="AM565" s="57">
        <v>0</v>
      </c>
      <c r="AN565" s="57">
        <v>0</v>
      </c>
      <c r="AO565" s="57">
        <v>0</v>
      </c>
      <c r="AP565" s="57">
        <v>0</v>
      </c>
      <c r="AQ565" s="58">
        <v>0</v>
      </c>
      <c r="AR565" s="58">
        <v>0</v>
      </c>
      <c r="AS565" s="58">
        <v>0</v>
      </c>
      <c r="AT565" s="58">
        <v>0</v>
      </c>
      <c r="AU565" s="58">
        <v>0</v>
      </c>
      <c r="AV565" s="58">
        <v>0</v>
      </c>
      <c r="AW565" s="58">
        <v>0</v>
      </c>
      <c r="AX565" s="59">
        <v>0</v>
      </c>
      <c r="AY565" s="59">
        <v>0</v>
      </c>
      <c r="AZ565" s="59">
        <v>0</v>
      </c>
      <c r="BA565" s="64">
        <v>0</v>
      </c>
      <c r="BB565" s="64">
        <v>0</v>
      </c>
      <c r="BC565" s="64">
        <v>0</v>
      </c>
      <c r="BD565" s="64">
        <v>0</v>
      </c>
      <c r="BE565" s="64">
        <v>0</v>
      </c>
      <c r="BF565" s="64">
        <v>0</v>
      </c>
      <c r="BG565" s="64">
        <v>0</v>
      </c>
      <c r="BH565" s="64">
        <v>0</v>
      </c>
      <c r="BI565" s="61">
        <v>0</v>
      </c>
      <c r="BJ565" s="62">
        <v>0</v>
      </c>
      <c r="BK565" s="62">
        <v>0</v>
      </c>
      <c r="BL565" s="62">
        <v>0</v>
      </c>
      <c r="BM565" s="62">
        <v>0</v>
      </c>
      <c r="BN565" s="62">
        <v>0</v>
      </c>
      <c r="BO565" s="62">
        <v>0</v>
      </c>
      <c r="BP565" s="62">
        <v>0</v>
      </c>
      <c r="BQ565" s="62">
        <v>765</v>
      </c>
      <c r="BR565" s="62">
        <v>1485</v>
      </c>
      <c r="BS565" s="62">
        <v>1575</v>
      </c>
      <c r="BT565" s="62">
        <v>0</v>
      </c>
      <c r="BU565" s="62">
        <v>0</v>
      </c>
    </row>
    <row r="566" spans="1:73" s="63" customFormat="1" x14ac:dyDescent="0.3">
      <c r="A566" s="1"/>
      <c r="B566" s="1"/>
      <c r="C566" s="1"/>
      <c r="D566" s="92"/>
      <c r="E566" s="3"/>
      <c r="F566" s="3"/>
      <c r="G566" s="1"/>
      <c r="H566" s="69">
        <v>25.168352000049527</v>
      </c>
      <c r="I566" s="47">
        <v>0</v>
      </c>
      <c r="J566" s="48">
        <v>0</v>
      </c>
      <c r="K566" s="48">
        <v>0</v>
      </c>
      <c r="L566" s="49">
        <v>0</v>
      </c>
      <c r="M566" s="49">
        <v>0</v>
      </c>
      <c r="N566" s="49">
        <v>0</v>
      </c>
      <c r="O566" s="49">
        <v>0</v>
      </c>
      <c r="P566" s="49">
        <v>0</v>
      </c>
      <c r="Q566" s="49">
        <v>0</v>
      </c>
      <c r="R566" s="49">
        <v>0</v>
      </c>
      <c r="S566" s="49">
        <v>0</v>
      </c>
      <c r="T566" s="49">
        <v>0</v>
      </c>
      <c r="U566" s="50">
        <v>308.89999999999998</v>
      </c>
      <c r="V566" s="50">
        <v>346.78</v>
      </c>
      <c r="W566" s="51">
        <v>0</v>
      </c>
      <c r="X566" s="51">
        <v>0</v>
      </c>
      <c r="Y566" s="51">
        <v>0</v>
      </c>
      <c r="Z566" s="51">
        <v>0</v>
      </c>
      <c r="AA566" s="52">
        <v>0</v>
      </c>
      <c r="AB566" s="53">
        <v>0</v>
      </c>
      <c r="AC566" s="53">
        <v>0</v>
      </c>
      <c r="AD566" s="55">
        <v>0</v>
      </c>
      <c r="AE566" s="56">
        <v>0</v>
      </c>
      <c r="AF566" s="56">
        <v>0</v>
      </c>
      <c r="AG566" s="56">
        <v>0</v>
      </c>
      <c r="AH566" s="57">
        <v>612</v>
      </c>
      <c r="AI566" s="57">
        <v>0</v>
      </c>
      <c r="AJ566" s="57">
        <v>0</v>
      </c>
      <c r="AK566" s="57">
        <v>0</v>
      </c>
      <c r="AL566" s="57">
        <v>675.75</v>
      </c>
      <c r="AM566" s="57">
        <v>0</v>
      </c>
      <c r="AN566" s="57">
        <v>0</v>
      </c>
      <c r="AO566" s="57">
        <v>0</v>
      </c>
      <c r="AP566" s="57">
        <v>0</v>
      </c>
      <c r="AQ566" s="58">
        <v>0</v>
      </c>
      <c r="AR566" s="58">
        <v>0</v>
      </c>
      <c r="AS566" s="58">
        <v>0</v>
      </c>
      <c r="AT566" s="58">
        <v>0</v>
      </c>
      <c r="AU566" s="58">
        <v>0</v>
      </c>
      <c r="AV566" s="58">
        <v>0</v>
      </c>
      <c r="AW566" s="58">
        <v>0</v>
      </c>
      <c r="AX566" s="59">
        <v>0</v>
      </c>
      <c r="AY566" s="59">
        <v>0</v>
      </c>
      <c r="AZ566" s="59">
        <v>0</v>
      </c>
      <c r="BA566" s="64">
        <v>0</v>
      </c>
      <c r="BB566" s="64">
        <v>0</v>
      </c>
      <c r="BC566" s="64">
        <v>0</v>
      </c>
      <c r="BD566" s="64">
        <v>0</v>
      </c>
      <c r="BE566" s="64">
        <v>0</v>
      </c>
      <c r="BF566" s="64">
        <v>0</v>
      </c>
      <c r="BG566" s="64">
        <v>0</v>
      </c>
      <c r="BH566" s="64">
        <v>0</v>
      </c>
      <c r="BI566" s="61">
        <v>0</v>
      </c>
      <c r="BJ566" s="62">
        <v>0</v>
      </c>
      <c r="BK566" s="62">
        <v>0</v>
      </c>
      <c r="BL566" s="62">
        <v>0</v>
      </c>
      <c r="BM566" s="62">
        <v>0</v>
      </c>
      <c r="BN566" s="62">
        <v>0</v>
      </c>
      <c r="BO566" s="62">
        <v>0</v>
      </c>
      <c r="BP566" s="62">
        <v>0</v>
      </c>
      <c r="BQ566" s="62">
        <v>722.5</v>
      </c>
      <c r="BR566" s="62">
        <v>1402.5</v>
      </c>
      <c r="BS566" s="62">
        <v>1487.5</v>
      </c>
      <c r="BT566" s="62">
        <v>0</v>
      </c>
      <c r="BU566" s="62">
        <v>0</v>
      </c>
    </row>
    <row r="567" spans="1:73" s="63" customFormat="1" x14ac:dyDescent="0.3">
      <c r="A567" s="1"/>
      <c r="B567" s="1"/>
      <c r="C567" s="1"/>
      <c r="D567" s="92"/>
      <c r="E567" s="3"/>
      <c r="F567" s="3"/>
      <c r="G567" s="1"/>
      <c r="H567" s="69">
        <v>25.213056000049615</v>
      </c>
      <c r="I567" s="47">
        <v>0</v>
      </c>
      <c r="J567" s="48">
        <v>0</v>
      </c>
      <c r="K567" s="48">
        <v>0</v>
      </c>
      <c r="L567" s="49">
        <v>0</v>
      </c>
      <c r="M567" s="49">
        <v>0</v>
      </c>
      <c r="N567" s="49">
        <v>0</v>
      </c>
      <c r="O567" s="49">
        <v>0</v>
      </c>
      <c r="P567" s="49">
        <v>0</v>
      </c>
      <c r="Q567" s="49">
        <v>0</v>
      </c>
      <c r="R567" s="49">
        <v>0</v>
      </c>
      <c r="S567" s="49">
        <v>0</v>
      </c>
      <c r="T567" s="49">
        <v>0</v>
      </c>
      <c r="U567" s="50">
        <v>309.2</v>
      </c>
      <c r="V567" s="50">
        <v>346.84</v>
      </c>
      <c r="W567" s="51">
        <v>0</v>
      </c>
      <c r="X567" s="51">
        <v>0</v>
      </c>
      <c r="Y567" s="51">
        <v>0</v>
      </c>
      <c r="Z567" s="51">
        <v>0</v>
      </c>
      <c r="AA567" s="52">
        <v>0</v>
      </c>
      <c r="AB567" s="53">
        <v>0</v>
      </c>
      <c r="AC567" s="53">
        <v>0</v>
      </c>
      <c r="AD567" s="55">
        <v>0</v>
      </c>
      <c r="AE567" s="56">
        <v>0</v>
      </c>
      <c r="AF567" s="56">
        <v>0</v>
      </c>
      <c r="AG567" s="56">
        <v>0</v>
      </c>
      <c r="AH567" s="57">
        <v>576</v>
      </c>
      <c r="AI567" s="57">
        <v>0</v>
      </c>
      <c r="AJ567" s="57">
        <v>0</v>
      </c>
      <c r="AK567" s="57">
        <v>0</v>
      </c>
      <c r="AL567" s="57">
        <v>636</v>
      </c>
      <c r="AM567" s="57">
        <v>0</v>
      </c>
      <c r="AN567" s="57">
        <v>0</v>
      </c>
      <c r="AO567" s="57">
        <v>0</v>
      </c>
      <c r="AP567" s="57">
        <v>0</v>
      </c>
      <c r="AQ567" s="58">
        <v>0</v>
      </c>
      <c r="AR567" s="58">
        <v>0</v>
      </c>
      <c r="AS567" s="58">
        <v>0</v>
      </c>
      <c r="AT567" s="58">
        <v>0</v>
      </c>
      <c r="AU567" s="58">
        <v>0</v>
      </c>
      <c r="AV567" s="58">
        <v>0</v>
      </c>
      <c r="AW567" s="58">
        <v>0</v>
      </c>
      <c r="AX567" s="59">
        <v>0</v>
      </c>
      <c r="AY567" s="59">
        <v>0</v>
      </c>
      <c r="AZ567" s="59">
        <v>0</v>
      </c>
      <c r="BA567" s="64">
        <v>0</v>
      </c>
      <c r="BB567" s="64">
        <v>0</v>
      </c>
      <c r="BC567" s="64">
        <v>0</v>
      </c>
      <c r="BD567" s="64">
        <v>0</v>
      </c>
      <c r="BE567" s="64">
        <v>0</v>
      </c>
      <c r="BF567" s="64">
        <v>0</v>
      </c>
      <c r="BG567" s="64">
        <v>0</v>
      </c>
      <c r="BH567" s="64">
        <v>0</v>
      </c>
      <c r="BI567" s="61">
        <v>0</v>
      </c>
      <c r="BJ567" s="62">
        <v>0</v>
      </c>
      <c r="BK567" s="62">
        <v>0</v>
      </c>
      <c r="BL567" s="62">
        <v>0</v>
      </c>
      <c r="BM567" s="62">
        <v>0</v>
      </c>
      <c r="BN567" s="62">
        <v>0</v>
      </c>
      <c r="BO567" s="62">
        <v>0</v>
      </c>
      <c r="BP567" s="62">
        <v>0</v>
      </c>
      <c r="BQ567" s="62">
        <v>680</v>
      </c>
      <c r="BR567" s="62">
        <v>1320</v>
      </c>
      <c r="BS567" s="62">
        <v>1400</v>
      </c>
      <c r="BT567" s="62">
        <v>0</v>
      </c>
      <c r="BU567" s="62">
        <v>0</v>
      </c>
    </row>
    <row r="568" spans="1:73" s="63" customFormat="1" x14ac:dyDescent="0.3">
      <c r="A568" s="1"/>
      <c r="B568" s="1"/>
      <c r="C568" s="1"/>
      <c r="D568" s="92"/>
      <c r="E568" s="3"/>
      <c r="F568" s="3"/>
      <c r="G568" s="1"/>
      <c r="H568" s="69">
        <v>25.257760000049704</v>
      </c>
      <c r="I568" s="47">
        <v>0</v>
      </c>
      <c r="J568" s="48">
        <v>0</v>
      </c>
      <c r="K568" s="48">
        <v>0</v>
      </c>
      <c r="L568" s="49">
        <v>0</v>
      </c>
      <c r="M568" s="49">
        <v>0</v>
      </c>
      <c r="N568" s="49">
        <v>0</v>
      </c>
      <c r="O568" s="49">
        <v>0</v>
      </c>
      <c r="P568" s="49">
        <v>0</v>
      </c>
      <c r="Q568" s="49">
        <v>0</v>
      </c>
      <c r="R568" s="49">
        <v>0</v>
      </c>
      <c r="S568" s="49">
        <v>0</v>
      </c>
      <c r="T568" s="49">
        <v>0</v>
      </c>
      <c r="U568" s="50">
        <v>309.5</v>
      </c>
      <c r="V568" s="50">
        <v>346.9</v>
      </c>
      <c r="W568" s="51">
        <v>0</v>
      </c>
      <c r="X568" s="51">
        <v>0</v>
      </c>
      <c r="Y568" s="51">
        <v>0</v>
      </c>
      <c r="Z568" s="51">
        <v>0</v>
      </c>
      <c r="AA568" s="52">
        <v>0</v>
      </c>
      <c r="AB568" s="53">
        <v>0</v>
      </c>
      <c r="AC568" s="53">
        <v>0</v>
      </c>
      <c r="AD568" s="55">
        <v>0</v>
      </c>
      <c r="AE568" s="56">
        <v>0</v>
      </c>
      <c r="AF568" s="56">
        <v>0</v>
      </c>
      <c r="AG568" s="56">
        <v>0</v>
      </c>
      <c r="AH568" s="57">
        <v>540</v>
      </c>
      <c r="AI568" s="57">
        <v>0</v>
      </c>
      <c r="AJ568" s="57">
        <v>0</v>
      </c>
      <c r="AK568" s="57">
        <v>0</v>
      </c>
      <c r="AL568" s="57">
        <v>596.25</v>
      </c>
      <c r="AM568" s="57">
        <v>0</v>
      </c>
      <c r="AN568" s="57">
        <v>0</v>
      </c>
      <c r="AO568" s="57">
        <v>0</v>
      </c>
      <c r="AP568" s="57">
        <v>0</v>
      </c>
      <c r="AQ568" s="58">
        <v>0</v>
      </c>
      <c r="AR568" s="58">
        <v>0</v>
      </c>
      <c r="AS568" s="58">
        <v>0</v>
      </c>
      <c r="AT568" s="58">
        <v>0</v>
      </c>
      <c r="AU568" s="58">
        <v>0</v>
      </c>
      <c r="AV568" s="58">
        <v>0</v>
      </c>
      <c r="AW568" s="58">
        <v>0</v>
      </c>
      <c r="AX568" s="59">
        <v>0</v>
      </c>
      <c r="AY568" s="59">
        <v>0</v>
      </c>
      <c r="AZ568" s="59">
        <v>0</v>
      </c>
      <c r="BA568" s="64">
        <v>0</v>
      </c>
      <c r="BB568" s="64">
        <v>0</v>
      </c>
      <c r="BC568" s="64">
        <v>0</v>
      </c>
      <c r="BD568" s="64">
        <v>0</v>
      </c>
      <c r="BE568" s="64">
        <v>0</v>
      </c>
      <c r="BF568" s="64">
        <v>0</v>
      </c>
      <c r="BG568" s="64">
        <v>0</v>
      </c>
      <c r="BH568" s="64">
        <v>0</v>
      </c>
      <c r="BI568" s="61">
        <v>0</v>
      </c>
      <c r="BJ568" s="62">
        <v>0</v>
      </c>
      <c r="BK568" s="62">
        <v>0</v>
      </c>
      <c r="BL568" s="62">
        <v>0</v>
      </c>
      <c r="BM568" s="62">
        <v>0</v>
      </c>
      <c r="BN568" s="62">
        <v>0</v>
      </c>
      <c r="BO568" s="62">
        <v>0</v>
      </c>
      <c r="BP568" s="62">
        <v>0</v>
      </c>
      <c r="BQ568" s="62">
        <v>637.5</v>
      </c>
      <c r="BR568" s="62">
        <v>1237.5</v>
      </c>
      <c r="BS568" s="62">
        <v>1312.5</v>
      </c>
      <c r="BT568" s="62">
        <v>0</v>
      </c>
      <c r="BU568" s="62">
        <v>0</v>
      </c>
    </row>
    <row r="569" spans="1:73" s="63" customFormat="1" x14ac:dyDescent="0.3">
      <c r="A569" s="1"/>
      <c r="B569" s="1"/>
      <c r="C569" s="1"/>
      <c r="D569" s="92"/>
      <c r="E569" s="3"/>
      <c r="F569" s="3"/>
      <c r="G569" s="1"/>
      <c r="H569" s="69">
        <v>25.302464000049792</v>
      </c>
      <c r="I569" s="47">
        <v>0</v>
      </c>
      <c r="J569" s="48">
        <v>0</v>
      </c>
      <c r="K569" s="48">
        <v>0</v>
      </c>
      <c r="L569" s="49">
        <v>0</v>
      </c>
      <c r="M569" s="49">
        <v>0</v>
      </c>
      <c r="N569" s="49">
        <v>0</v>
      </c>
      <c r="O569" s="49">
        <v>0</v>
      </c>
      <c r="P569" s="49">
        <v>0</v>
      </c>
      <c r="Q569" s="49">
        <v>0</v>
      </c>
      <c r="R569" s="49">
        <v>0</v>
      </c>
      <c r="S569" s="49">
        <v>0</v>
      </c>
      <c r="T569" s="49">
        <v>0</v>
      </c>
      <c r="U569" s="50">
        <v>309.8</v>
      </c>
      <c r="V569" s="50">
        <v>346.96</v>
      </c>
      <c r="W569" s="51">
        <v>0</v>
      </c>
      <c r="X569" s="51">
        <v>0</v>
      </c>
      <c r="Y569" s="51">
        <v>0</v>
      </c>
      <c r="Z569" s="51">
        <v>0</v>
      </c>
      <c r="AA569" s="52">
        <v>0</v>
      </c>
      <c r="AB569" s="53">
        <v>0</v>
      </c>
      <c r="AC569" s="53">
        <v>0</v>
      </c>
      <c r="AD569" s="55">
        <v>0</v>
      </c>
      <c r="AE569" s="56">
        <v>0</v>
      </c>
      <c r="AF569" s="56">
        <v>0</v>
      </c>
      <c r="AG569" s="56">
        <v>0</v>
      </c>
      <c r="AH569" s="57">
        <v>504</v>
      </c>
      <c r="AI569" s="57">
        <v>0</v>
      </c>
      <c r="AJ569" s="57">
        <v>0</v>
      </c>
      <c r="AK569" s="57">
        <v>0</v>
      </c>
      <c r="AL569" s="57">
        <v>556.5</v>
      </c>
      <c r="AM569" s="57">
        <v>0</v>
      </c>
      <c r="AN569" s="57">
        <v>0</v>
      </c>
      <c r="AO569" s="57">
        <v>0</v>
      </c>
      <c r="AP569" s="57">
        <v>0</v>
      </c>
      <c r="AQ569" s="58">
        <v>0</v>
      </c>
      <c r="AR569" s="58">
        <v>0</v>
      </c>
      <c r="AS569" s="58">
        <v>0</v>
      </c>
      <c r="AT569" s="58">
        <v>0</v>
      </c>
      <c r="AU569" s="58">
        <v>0</v>
      </c>
      <c r="AV569" s="58">
        <v>0</v>
      </c>
      <c r="AW569" s="58">
        <v>0</v>
      </c>
      <c r="AX569" s="59">
        <v>0</v>
      </c>
      <c r="AY569" s="59">
        <v>0</v>
      </c>
      <c r="AZ569" s="59">
        <v>0</v>
      </c>
      <c r="BA569" s="64">
        <v>0</v>
      </c>
      <c r="BB569" s="64">
        <v>0</v>
      </c>
      <c r="BC569" s="64">
        <v>0</v>
      </c>
      <c r="BD569" s="64">
        <v>0</v>
      </c>
      <c r="BE569" s="64">
        <v>0</v>
      </c>
      <c r="BF569" s="64">
        <v>0</v>
      </c>
      <c r="BG569" s="64">
        <v>0</v>
      </c>
      <c r="BH569" s="64">
        <v>0</v>
      </c>
      <c r="BI569" s="61">
        <v>0</v>
      </c>
      <c r="BJ569" s="62">
        <v>0</v>
      </c>
      <c r="BK569" s="62">
        <v>0</v>
      </c>
      <c r="BL569" s="62">
        <v>0</v>
      </c>
      <c r="BM569" s="62">
        <v>0</v>
      </c>
      <c r="BN569" s="62">
        <v>0</v>
      </c>
      <c r="BO569" s="62">
        <v>0</v>
      </c>
      <c r="BP569" s="62">
        <v>0</v>
      </c>
      <c r="BQ569" s="62">
        <v>595</v>
      </c>
      <c r="BR569" s="62">
        <v>1155</v>
      </c>
      <c r="BS569" s="62">
        <v>1225</v>
      </c>
      <c r="BT569" s="62">
        <v>0</v>
      </c>
      <c r="BU569" s="62">
        <v>0</v>
      </c>
    </row>
    <row r="570" spans="1:73" s="63" customFormat="1" x14ac:dyDescent="0.3">
      <c r="A570" s="1"/>
      <c r="B570" s="1"/>
      <c r="C570" s="1"/>
      <c r="D570" s="92"/>
      <c r="E570" s="3"/>
      <c r="F570" s="3"/>
      <c r="G570" s="1"/>
      <c r="H570" s="69">
        <v>25.347168000049884</v>
      </c>
      <c r="I570" s="47">
        <v>0</v>
      </c>
      <c r="J570" s="48">
        <v>0</v>
      </c>
      <c r="K570" s="48">
        <v>0</v>
      </c>
      <c r="L570" s="49">
        <v>0</v>
      </c>
      <c r="M570" s="49">
        <v>0</v>
      </c>
      <c r="N570" s="49">
        <v>0</v>
      </c>
      <c r="O570" s="49">
        <v>0</v>
      </c>
      <c r="P570" s="49">
        <v>0</v>
      </c>
      <c r="Q570" s="49">
        <v>0</v>
      </c>
      <c r="R570" s="49">
        <v>0</v>
      </c>
      <c r="S570" s="49">
        <v>0</v>
      </c>
      <c r="T570" s="49">
        <v>0</v>
      </c>
      <c r="U570" s="50">
        <v>310.10000000000002</v>
      </c>
      <c r="V570" s="50">
        <v>347.02</v>
      </c>
      <c r="W570" s="51">
        <v>0</v>
      </c>
      <c r="X570" s="51">
        <v>0</v>
      </c>
      <c r="Y570" s="51">
        <v>0</v>
      </c>
      <c r="Z570" s="51">
        <v>0</v>
      </c>
      <c r="AA570" s="52">
        <v>0</v>
      </c>
      <c r="AB570" s="53">
        <v>0</v>
      </c>
      <c r="AC570" s="53">
        <v>0</v>
      </c>
      <c r="AD570" s="55">
        <v>0</v>
      </c>
      <c r="AE570" s="56">
        <v>0</v>
      </c>
      <c r="AF570" s="56">
        <v>0</v>
      </c>
      <c r="AG570" s="56">
        <v>0</v>
      </c>
      <c r="AH570" s="57">
        <v>468</v>
      </c>
      <c r="AI570" s="57">
        <v>0</v>
      </c>
      <c r="AJ570" s="57">
        <v>0</v>
      </c>
      <c r="AK570" s="57">
        <v>0</v>
      </c>
      <c r="AL570" s="57">
        <v>516.75</v>
      </c>
      <c r="AM570" s="57">
        <v>0</v>
      </c>
      <c r="AN570" s="57">
        <v>0</v>
      </c>
      <c r="AO570" s="57">
        <v>0</v>
      </c>
      <c r="AP570" s="57">
        <v>0</v>
      </c>
      <c r="AQ570" s="58">
        <v>0</v>
      </c>
      <c r="AR570" s="58">
        <v>0</v>
      </c>
      <c r="AS570" s="58">
        <v>0</v>
      </c>
      <c r="AT570" s="58">
        <v>0</v>
      </c>
      <c r="AU570" s="58">
        <v>0</v>
      </c>
      <c r="AV570" s="58">
        <v>0</v>
      </c>
      <c r="AW570" s="58">
        <v>0</v>
      </c>
      <c r="AX570" s="59">
        <v>0</v>
      </c>
      <c r="AY570" s="59">
        <v>0</v>
      </c>
      <c r="AZ570" s="59">
        <v>0</v>
      </c>
      <c r="BA570" s="64">
        <v>0</v>
      </c>
      <c r="BB570" s="64">
        <v>0</v>
      </c>
      <c r="BC570" s="64">
        <v>0</v>
      </c>
      <c r="BD570" s="64">
        <v>0</v>
      </c>
      <c r="BE570" s="64">
        <v>0</v>
      </c>
      <c r="BF570" s="64">
        <v>0</v>
      </c>
      <c r="BG570" s="64">
        <v>0</v>
      </c>
      <c r="BH570" s="64">
        <v>0</v>
      </c>
      <c r="BI570" s="61">
        <v>0</v>
      </c>
      <c r="BJ570" s="62">
        <v>0</v>
      </c>
      <c r="BK570" s="62">
        <v>0</v>
      </c>
      <c r="BL570" s="62">
        <v>0</v>
      </c>
      <c r="BM570" s="62">
        <v>0</v>
      </c>
      <c r="BN570" s="62">
        <v>0</v>
      </c>
      <c r="BO570" s="62">
        <v>0</v>
      </c>
      <c r="BP570" s="62">
        <v>0</v>
      </c>
      <c r="BQ570" s="62">
        <v>552.5</v>
      </c>
      <c r="BR570" s="62">
        <v>1072.5</v>
      </c>
      <c r="BS570" s="62">
        <v>1137.5</v>
      </c>
      <c r="BT570" s="62">
        <v>0</v>
      </c>
      <c r="BU570" s="62">
        <v>0</v>
      </c>
    </row>
    <row r="571" spans="1:73" s="63" customFormat="1" x14ac:dyDescent="0.3">
      <c r="A571" s="1"/>
      <c r="B571" s="1"/>
      <c r="C571" s="1"/>
      <c r="D571" s="92"/>
      <c r="E571" s="3"/>
      <c r="F571" s="3"/>
      <c r="G571" s="1"/>
      <c r="H571" s="69">
        <v>25.391872000049968</v>
      </c>
      <c r="I571" s="47">
        <v>0</v>
      </c>
      <c r="J571" s="48">
        <v>0</v>
      </c>
      <c r="K571" s="48">
        <v>0</v>
      </c>
      <c r="L571" s="49">
        <v>0</v>
      </c>
      <c r="M571" s="49">
        <v>0</v>
      </c>
      <c r="N571" s="49">
        <v>0</v>
      </c>
      <c r="O571" s="49">
        <v>0</v>
      </c>
      <c r="P571" s="49">
        <v>0</v>
      </c>
      <c r="Q571" s="49">
        <v>0</v>
      </c>
      <c r="R571" s="49">
        <v>0</v>
      </c>
      <c r="S571" s="49">
        <v>0</v>
      </c>
      <c r="T571" s="49">
        <v>0</v>
      </c>
      <c r="U571" s="50">
        <v>310.39999999999998</v>
      </c>
      <c r="V571" s="50">
        <v>347.08</v>
      </c>
      <c r="W571" s="51">
        <v>0</v>
      </c>
      <c r="X571" s="51">
        <v>0</v>
      </c>
      <c r="Y571" s="51">
        <v>0</v>
      </c>
      <c r="Z571" s="51">
        <v>0</v>
      </c>
      <c r="AA571" s="52">
        <v>0</v>
      </c>
      <c r="AB571" s="53">
        <v>0</v>
      </c>
      <c r="AC571" s="53">
        <v>0</v>
      </c>
      <c r="AD571" s="55">
        <v>0</v>
      </c>
      <c r="AE571" s="56">
        <v>0</v>
      </c>
      <c r="AF571" s="56">
        <v>0</v>
      </c>
      <c r="AG571" s="56">
        <v>0</v>
      </c>
      <c r="AH571" s="57">
        <v>432</v>
      </c>
      <c r="AI571" s="57">
        <v>0</v>
      </c>
      <c r="AJ571" s="57">
        <v>0</v>
      </c>
      <c r="AK571" s="57">
        <v>0</v>
      </c>
      <c r="AL571" s="57">
        <v>477</v>
      </c>
      <c r="AM571" s="57">
        <v>0</v>
      </c>
      <c r="AN571" s="57">
        <v>0</v>
      </c>
      <c r="AO571" s="57">
        <v>0</v>
      </c>
      <c r="AP571" s="57">
        <v>0</v>
      </c>
      <c r="AQ571" s="58">
        <v>0</v>
      </c>
      <c r="AR571" s="58">
        <v>0</v>
      </c>
      <c r="AS571" s="58">
        <v>0</v>
      </c>
      <c r="AT571" s="58">
        <v>0</v>
      </c>
      <c r="AU571" s="58">
        <v>0</v>
      </c>
      <c r="AV571" s="58">
        <v>0</v>
      </c>
      <c r="AW571" s="58">
        <v>0</v>
      </c>
      <c r="AX571" s="59">
        <v>0</v>
      </c>
      <c r="AY571" s="59">
        <v>0</v>
      </c>
      <c r="AZ571" s="59">
        <v>0</v>
      </c>
      <c r="BA571" s="64">
        <v>0</v>
      </c>
      <c r="BB571" s="64">
        <v>0</v>
      </c>
      <c r="BC571" s="64">
        <v>0</v>
      </c>
      <c r="BD571" s="64">
        <v>0</v>
      </c>
      <c r="BE571" s="64">
        <v>0</v>
      </c>
      <c r="BF571" s="64">
        <v>0</v>
      </c>
      <c r="BG571" s="64">
        <v>0</v>
      </c>
      <c r="BH571" s="64">
        <v>0</v>
      </c>
      <c r="BI571" s="61">
        <v>0</v>
      </c>
      <c r="BJ571" s="62">
        <v>0</v>
      </c>
      <c r="BK571" s="62">
        <v>0</v>
      </c>
      <c r="BL571" s="62">
        <v>0</v>
      </c>
      <c r="BM571" s="62">
        <v>0</v>
      </c>
      <c r="BN571" s="62">
        <v>0</v>
      </c>
      <c r="BO571" s="62">
        <v>0</v>
      </c>
      <c r="BP571" s="62">
        <v>0</v>
      </c>
      <c r="BQ571" s="62">
        <v>510</v>
      </c>
      <c r="BR571" s="62">
        <v>990</v>
      </c>
      <c r="BS571" s="62">
        <v>1050</v>
      </c>
      <c r="BT571" s="62">
        <v>0</v>
      </c>
      <c r="BU571" s="62">
        <v>0</v>
      </c>
    </row>
    <row r="572" spans="1:73" s="63" customFormat="1" x14ac:dyDescent="0.3">
      <c r="A572" s="1"/>
      <c r="B572" s="1"/>
      <c r="C572" s="1"/>
      <c r="D572" s="92"/>
      <c r="E572" s="3"/>
      <c r="F572" s="3"/>
      <c r="G572" s="1"/>
      <c r="H572" s="69">
        <v>25.436576000050056</v>
      </c>
      <c r="I572" s="47">
        <v>0</v>
      </c>
      <c r="J572" s="48">
        <v>0</v>
      </c>
      <c r="K572" s="48">
        <v>0</v>
      </c>
      <c r="L572" s="49">
        <v>0</v>
      </c>
      <c r="M572" s="49">
        <v>0</v>
      </c>
      <c r="N572" s="49">
        <v>0</v>
      </c>
      <c r="O572" s="49">
        <v>0</v>
      </c>
      <c r="P572" s="49">
        <v>0</v>
      </c>
      <c r="Q572" s="49">
        <v>0</v>
      </c>
      <c r="R572" s="49">
        <v>0</v>
      </c>
      <c r="S572" s="49">
        <v>0</v>
      </c>
      <c r="T572" s="49">
        <v>0</v>
      </c>
      <c r="U572" s="50">
        <v>310.7</v>
      </c>
      <c r="V572" s="50">
        <v>347.14</v>
      </c>
      <c r="W572" s="51">
        <v>0</v>
      </c>
      <c r="X572" s="51">
        <v>0</v>
      </c>
      <c r="Y572" s="51">
        <v>0</v>
      </c>
      <c r="Z572" s="51">
        <v>0</v>
      </c>
      <c r="AA572" s="52">
        <v>0</v>
      </c>
      <c r="AB572" s="53">
        <v>0</v>
      </c>
      <c r="AC572" s="53">
        <v>0</v>
      </c>
      <c r="AD572" s="55">
        <v>0</v>
      </c>
      <c r="AE572" s="56">
        <v>0</v>
      </c>
      <c r="AF572" s="56">
        <v>0</v>
      </c>
      <c r="AG572" s="56">
        <v>0</v>
      </c>
      <c r="AH572" s="57">
        <v>396</v>
      </c>
      <c r="AI572" s="57">
        <v>0</v>
      </c>
      <c r="AJ572" s="57">
        <v>0</v>
      </c>
      <c r="AK572" s="57">
        <v>0</v>
      </c>
      <c r="AL572" s="57">
        <v>437.25</v>
      </c>
      <c r="AM572" s="57">
        <v>0</v>
      </c>
      <c r="AN572" s="57">
        <v>0</v>
      </c>
      <c r="AO572" s="57">
        <v>0</v>
      </c>
      <c r="AP572" s="57">
        <v>0</v>
      </c>
      <c r="AQ572" s="58">
        <v>0</v>
      </c>
      <c r="AR572" s="58">
        <v>0</v>
      </c>
      <c r="AS572" s="58">
        <v>0</v>
      </c>
      <c r="AT572" s="58">
        <v>0</v>
      </c>
      <c r="AU572" s="58">
        <v>0</v>
      </c>
      <c r="AV572" s="58">
        <v>0</v>
      </c>
      <c r="AW572" s="58">
        <v>0</v>
      </c>
      <c r="AX572" s="59">
        <v>0</v>
      </c>
      <c r="AY572" s="59">
        <v>0</v>
      </c>
      <c r="AZ572" s="59">
        <v>0</v>
      </c>
      <c r="BA572" s="64">
        <v>0</v>
      </c>
      <c r="BB572" s="64">
        <v>0</v>
      </c>
      <c r="BC572" s="64">
        <v>0</v>
      </c>
      <c r="BD572" s="64">
        <v>0</v>
      </c>
      <c r="BE572" s="64">
        <v>0</v>
      </c>
      <c r="BF572" s="64">
        <v>0</v>
      </c>
      <c r="BG572" s="64">
        <v>0</v>
      </c>
      <c r="BH572" s="64">
        <v>0</v>
      </c>
      <c r="BI572" s="61">
        <v>0</v>
      </c>
      <c r="BJ572" s="62">
        <v>0</v>
      </c>
      <c r="BK572" s="62">
        <v>0</v>
      </c>
      <c r="BL572" s="62">
        <v>0</v>
      </c>
      <c r="BM572" s="62">
        <v>0</v>
      </c>
      <c r="BN572" s="62">
        <v>0</v>
      </c>
      <c r="BO572" s="62">
        <v>0</v>
      </c>
      <c r="BP572" s="62">
        <v>0</v>
      </c>
      <c r="BQ572" s="62">
        <v>467.5</v>
      </c>
      <c r="BR572" s="62">
        <v>907.5</v>
      </c>
      <c r="BS572" s="62">
        <v>962.5</v>
      </c>
      <c r="BT572" s="62">
        <v>0</v>
      </c>
      <c r="BU572" s="62">
        <v>0</v>
      </c>
    </row>
    <row r="573" spans="1:73" s="63" customFormat="1" x14ac:dyDescent="0.3">
      <c r="A573" s="1"/>
      <c r="B573" s="1"/>
      <c r="C573" s="1"/>
      <c r="D573" s="92"/>
      <c r="E573" s="3"/>
      <c r="F573" s="3"/>
      <c r="G573" s="1"/>
      <c r="H573" s="69">
        <v>25.481280000050145</v>
      </c>
      <c r="I573" s="47">
        <v>0</v>
      </c>
      <c r="J573" s="48">
        <v>0</v>
      </c>
      <c r="K573" s="48">
        <v>0</v>
      </c>
      <c r="L573" s="49">
        <v>0</v>
      </c>
      <c r="M573" s="49">
        <v>0</v>
      </c>
      <c r="N573" s="49">
        <v>0</v>
      </c>
      <c r="O573" s="49">
        <v>0</v>
      </c>
      <c r="P573" s="49">
        <v>0</v>
      </c>
      <c r="Q573" s="49">
        <v>0</v>
      </c>
      <c r="R573" s="49">
        <v>0</v>
      </c>
      <c r="S573" s="49">
        <v>0</v>
      </c>
      <c r="T573" s="49">
        <v>0</v>
      </c>
      <c r="U573" s="50">
        <v>311</v>
      </c>
      <c r="V573" s="50">
        <v>347.2</v>
      </c>
      <c r="W573" s="51">
        <v>0</v>
      </c>
      <c r="X573" s="51">
        <v>0</v>
      </c>
      <c r="Y573" s="51">
        <v>0</v>
      </c>
      <c r="Z573" s="51">
        <v>0</v>
      </c>
      <c r="AA573" s="52">
        <v>0</v>
      </c>
      <c r="AB573" s="53">
        <v>0</v>
      </c>
      <c r="AC573" s="53">
        <v>0</v>
      </c>
      <c r="AD573" s="55">
        <v>0</v>
      </c>
      <c r="AE573" s="56">
        <v>0</v>
      </c>
      <c r="AF573" s="56">
        <v>0</v>
      </c>
      <c r="AG573" s="56">
        <v>0</v>
      </c>
      <c r="AH573" s="57">
        <v>360</v>
      </c>
      <c r="AI573" s="57">
        <v>0</v>
      </c>
      <c r="AJ573" s="57">
        <v>0</v>
      </c>
      <c r="AK573" s="57">
        <v>0</v>
      </c>
      <c r="AL573" s="57">
        <v>397.5</v>
      </c>
      <c r="AM573" s="57">
        <v>0</v>
      </c>
      <c r="AN573" s="57">
        <v>0</v>
      </c>
      <c r="AO573" s="57">
        <v>0</v>
      </c>
      <c r="AP573" s="57">
        <v>0</v>
      </c>
      <c r="AQ573" s="58">
        <v>0</v>
      </c>
      <c r="AR573" s="58">
        <v>0</v>
      </c>
      <c r="AS573" s="58">
        <v>0</v>
      </c>
      <c r="AT573" s="58">
        <v>0</v>
      </c>
      <c r="AU573" s="58">
        <v>0</v>
      </c>
      <c r="AV573" s="58">
        <v>0</v>
      </c>
      <c r="AW573" s="58">
        <v>0</v>
      </c>
      <c r="AX573" s="59">
        <v>0</v>
      </c>
      <c r="AY573" s="59">
        <v>0</v>
      </c>
      <c r="AZ573" s="59">
        <v>0</v>
      </c>
      <c r="BA573" s="64">
        <v>0</v>
      </c>
      <c r="BB573" s="64">
        <v>0</v>
      </c>
      <c r="BC573" s="64">
        <v>0</v>
      </c>
      <c r="BD573" s="64">
        <v>0</v>
      </c>
      <c r="BE573" s="64">
        <v>0</v>
      </c>
      <c r="BF573" s="64">
        <v>0</v>
      </c>
      <c r="BG573" s="64">
        <v>0</v>
      </c>
      <c r="BH573" s="64">
        <v>0</v>
      </c>
      <c r="BI573" s="61">
        <v>0</v>
      </c>
      <c r="BJ573" s="62">
        <v>0</v>
      </c>
      <c r="BK573" s="62">
        <v>0</v>
      </c>
      <c r="BL573" s="62">
        <v>0</v>
      </c>
      <c r="BM573" s="62">
        <v>0</v>
      </c>
      <c r="BN573" s="62">
        <v>0</v>
      </c>
      <c r="BO573" s="62">
        <v>0</v>
      </c>
      <c r="BP573" s="62">
        <v>0</v>
      </c>
      <c r="BQ573" s="62">
        <v>425</v>
      </c>
      <c r="BR573" s="62">
        <v>825</v>
      </c>
      <c r="BS573" s="62">
        <v>875</v>
      </c>
      <c r="BT573" s="62">
        <v>0</v>
      </c>
      <c r="BU573" s="62">
        <v>0</v>
      </c>
    </row>
    <row r="574" spans="1:73" s="63" customFormat="1" x14ac:dyDescent="0.3">
      <c r="A574" s="1"/>
      <c r="B574" s="1"/>
      <c r="C574" s="1"/>
      <c r="D574" s="92"/>
      <c r="E574" s="3"/>
      <c r="F574" s="3"/>
      <c r="G574" s="1"/>
      <c r="H574" s="69">
        <v>25.525984000050233</v>
      </c>
      <c r="I574" s="47">
        <v>0</v>
      </c>
      <c r="J574" s="48">
        <v>0</v>
      </c>
      <c r="K574" s="48">
        <v>0</v>
      </c>
      <c r="L574" s="49">
        <v>0</v>
      </c>
      <c r="M574" s="49">
        <v>0</v>
      </c>
      <c r="N574" s="49">
        <v>0</v>
      </c>
      <c r="O574" s="49">
        <v>0</v>
      </c>
      <c r="P574" s="49">
        <v>0</v>
      </c>
      <c r="Q574" s="49">
        <v>0</v>
      </c>
      <c r="R574" s="49">
        <v>0</v>
      </c>
      <c r="S574" s="49">
        <v>0</v>
      </c>
      <c r="T574" s="49">
        <v>0</v>
      </c>
      <c r="U574" s="50">
        <v>311.3</v>
      </c>
      <c r="V574" s="50">
        <v>347.26</v>
      </c>
      <c r="W574" s="51">
        <v>0</v>
      </c>
      <c r="X574" s="51">
        <v>0</v>
      </c>
      <c r="Y574" s="51">
        <v>0</v>
      </c>
      <c r="Z574" s="51">
        <v>0</v>
      </c>
      <c r="AA574" s="52">
        <v>0</v>
      </c>
      <c r="AB574" s="53">
        <v>0</v>
      </c>
      <c r="AC574" s="53">
        <v>0</v>
      </c>
      <c r="AD574" s="55">
        <v>0</v>
      </c>
      <c r="AE574" s="56">
        <v>0</v>
      </c>
      <c r="AF574" s="56">
        <v>0</v>
      </c>
      <c r="AG574" s="56">
        <v>0</v>
      </c>
      <c r="AH574" s="57">
        <v>0</v>
      </c>
      <c r="AI574" s="57">
        <v>0</v>
      </c>
      <c r="AJ574" s="57">
        <v>0</v>
      </c>
      <c r="AK574" s="57">
        <v>0</v>
      </c>
      <c r="AL574" s="57">
        <v>0</v>
      </c>
      <c r="AM574" s="57">
        <v>0</v>
      </c>
      <c r="AN574" s="57">
        <v>0</v>
      </c>
      <c r="AO574" s="57">
        <v>0</v>
      </c>
      <c r="AP574" s="57">
        <v>0</v>
      </c>
      <c r="AQ574" s="58">
        <v>0</v>
      </c>
      <c r="AR574" s="58">
        <v>0</v>
      </c>
      <c r="AS574" s="58">
        <v>0</v>
      </c>
      <c r="AT574" s="58">
        <v>0</v>
      </c>
      <c r="AU574" s="58">
        <v>0</v>
      </c>
      <c r="AV574" s="58">
        <v>0</v>
      </c>
      <c r="AW574" s="58">
        <v>0</v>
      </c>
      <c r="AX574" s="59">
        <v>0</v>
      </c>
      <c r="AY574" s="59">
        <v>0</v>
      </c>
      <c r="AZ574" s="59">
        <v>0</v>
      </c>
      <c r="BA574" s="64">
        <v>0</v>
      </c>
      <c r="BB574" s="64">
        <v>0</v>
      </c>
      <c r="BC574" s="64">
        <v>0</v>
      </c>
      <c r="BD574" s="64">
        <v>0</v>
      </c>
      <c r="BE574" s="64">
        <v>0</v>
      </c>
      <c r="BF574" s="64">
        <v>0</v>
      </c>
      <c r="BG574" s="64">
        <v>0</v>
      </c>
      <c r="BH574" s="64">
        <v>0</v>
      </c>
      <c r="BI574" s="61">
        <v>0</v>
      </c>
      <c r="BJ574" s="62">
        <v>0</v>
      </c>
      <c r="BK574" s="62">
        <v>0</v>
      </c>
      <c r="BL574" s="62">
        <v>0</v>
      </c>
      <c r="BM574" s="62">
        <v>0</v>
      </c>
      <c r="BN574" s="62">
        <v>0</v>
      </c>
      <c r="BO574" s="62">
        <v>0</v>
      </c>
      <c r="BP574" s="62">
        <v>0</v>
      </c>
      <c r="BQ574" s="62">
        <v>0</v>
      </c>
      <c r="BR574" s="62">
        <v>0</v>
      </c>
      <c r="BS574" s="62">
        <v>0</v>
      </c>
      <c r="BT574" s="62">
        <v>0</v>
      </c>
      <c r="BU574" s="62">
        <v>0</v>
      </c>
    </row>
    <row r="575" spans="1:73" s="63" customFormat="1" x14ac:dyDescent="0.3">
      <c r="A575" s="1"/>
      <c r="B575" s="1"/>
      <c r="C575" s="1"/>
      <c r="D575" s="92"/>
      <c r="E575" s="3"/>
      <c r="F575" s="3"/>
      <c r="G575" s="1"/>
      <c r="H575" s="69">
        <v>25.570688000050321</v>
      </c>
      <c r="I575" s="47">
        <v>0</v>
      </c>
      <c r="J575" s="48">
        <v>0</v>
      </c>
      <c r="K575" s="48">
        <v>0</v>
      </c>
      <c r="L575" s="49">
        <v>0</v>
      </c>
      <c r="M575" s="49">
        <v>0</v>
      </c>
      <c r="N575" s="49">
        <v>0</v>
      </c>
      <c r="O575" s="49">
        <v>0</v>
      </c>
      <c r="P575" s="49">
        <v>0</v>
      </c>
      <c r="Q575" s="49">
        <v>0</v>
      </c>
      <c r="R575" s="49">
        <v>0</v>
      </c>
      <c r="S575" s="49">
        <v>0</v>
      </c>
      <c r="T575" s="49">
        <v>0</v>
      </c>
      <c r="U575" s="50">
        <v>311.60000000000002</v>
      </c>
      <c r="V575" s="50">
        <v>347.32</v>
      </c>
      <c r="W575" s="51">
        <v>0</v>
      </c>
      <c r="X575" s="51">
        <v>0</v>
      </c>
      <c r="Y575" s="51">
        <v>0</v>
      </c>
      <c r="Z575" s="51">
        <v>0</v>
      </c>
      <c r="AA575" s="52">
        <v>0</v>
      </c>
      <c r="AB575" s="53">
        <v>0</v>
      </c>
      <c r="AC575" s="53">
        <v>0</v>
      </c>
      <c r="AD575" s="55">
        <v>0</v>
      </c>
      <c r="AE575" s="56">
        <v>0</v>
      </c>
      <c r="AF575" s="56">
        <v>0</v>
      </c>
      <c r="AG575" s="56">
        <v>0</v>
      </c>
      <c r="AH575" s="57">
        <v>0</v>
      </c>
      <c r="AI575" s="57">
        <v>0</v>
      </c>
      <c r="AJ575" s="57">
        <v>0</v>
      </c>
      <c r="AK575" s="57">
        <v>0</v>
      </c>
      <c r="AL575" s="57">
        <v>0</v>
      </c>
      <c r="AM575" s="57">
        <v>0</v>
      </c>
      <c r="AN575" s="57">
        <v>0</v>
      </c>
      <c r="AO575" s="57">
        <v>0</v>
      </c>
      <c r="AP575" s="57">
        <v>0</v>
      </c>
      <c r="AQ575" s="58">
        <v>0</v>
      </c>
      <c r="AR575" s="58">
        <v>0</v>
      </c>
      <c r="AS575" s="58">
        <v>0</v>
      </c>
      <c r="AT575" s="58">
        <v>0</v>
      </c>
      <c r="AU575" s="58">
        <v>0</v>
      </c>
      <c r="AV575" s="58">
        <v>0</v>
      </c>
      <c r="AW575" s="58">
        <v>0</v>
      </c>
      <c r="AX575" s="59">
        <v>0</v>
      </c>
      <c r="AY575" s="59">
        <v>0</v>
      </c>
      <c r="AZ575" s="59">
        <v>0</v>
      </c>
      <c r="BA575" s="64">
        <v>0</v>
      </c>
      <c r="BB575" s="64">
        <v>0</v>
      </c>
      <c r="BC575" s="64">
        <v>0</v>
      </c>
      <c r="BD575" s="64">
        <v>0</v>
      </c>
      <c r="BE575" s="64">
        <v>0</v>
      </c>
      <c r="BF575" s="64">
        <v>0</v>
      </c>
      <c r="BG575" s="64">
        <v>0</v>
      </c>
      <c r="BH575" s="64">
        <v>0</v>
      </c>
      <c r="BI575" s="61">
        <v>0</v>
      </c>
      <c r="BJ575" s="62">
        <v>0</v>
      </c>
      <c r="BK575" s="62">
        <v>0</v>
      </c>
      <c r="BL575" s="62">
        <v>0</v>
      </c>
      <c r="BM575" s="62">
        <v>0</v>
      </c>
      <c r="BN575" s="62">
        <v>0</v>
      </c>
      <c r="BO575" s="62">
        <v>0</v>
      </c>
      <c r="BP575" s="62">
        <v>0</v>
      </c>
      <c r="BQ575" s="62">
        <v>0</v>
      </c>
      <c r="BR575" s="62">
        <v>0</v>
      </c>
      <c r="BS575" s="62">
        <v>0</v>
      </c>
      <c r="BT575" s="62">
        <v>0</v>
      </c>
      <c r="BU575" s="62">
        <v>0</v>
      </c>
    </row>
    <row r="576" spans="1:73" s="63" customFormat="1" x14ac:dyDescent="0.3">
      <c r="A576" s="1"/>
      <c r="B576" s="1"/>
      <c r="C576" s="1"/>
      <c r="D576" s="92"/>
      <c r="E576" s="3"/>
      <c r="F576" s="3"/>
      <c r="G576" s="1"/>
      <c r="H576" s="69">
        <v>25.615392000050406</v>
      </c>
      <c r="I576" s="47">
        <v>0</v>
      </c>
      <c r="J576" s="48">
        <v>0</v>
      </c>
      <c r="K576" s="48">
        <v>0</v>
      </c>
      <c r="L576" s="49">
        <v>0</v>
      </c>
      <c r="M576" s="49">
        <v>0</v>
      </c>
      <c r="N576" s="49">
        <v>0</v>
      </c>
      <c r="O576" s="49">
        <v>0</v>
      </c>
      <c r="P576" s="49">
        <v>0</v>
      </c>
      <c r="Q576" s="49">
        <v>0</v>
      </c>
      <c r="R576" s="49">
        <v>0</v>
      </c>
      <c r="S576" s="49">
        <v>0</v>
      </c>
      <c r="T576" s="49">
        <v>0</v>
      </c>
      <c r="U576" s="50">
        <v>311.89999999999998</v>
      </c>
      <c r="V576" s="50">
        <v>347.38</v>
      </c>
      <c r="W576" s="51">
        <v>0</v>
      </c>
      <c r="X576" s="51">
        <v>0</v>
      </c>
      <c r="Y576" s="51">
        <v>0</v>
      </c>
      <c r="Z576" s="51">
        <v>0</v>
      </c>
      <c r="AA576" s="52">
        <v>0</v>
      </c>
      <c r="AB576" s="53">
        <v>0</v>
      </c>
      <c r="AC576" s="53">
        <v>0</v>
      </c>
      <c r="AD576" s="55">
        <v>0</v>
      </c>
      <c r="AE576" s="56">
        <v>0</v>
      </c>
      <c r="AF576" s="56">
        <v>0</v>
      </c>
      <c r="AG576" s="56">
        <v>0</v>
      </c>
      <c r="AH576" s="57">
        <v>0</v>
      </c>
      <c r="AI576" s="57">
        <v>0</v>
      </c>
      <c r="AJ576" s="57">
        <v>0</v>
      </c>
      <c r="AK576" s="57">
        <v>0</v>
      </c>
      <c r="AL576" s="57">
        <v>0</v>
      </c>
      <c r="AM576" s="57">
        <v>0</v>
      </c>
      <c r="AN576" s="57">
        <v>0</v>
      </c>
      <c r="AO576" s="57">
        <v>0</v>
      </c>
      <c r="AP576" s="57">
        <v>0</v>
      </c>
      <c r="AQ576" s="58">
        <v>0</v>
      </c>
      <c r="AR576" s="58">
        <v>0</v>
      </c>
      <c r="AS576" s="58">
        <v>0</v>
      </c>
      <c r="AT576" s="58">
        <v>0</v>
      </c>
      <c r="AU576" s="58">
        <v>0</v>
      </c>
      <c r="AV576" s="58">
        <v>0</v>
      </c>
      <c r="AW576" s="58">
        <v>0</v>
      </c>
      <c r="AX576" s="59">
        <v>0</v>
      </c>
      <c r="AY576" s="59">
        <v>0</v>
      </c>
      <c r="AZ576" s="59">
        <v>0</v>
      </c>
      <c r="BA576" s="64">
        <v>0</v>
      </c>
      <c r="BB576" s="64">
        <v>0</v>
      </c>
      <c r="BC576" s="64">
        <v>0</v>
      </c>
      <c r="BD576" s="64">
        <v>0</v>
      </c>
      <c r="BE576" s="64">
        <v>0</v>
      </c>
      <c r="BF576" s="64">
        <v>0</v>
      </c>
      <c r="BG576" s="64">
        <v>0</v>
      </c>
      <c r="BH576" s="64">
        <v>0</v>
      </c>
      <c r="BI576" s="61">
        <v>0</v>
      </c>
      <c r="BJ576" s="62">
        <v>0</v>
      </c>
      <c r="BK576" s="62">
        <v>0</v>
      </c>
      <c r="BL576" s="62">
        <v>0</v>
      </c>
      <c r="BM576" s="62">
        <v>0</v>
      </c>
      <c r="BN576" s="62">
        <v>0</v>
      </c>
      <c r="BO576" s="62">
        <v>0</v>
      </c>
      <c r="BP576" s="62">
        <v>0</v>
      </c>
      <c r="BQ576" s="62">
        <v>0</v>
      </c>
      <c r="BR576" s="62">
        <v>0</v>
      </c>
      <c r="BS576" s="62">
        <v>0</v>
      </c>
      <c r="BT576" s="62">
        <v>0</v>
      </c>
      <c r="BU576" s="62">
        <v>0</v>
      </c>
    </row>
    <row r="577" spans="1:73" s="63" customFormat="1" x14ac:dyDescent="0.3">
      <c r="A577" s="1"/>
      <c r="B577" s="1"/>
      <c r="C577" s="1"/>
      <c r="D577" s="92"/>
      <c r="E577" s="3"/>
      <c r="F577" s="3"/>
      <c r="G577" s="1"/>
      <c r="H577" s="69">
        <v>25.660096000050498</v>
      </c>
      <c r="I577" s="47">
        <v>0</v>
      </c>
      <c r="J577" s="48">
        <v>0</v>
      </c>
      <c r="K577" s="48">
        <v>0</v>
      </c>
      <c r="L577" s="49">
        <v>0</v>
      </c>
      <c r="M577" s="49">
        <v>0</v>
      </c>
      <c r="N577" s="49">
        <v>0</v>
      </c>
      <c r="O577" s="49">
        <v>0</v>
      </c>
      <c r="P577" s="49">
        <v>0</v>
      </c>
      <c r="Q577" s="49">
        <v>0</v>
      </c>
      <c r="R577" s="49">
        <v>0</v>
      </c>
      <c r="S577" s="49">
        <v>0</v>
      </c>
      <c r="T577" s="49">
        <v>0</v>
      </c>
      <c r="U577" s="50">
        <v>312.2</v>
      </c>
      <c r="V577" s="50">
        <v>347.44</v>
      </c>
      <c r="W577" s="51">
        <v>0</v>
      </c>
      <c r="X577" s="51">
        <v>0</v>
      </c>
      <c r="Y577" s="51">
        <v>0</v>
      </c>
      <c r="Z577" s="51">
        <v>0</v>
      </c>
      <c r="AA577" s="52">
        <v>0</v>
      </c>
      <c r="AB577" s="53">
        <v>0</v>
      </c>
      <c r="AC577" s="53">
        <v>0</v>
      </c>
      <c r="AD577" s="55">
        <v>0</v>
      </c>
      <c r="AE577" s="56">
        <v>0</v>
      </c>
      <c r="AF577" s="56">
        <v>0</v>
      </c>
      <c r="AG577" s="56">
        <v>0</v>
      </c>
      <c r="AH577" s="57">
        <v>0</v>
      </c>
      <c r="AI577" s="57">
        <v>0</v>
      </c>
      <c r="AJ577" s="57">
        <v>0</v>
      </c>
      <c r="AK577" s="57">
        <v>0</v>
      </c>
      <c r="AL577" s="57">
        <v>0</v>
      </c>
      <c r="AM577" s="57">
        <v>0</v>
      </c>
      <c r="AN577" s="57">
        <v>0</v>
      </c>
      <c r="AO577" s="57">
        <v>0</v>
      </c>
      <c r="AP577" s="57">
        <v>0</v>
      </c>
      <c r="AQ577" s="58">
        <v>0</v>
      </c>
      <c r="AR577" s="58">
        <v>0</v>
      </c>
      <c r="AS577" s="58">
        <v>0</v>
      </c>
      <c r="AT577" s="58">
        <v>0</v>
      </c>
      <c r="AU577" s="58">
        <v>0</v>
      </c>
      <c r="AV577" s="58">
        <v>0</v>
      </c>
      <c r="AW577" s="58">
        <v>0</v>
      </c>
      <c r="AX577" s="59">
        <v>0</v>
      </c>
      <c r="AY577" s="59">
        <v>0</v>
      </c>
      <c r="AZ577" s="59">
        <v>0</v>
      </c>
      <c r="BA577" s="64">
        <v>0</v>
      </c>
      <c r="BB577" s="64">
        <v>0</v>
      </c>
      <c r="BC577" s="64">
        <v>0</v>
      </c>
      <c r="BD577" s="64">
        <v>0</v>
      </c>
      <c r="BE577" s="64">
        <v>0</v>
      </c>
      <c r="BF577" s="64">
        <v>0</v>
      </c>
      <c r="BG577" s="64">
        <v>0</v>
      </c>
      <c r="BH577" s="64">
        <v>0</v>
      </c>
      <c r="BI577" s="61">
        <v>0</v>
      </c>
      <c r="BJ577" s="62">
        <v>0</v>
      </c>
      <c r="BK577" s="62">
        <v>0</v>
      </c>
      <c r="BL577" s="62">
        <v>0</v>
      </c>
      <c r="BM577" s="62">
        <v>0</v>
      </c>
      <c r="BN577" s="62">
        <v>0</v>
      </c>
      <c r="BO577" s="62">
        <v>0</v>
      </c>
      <c r="BP577" s="62">
        <v>0</v>
      </c>
      <c r="BQ577" s="62">
        <v>0</v>
      </c>
      <c r="BR577" s="62">
        <v>0</v>
      </c>
      <c r="BS577" s="62">
        <v>0</v>
      </c>
      <c r="BT577" s="62">
        <v>0</v>
      </c>
      <c r="BU577" s="62">
        <v>0</v>
      </c>
    </row>
    <row r="578" spans="1:73" s="63" customFormat="1" x14ac:dyDescent="0.3">
      <c r="A578" s="1"/>
      <c r="B578" s="1"/>
      <c r="C578" s="1"/>
      <c r="D578" s="92"/>
      <c r="E578" s="3"/>
      <c r="F578" s="3"/>
      <c r="G578" s="1"/>
      <c r="H578" s="69">
        <v>25.704800000050586</v>
      </c>
      <c r="I578" s="47">
        <v>0</v>
      </c>
      <c r="J578" s="48">
        <v>0</v>
      </c>
      <c r="K578" s="48">
        <v>0</v>
      </c>
      <c r="L578" s="49">
        <v>0</v>
      </c>
      <c r="M578" s="49">
        <v>0</v>
      </c>
      <c r="N578" s="49">
        <v>0</v>
      </c>
      <c r="O578" s="49">
        <v>0</v>
      </c>
      <c r="P578" s="49">
        <v>0</v>
      </c>
      <c r="Q578" s="49">
        <v>0</v>
      </c>
      <c r="R578" s="49">
        <v>0</v>
      </c>
      <c r="S578" s="49">
        <v>0</v>
      </c>
      <c r="T578" s="49">
        <v>0</v>
      </c>
      <c r="U578" s="50">
        <v>312.5</v>
      </c>
      <c r="V578" s="50">
        <v>347.5</v>
      </c>
      <c r="W578" s="51">
        <v>0</v>
      </c>
      <c r="X578" s="51">
        <v>0</v>
      </c>
      <c r="Y578" s="51">
        <v>0</v>
      </c>
      <c r="Z578" s="51">
        <v>0</v>
      </c>
      <c r="AA578" s="52">
        <v>0</v>
      </c>
      <c r="AB578" s="53">
        <v>0</v>
      </c>
      <c r="AC578" s="53">
        <v>0</v>
      </c>
      <c r="AD578" s="55">
        <v>0</v>
      </c>
      <c r="AE578" s="56">
        <v>0</v>
      </c>
      <c r="AF578" s="56">
        <v>0</v>
      </c>
      <c r="AG578" s="56">
        <v>0</v>
      </c>
      <c r="AH578" s="57">
        <v>0</v>
      </c>
      <c r="AI578" s="57">
        <v>0</v>
      </c>
      <c r="AJ578" s="57">
        <v>0</v>
      </c>
      <c r="AK578" s="57">
        <v>0</v>
      </c>
      <c r="AL578" s="57">
        <v>0</v>
      </c>
      <c r="AM578" s="57">
        <v>0</v>
      </c>
      <c r="AN578" s="57">
        <v>0</v>
      </c>
      <c r="AO578" s="57">
        <v>0</v>
      </c>
      <c r="AP578" s="57">
        <v>0</v>
      </c>
      <c r="AQ578" s="58">
        <v>0</v>
      </c>
      <c r="AR578" s="58">
        <v>0</v>
      </c>
      <c r="AS578" s="58">
        <v>0</v>
      </c>
      <c r="AT578" s="58">
        <v>0</v>
      </c>
      <c r="AU578" s="58">
        <v>0</v>
      </c>
      <c r="AV578" s="58">
        <v>0</v>
      </c>
      <c r="AW578" s="58">
        <v>0</v>
      </c>
      <c r="AX578" s="59">
        <v>0</v>
      </c>
      <c r="AY578" s="59">
        <v>0</v>
      </c>
      <c r="AZ578" s="59">
        <v>0</v>
      </c>
      <c r="BA578" s="64">
        <v>0</v>
      </c>
      <c r="BB578" s="64">
        <v>0</v>
      </c>
      <c r="BC578" s="64">
        <v>0</v>
      </c>
      <c r="BD578" s="64">
        <v>0</v>
      </c>
      <c r="BE578" s="64">
        <v>0</v>
      </c>
      <c r="BF578" s="64">
        <v>0</v>
      </c>
      <c r="BG578" s="64">
        <v>0</v>
      </c>
      <c r="BH578" s="64">
        <v>0</v>
      </c>
      <c r="BI578" s="61">
        <v>0</v>
      </c>
      <c r="BJ578" s="62">
        <v>0</v>
      </c>
      <c r="BK578" s="62">
        <v>0</v>
      </c>
      <c r="BL578" s="62">
        <v>0</v>
      </c>
      <c r="BM578" s="62">
        <v>0</v>
      </c>
      <c r="BN578" s="62">
        <v>0</v>
      </c>
      <c r="BO578" s="62">
        <v>0</v>
      </c>
      <c r="BP578" s="62">
        <v>0</v>
      </c>
      <c r="BQ578" s="62">
        <v>0</v>
      </c>
      <c r="BR578" s="62">
        <v>0</v>
      </c>
      <c r="BS578" s="62">
        <v>0</v>
      </c>
      <c r="BT578" s="62">
        <v>0</v>
      </c>
      <c r="BU578" s="62">
        <v>0</v>
      </c>
    </row>
    <row r="579" spans="1:73" s="63" customFormat="1" x14ac:dyDescent="0.3">
      <c r="A579" s="1"/>
      <c r="B579" s="1"/>
      <c r="C579" s="1"/>
      <c r="D579" s="92"/>
      <c r="E579" s="3"/>
      <c r="F579" s="3"/>
      <c r="G579" s="1"/>
      <c r="H579" s="69">
        <v>25.749504000050674</v>
      </c>
      <c r="I579" s="47">
        <v>0</v>
      </c>
      <c r="J579" s="48">
        <v>0</v>
      </c>
      <c r="K579" s="48">
        <v>0</v>
      </c>
      <c r="L579" s="49">
        <v>0</v>
      </c>
      <c r="M579" s="49">
        <v>0</v>
      </c>
      <c r="N579" s="49">
        <v>0</v>
      </c>
      <c r="O579" s="49">
        <v>0</v>
      </c>
      <c r="P579" s="49">
        <v>0</v>
      </c>
      <c r="Q579" s="49">
        <v>0</v>
      </c>
      <c r="R579" s="49">
        <v>0</v>
      </c>
      <c r="S579" s="49">
        <v>0</v>
      </c>
      <c r="T579" s="49">
        <v>0</v>
      </c>
      <c r="U579" s="50">
        <v>312.8</v>
      </c>
      <c r="V579" s="50">
        <v>347.56</v>
      </c>
      <c r="W579" s="51">
        <v>0</v>
      </c>
      <c r="X579" s="51">
        <v>0</v>
      </c>
      <c r="Y579" s="51">
        <v>0</v>
      </c>
      <c r="Z579" s="51">
        <v>0</v>
      </c>
      <c r="AA579" s="52">
        <v>0</v>
      </c>
      <c r="AB579" s="53">
        <v>0</v>
      </c>
      <c r="AC579" s="53">
        <v>0</v>
      </c>
      <c r="AD579" s="55">
        <v>0</v>
      </c>
      <c r="AE579" s="56">
        <v>0</v>
      </c>
      <c r="AF579" s="56">
        <v>0</v>
      </c>
      <c r="AG579" s="56">
        <v>0</v>
      </c>
      <c r="AH579" s="57">
        <v>0</v>
      </c>
      <c r="AI579" s="57">
        <v>0</v>
      </c>
      <c r="AJ579" s="57">
        <v>0</v>
      </c>
      <c r="AK579" s="57">
        <v>0</v>
      </c>
      <c r="AL579" s="57">
        <v>0</v>
      </c>
      <c r="AM579" s="57">
        <v>0</v>
      </c>
      <c r="AN579" s="57">
        <v>0</v>
      </c>
      <c r="AO579" s="57">
        <v>0</v>
      </c>
      <c r="AP579" s="57">
        <v>0</v>
      </c>
      <c r="AQ579" s="58">
        <v>0</v>
      </c>
      <c r="AR579" s="58">
        <v>0</v>
      </c>
      <c r="AS579" s="58">
        <v>0</v>
      </c>
      <c r="AT579" s="58">
        <v>0</v>
      </c>
      <c r="AU579" s="58">
        <v>0</v>
      </c>
      <c r="AV579" s="58">
        <v>0</v>
      </c>
      <c r="AW579" s="58">
        <v>0</v>
      </c>
      <c r="AX579" s="59">
        <v>0</v>
      </c>
      <c r="AY579" s="59">
        <v>0</v>
      </c>
      <c r="AZ579" s="59">
        <v>0</v>
      </c>
      <c r="BA579" s="64">
        <v>0</v>
      </c>
      <c r="BB579" s="64">
        <v>0</v>
      </c>
      <c r="BC579" s="64">
        <v>0</v>
      </c>
      <c r="BD579" s="64">
        <v>0</v>
      </c>
      <c r="BE579" s="64">
        <v>0</v>
      </c>
      <c r="BF579" s="64">
        <v>0</v>
      </c>
      <c r="BG579" s="64">
        <v>0</v>
      </c>
      <c r="BH579" s="64">
        <v>0</v>
      </c>
      <c r="BI579" s="61">
        <v>0</v>
      </c>
      <c r="BJ579" s="62">
        <v>0</v>
      </c>
      <c r="BK579" s="62">
        <v>0</v>
      </c>
      <c r="BL579" s="62">
        <v>0</v>
      </c>
      <c r="BM579" s="62">
        <v>0</v>
      </c>
      <c r="BN579" s="62">
        <v>0</v>
      </c>
      <c r="BO579" s="62">
        <v>0</v>
      </c>
      <c r="BP579" s="62">
        <v>0</v>
      </c>
      <c r="BQ579" s="62">
        <v>0</v>
      </c>
      <c r="BR579" s="62">
        <v>0</v>
      </c>
      <c r="BS579" s="62">
        <v>0</v>
      </c>
      <c r="BT579" s="62">
        <v>0</v>
      </c>
      <c r="BU579" s="62">
        <v>0</v>
      </c>
    </row>
    <row r="580" spans="1:73" s="63" customFormat="1" x14ac:dyDescent="0.3">
      <c r="A580" s="1"/>
      <c r="B580" s="1"/>
      <c r="C580" s="1"/>
      <c r="D580" s="92"/>
      <c r="E580" s="3"/>
      <c r="F580" s="3"/>
      <c r="G580" s="1"/>
      <c r="H580" s="69">
        <v>25.794208000050762</v>
      </c>
      <c r="I580" s="47">
        <v>0</v>
      </c>
      <c r="J580" s="48">
        <v>0</v>
      </c>
      <c r="K580" s="48">
        <v>0</v>
      </c>
      <c r="L580" s="49">
        <v>0</v>
      </c>
      <c r="M580" s="49">
        <v>0</v>
      </c>
      <c r="N580" s="49">
        <v>0</v>
      </c>
      <c r="O580" s="49">
        <v>0</v>
      </c>
      <c r="P580" s="49">
        <v>0</v>
      </c>
      <c r="Q580" s="49">
        <v>0</v>
      </c>
      <c r="R580" s="49">
        <v>0</v>
      </c>
      <c r="S580" s="49">
        <v>0</v>
      </c>
      <c r="T580" s="49">
        <v>0</v>
      </c>
      <c r="U580" s="50">
        <v>313.10000000000002</v>
      </c>
      <c r="V580" s="50">
        <v>347.62</v>
      </c>
      <c r="W580" s="51">
        <v>0</v>
      </c>
      <c r="X580" s="51">
        <v>0</v>
      </c>
      <c r="Y580" s="51">
        <v>0</v>
      </c>
      <c r="Z580" s="51">
        <v>0</v>
      </c>
      <c r="AA580" s="52">
        <v>0</v>
      </c>
      <c r="AB580" s="53">
        <v>0</v>
      </c>
      <c r="AC580" s="53">
        <v>0</v>
      </c>
      <c r="AD580" s="55">
        <v>0</v>
      </c>
      <c r="AE580" s="56">
        <v>0</v>
      </c>
      <c r="AF580" s="56">
        <v>0</v>
      </c>
      <c r="AG580" s="56">
        <v>0</v>
      </c>
      <c r="AH580" s="57">
        <v>0</v>
      </c>
      <c r="AI580" s="57">
        <v>0</v>
      </c>
      <c r="AJ580" s="57">
        <v>0</v>
      </c>
      <c r="AK580" s="57">
        <v>0</v>
      </c>
      <c r="AL580" s="57">
        <v>0</v>
      </c>
      <c r="AM580" s="57">
        <v>0</v>
      </c>
      <c r="AN580" s="57">
        <v>0</v>
      </c>
      <c r="AO580" s="57">
        <v>0</v>
      </c>
      <c r="AP580" s="57">
        <v>0</v>
      </c>
      <c r="AQ580" s="58">
        <v>0</v>
      </c>
      <c r="AR580" s="58">
        <v>0</v>
      </c>
      <c r="AS580" s="58">
        <v>0</v>
      </c>
      <c r="AT580" s="58">
        <v>0</v>
      </c>
      <c r="AU580" s="58">
        <v>0</v>
      </c>
      <c r="AV580" s="58">
        <v>0</v>
      </c>
      <c r="AW580" s="58">
        <v>0</v>
      </c>
      <c r="AX580" s="59">
        <v>0</v>
      </c>
      <c r="AY580" s="59">
        <v>0</v>
      </c>
      <c r="AZ580" s="59">
        <v>0</v>
      </c>
      <c r="BA580" s="64">
        <v>0</v>
      </c>
      <c r="BB580" s="64">
        <v>0</v>
      </c>
      <c r="BC580" s="64">
        <v>0</v>
      </c>
      <c r="BD580" s="64">
        <v>0</v>
      </c>
      <c r="BE580" s="64">
        <v>0</v>
      </c>
      <c r="BF580" s="64">
        <v>0</v>
      </c>
      <c r="BG580" s="64">
        <v>0</v>
      </c>
      <c r="BH580" s="64">
        <v>0</v>
      </c>
      <c r="BI580" s="61">
        <v>0</v>
      </c>
      <c r="BJ580" s="62">
        <v>0</v>
      </c>
      <c r="BK580" s="62">
        <v>0</v>
      </c>
      <c r="BL580" s="62">
        <v>0</v>
      </c>
      <c r="BM580" s="62">
        <v>0</v>
      </c>
      <c r="BN580" s="62">
        <v>0</v>
      </c>
      <c r="BO580" s="62">
        <v>0</v>
      </c>
      <c r="BP580" s="62">
        <v>0</v>
      </c>
      <c r="BQ580" s="62">
        <v>0</v>
      </c>
      <c r="BR580" s="62">
        <v>0</v>
      </c>
      <c r="BS580" s="62">
        <v>0</v>
      </c>
      <c r="BT580" s="62">
        <v>0</v>
      </c>
      <c r="BU580" s="62">
        <v>0</v>
      </c>
    </row>
    <row r="581" spans="1:73" s="63" customFormat="1" x14ac:dyDescent="0.3">
      <c r="A581" s="1"/>
      <c r="B581" s="1"/>
      <c r="C581" s="1"/>
      <c r="D581" s="92"/>
      <c r="E581" s="3"/>
      <c r="F581" s="3"/>
      <c r="G581" s="1"/>
      <c r="H581" s="69">
        <v>25.838912000050847</v>
      </c>
      <c r="I581" s="47">
        <v>0</v>
      </c>
      <c r="J581" s="48">
        <v>0</v>
      </c>
      <c r="K581" s="48">
        <v>0</v>
      </c>
      <c r="L581" s="49">
        <v>0</v>
      </c>
      <c r="M581" s="49">
        <v>0</v>
      </c>
      <c r="N581" s="49">
        <v>0</v>
      </c>
      <c r="O581" s="49">
        <v>0</v>
      </c>
      <c r="P581" s="49">
        <v>0</v>
      </c>
      <c r="Q581" s="49">
        <v>0</v>
      </c>
      <c r="R581" s="49">
        <v>0</v>
      </c>
      <c r="S581" s="49">
        <v>0</v>
      </c>
      <c r="T581" s="49">
        <v>0</v>
      </c>
      <c r="U581" s="50">
        <v>313.39999999999998</v>
      </c>
      <c r="V581" s="50">
        <v>347.68</v>
      </c>
      <c r="W581" s="51">
        <v>0</v>
      </c>
      <c r="X581" s="51">
        <v>0</v>
      </c>
      <c r="Y581" s="51">
        <v>0</v>
      </c>
      <c r="Z581" s="51">
        <v>0</v>
      </c>
      <c r="AA581" s="52">
        <v>0</v>
      </c>
      <c r="AB581" s="53">
        <v>0</v>
      </c>
      <c r="AC581" s="53">
        <v>0</v>
      </c>
      <c r="AD581" s="55">
        <v>0</v>
      </c>
      <c r="AE581" s="56">
        <v>0</v>
      </c>
      <c r="AF581" s="56">
        <v>0</v>
      </c>
      <c r="AG581" s="56">
        <v>0</v>
      </c>
      <c r="AH581" s="57">
        <v>0</v>
      </c>
      <c r="AI581" s="57">
        <v>0</v>
      </c>
      <c r="AJ581" s="57">
        <v>0</v>
      </c>
      <c r="AK581" s="57">
        <v>0</v>
      </c>
      <c r="AL581" s="57">
        <v>0</v>
      </c>
      <c r="AM581" s="57">
        <v>0</v>
      </c>
      <c r="AN581" s="57">
        <v>0</v>
      </c>
      <c r="AO581" s="57">
        <v>0</v>
      </c>
      <c r="AP581" s="57">
        <v>0</v>
      </c>
      <c r="AQ581" s="58">
        <v>0</v>
      </c>
      <c r="AR581" s="58">
        <v>0</v>
      </c>
      <c r="AS581" s="58">
        <v>0</v>
      </c>
      <c r="AT581" s="58">
        <v>0</v>
      </c>
      <c r="AU581" s="58">
        <v>0</v>
      </c>
      <c r="AV581" s="58">
        <v>0</v>
      </c>
      <c r="AW581" s="58">
        <v>0</v>
      </c>
      <c r="AX581" s="59">
        <v>0</v>
      </c>
      <c r="AY581" s="59">
        <v>0</v>
      </c>
      <c r="AZ581" s="59">
        <v>0</v>
      </c>
      <c r="BA581" s="64">
        <v>0</v>
      </c>
      <c r="BB581" s="64">
        <v>0</v>
      </c>
      <c r="BC581" s="64">
        <v>0</v>
      </c>
      <c r="BD581" s="64">
        <v>0</v>
      </c>
      <c r="BE581" s="64">
        <v>0</v>
      </c>
      <c r="BF581" s="64">
        <v>0</v>
      </c>
      <c r="BG581" s="64">
        <v>0</v>
      </c>
      <c r="BH581" s="64">
        <v>0</v>
      </c>
      <c r="BI581" s="61">
        <v>0</v>
      </c>
      <c r="BJ581" s="62">
        <v>0</v>
      </c>
      <c r="BK581" s="62">
        <v>0</v>
      </c>
      <c r="BL581" s="62">
        <v>0</v>
      </c>
      <c r="BM581" s="62">
        <v>0</v>
      </c>
      <c r="BN581" s="62">
        <v>0</v>
      </c>
      <c r="BO581" s="62">
        <v>0</v>
      </c>
      <c r="BP581" s="62">
        <v>0</v>
      </c>
      <c r="BQ581" s="62">
        <v>0</v>
      </c>
      <c r="BR581" s="62">
        <v>0</v>
      </c>
      <c r="BS581" s="62">
        <v>0</v>
      </c>
      <c r="BT581" s="62">
        <v>0</v>
      </c>
      <c r="BU581" s="62">
        <v>0</v>
      </c>
    </row>
    <row r="582" spans="1:73" s="63" customFormat="1" x14ac:dyDescent="0.3">
      <c r="A582" s="1"/>
      <c r="B582" s="1"/>
      <c r="C582" s="1"/>
      <c r="D582" s="92"/>
      <c r="E582" s="3"/>
      <c r="F582" s="3"/>
      <c r="G582" s="1"/>
      <c r="H582" s="69">
        <v>25.883616000050935</v>
      </c>
      <c r="I582" s="47">
        <v>0</v>
      </c>
      <c r="J582" s="48">
        <v>0</v>
      </c>
      <c r="K582" s="48">
        <v>0</v>
      </c>
      <c r="L582" s="49">
        <v>0</v>
      </c>
      <c r="M582" s="49">
        <v>0</v>
      </c>
      <c r="N582" s="49">
        <v>0</v>
      </c>
      <c r="O582" s="49">
        <v>0</v>
      </c>
      <c r="P582" s="49">
        <v>0</v>
      </c>
      <c r="Q582" s="49">
        <v>0</v>
      </c>
      <c r="R582" s="49">
        <v>0</v>
      </c>
      <c r="S582" s="49">
        <v>0</v>
      </c>
      <c r="T582" s="49">
        <v>0</v>
      </c>
      <c r="U582" s="50">
        <v>313.7</v>
      </c>
      <c r="V582" s="50">
        <v>347.74</v>
      </c>
      <c r="W582" s="51">
        <v>0</v>
      </c>
      <c r="X582" s="51">
        <v>0</v>
      </c>
      <c r="Y582" s="51">
        <v>0</v>
      </c>
      <c r="Z582" s="51">
        <v>0</v>
      </c>
      <c r="AA582" s="52">
        <v>0</v>
      </c>
      <c r="AB582" s="53">
        <v>0</v>
      </c>
      <c r="AC582" s="53">
        <v>0</v>
      </c>
      <c r="AD582" s="55">
        <v>0</v>
      </c>
      <c r="AE582" s="56">
        <v>0</v>
      </c>
      <c r="AF582" s="56">
        <v>0</v>
      </c>
      <c r="AG582" s="56">
        <v>0</v>
      </c>
      <c r="AH582" s="57">
        <v>0</v>
      </c>
      <c r="AI582" s="57">
        <v>0</v>
      </c>
      <c r="AJ582" s="57">
        <v>0</v>
      </c>
      <c r="AK582" s="57">
        <v>0</v>
      </c>
      <c r="AL582" s="57">
        <v>0</v>
      </c>
      <c r="AM582" s="57">
        <v>0</v>
      </c>
      <c r="AN582" s="57">
        <v>0</v>
      </c>
      <c r="AO582" s="57">
        <v>0</v>
      </c>
      <c r="AP582" s="57">
        <v>0</v>
      </c>
      <c r="AQ582" s="58">
        <v>0</v>
      </c>
      <c r="AR582" s="58">
        <v>0</v>
      </c>
      <c r="AS582" s="58">
        <v>0</v>
      </c>
      <c r="AT582" s="58">
        <v>0</v>
      </c>
      <c r="AU582" s="58">
        <v>0</v>
      </c>
      <c r="AV582" s="58">
        <v>0</v>
      </c>
      <c r="AW582" s="58">
        <v>0</v>
      </c>
      <c r="AX582" s="59">
        <v>0</v>
      </c>
      <c r="AY582" s="59">
        <v>0</v>
      </c>
      <c r="AZ582" s="59">
        <v>0</v>
      </c>
      <c r="BA582" s="64">
        <v>0</v>
      </c>
      <c r="BB582" s="64">
        <v>0</v>
      </c>
      <c r="BC582" s="64">
        <v>0</v>
      </c>
      <c r="BD582" s="64">
        <v>0</v>
      </c>
      <c r="BE582" s="64">
        <v>0</v>
      </c>
      <c r="BF582" s="64">
        <v>0</v>
      </c>
      <c r="BG582" s="64">
        <v>0</v>
      </c>
      <c r="BH582" s="64">
        <v>0</v>
      </c>
      <c r="BI582" s="61">
        <v>0</v>
      </c>
      <c r="BJ582" s="62">
        <v>0</v>
      </c>
      <c r="BK582" s="62">
        <v>0</v>
      </c>
      <c r="BL582" s="62">
        <v>0</v>
      </c>
      <c r="BM582" s="62">
        <v>0</v>
      </c>
      <c r="BN582" s="62">
        <v>0</v>
      </c>
      <c r="BO582" s="62">
        <v>0</v>
      </c>
      <c r="BP582" s="62">
        <v>0</v>
      </c>
      <c r="BQ582" s="62">
        <v>0</v>
      </c>
      <c r="BR582" s="62">
        <v>0</v>
      </c>
      <c r="BS582" s="62">
        <v>0</v>
      </c>
      <c r="BT582" s="62">
        <v>0</v>
      </c>
      <c r="BU582" s="62">
        <v>0</v>
      </c>
    </row>
    <row r="583" spans="1:73" s="63" customFormat="1" x14ac:dyDescent="0.3">
      <c r="A583" s="1"/>
      <c r="B583" s="1"/>
      <c r="C583" s="1"/>
      <c r="D583" s="92"/>
      <c r="E583" s="3"/>
      <c r="F583" s="3"/>
      <c r="G583" s="1"/>
      <c r="H583" s="69">
        <v>25.928320000051023</v>
      </c>
      <c r="I583" s="47">
        <v>0</v>
      </c>
      <c r="J583" s="48">
        <v>0</v>
      </c>
      <c r="K583" s="48">
        <v>0</v>
      </c>
      <c r="L583" s="49">
        <v>0</v>
      </c>
      <c r="M583" s="49">
        <v>0</v>
      </c>
      <c r="N583" s="49">
        <v>0</v>
      </c>
      <c r="O583" s="49">
        <v>0</v>
      </c>
      <c r="P583" s="49">
        <v>0</v>
      </c>
      <c r="Q583" s="49">
        <v>0</v>
      </c>
      <c r="R583" s="49">
        <v>0</v>
      </c>
      <c r="S583" s="49">
        <v>0</v>
      </c>
      <c r="T583" s="49">
        <v>0</v>
      </c>
      <c r="U583" s="50">
        <v>314</v>
      </c>
      <c r="V583" s="50">
        <v>347.8</v>
      </c>
      <c r="W583" s="51">
        <v>0</v>
      </c>
      <c r="X583" s="51">
        <v>0</v>
      </c>
      <c r="Y583" s="51">
        <v>0</v>
      </c>
      <c r="Z583" s="51">
        <v>0</v>
      </c>
      <c r="AA583" s="52">
        <v>0</v>
      </c>
      <c r="AB583" s="53">
        <v>0</v>
      </c>
      <c r="AC583" s="53">
        <v>0</v>
      </c>
      <c r="AD583" s="55">
        <v>0</v>
      </c>
      <c r="AE583" s="56">
        <v>0</v>
      </c>
      <c r="AF583" s="56">
        <v>0</v>
      </c>
      <c r="AG583" s="56">
        <v>0</v>
      </c>
      <c r="AH583" s="57">
        <v>0</v>
      </c>
      <c r="AI583" s="57">
        <v>0</v>
      </c>
      <c r="AJ583" s="57">
        <v>0</v>
      </c>
      <c r="AK583" s="57">
        <v>0</v>
      </c>
      <c r="AL583" s="57">
        <v>0</v>
      </c>
      <c r="AM583" s="57">
        <v>0</v>
      </c>
      <c r="AN583" s="57">
        <v>0</v>
      </c>
      <c r="AO583" s="57">
        <v>0</v>
      </c>
      <c r="AP583" s="57">
        <v>0</v>
      </c>
      <c r="AQ583" s="58">
        <v>0</v>
      </c>
      <c r="AR583" s="58">
        <v>0</v>
      </c>
      <c r="AS583" s="58">
        <v>0</v>
      </c>
      <c r="AT583" s="58">
        <v>0</v>
      </c>
      <c r="AU583" s="58">
        <v>0</v>
      </c>
      <c r="AV583" s="58">
        <v>0</v>
      </c>
      <c r="AW583" s="58">
        <v>0</v>
      </c>
      <c r="AX583" s="59">
        <v>0</v>
      </c>
      <c r="AY583" s="59">
        <v>0</v>
      </c>
      <c r="AZ583" s="59">
        <v>0</v>
      </c>
      <c r="BA583" s="64">
        <v>0</v>
      </c>
      <c r="BB583" s="64">
        <v>0</v>
      </c>
      <c r="BC583" s="64">
        <v>0</v>
      </c>
      <c r="BD583" s="64">
        <v>0</v>
      </c>
      <c r="BE583" s="64">
        <v>0</v>
      </c>
      <c r="BF583" s="64">
        <v>0</v>
      </c>
      <c r="BG583" s="64">
        <v>0</v>
      </c>
      <c r="BH583" s="64">
        <v>0</v>
      </c>
      <c r="BI583" s="61">
        <v>0</v>
      </c>
      <c r="BJ583" s="62">
        <v>0</v>
      </c>
      <c r="BK583" s="62">
        <v>0</v>
      </c>
      <c r="BL583" s="62">
        <v>0</v>
      </c>
      <c r="BM583" s="62">
        <v>0</v>
      </c>
      <c r="BN583" s="62">
        <v>0</v>
      </c>
      <c r="BO583" s="62">
        <v>0</v>
      </c>
      <c r="BP583" s="62">
        <v>0</v>
      </c>
      <c r="BQ583" s="62">
        <v>0</v>
      </c>
      <c r="BR583" s="62">
        <v>0</v>
      </c>
      <c r="BS583" s="62">
        <v>0</v>
      </c>
      <c r="BT583" s="62">
        <v>0</v>
      </c>
      <c r="BU583" s="62">
        <v>0</v>
      </c>
    </row>
    <row r="584" spans="1:73" s="63" customFormat="1" x14ac:dyDescent="0.3">
      <c r="A584" s="1"/>
      <c r="B584" s="1"/>
      <c r="C584" s="1"/>
      <c r="D584" s="92"/>
      <c r="E584" s="3"/>
      <c r="F584" s="3"/>
      <c r="G584" s="1"/>
      <c r="H584" s="69">
        <v>25.973024000051112</v>
      </c>
      <c r="I584" s="47">
        <v>0</v>
      </c>
      <c r="J584" s="48">
        <v>0</v>
      </c>
      <c r="K584" s="48">
        <v>0</v>
      </c>
      <c r="L584" s="49">
        <v>0</v>
      </c>
      <c r="M584" s="49">
        <v>0</v>
      </c>
      <c r="N584" s="49">
        <v>0</v>
      </c>
      <c r="O584" s="49">
        <v>0</v>
      </c>
      <c r="P584" s="49">
        <v>0</v>
      </c>
      <c r="Q584" s="49">
        <v>0</v>
      </c>
      <c r="R584" s="49">
        <v>0</v>
      </c>
      <c r="S584" s="49">
        <v>0</v>
      </c>
      <c r="T584" s="49">
        <v>0</v>
      </c>
      <c r="U584" s="50">
        <v>314.3</v>
      </c>
      <c r="V584" s="50">
        <v>347.86</v>
      </c>
      <c r="W584" s="51">
        <v>0</v>
      </c>
      <c r="X584" s="51">
        <v>0</v>
      </c>
      <c r="Y584" s="51">
        <v>0</v>
      </c>
      <c r="Z584" s="51">
        <v>0</v>
      </c>
      <c r="AA584" s="52">
        <v>0</v>
      </c>
      <c r="AB584" s="53">
        <v>0</v>
      </c>
      <c r="AC584" s="53">
        <v>0</v>
      </c>
      <c r="AD584" s="55">
        <v>0</v>
      </c>
      <c r="AE584" s="56">
        <v>0</v>
      </c>
      <c r="AF584" s="56">
        <v>0</v>
      </c>
      <c r="AG584" s="56">
        <v>0</v>
      </c>
      <c r="AH584" s="57">
        <v>0</v>
      </c>
      <c r="AI584" s="57">
        <v>0</v>
      </c>
      <c r="AJ584" s="57">
        <v>0</v>
      </c>
      <c r="AK584" s="57">
        <v>0</v>
      </c>
      <c r="AL584" s="57">
        <v>0</v>
      </c>
      <c r="AM584" s="57">
        <v>0</v>
      </c>
      <c r="AN584" s="57">
        <v>0</v>
      </c>
      <c r="AO584" s="57">
        <v>0</v>
      </c>
      <c r="AP584" s="57">
        <v>0</v>
      </c>
      <c r="AQ584" s="58">
        <v>0</v>
      </c>
      <c r="AR584" s="58">
        <v>0</v>
      </c>
      <c r="AS584" s="58">
        <v>0</v>
      </c>
      <c r="AT584" s="58">
        <v>0</v>
      </c>
      <c r="AU584" s="58">
        <v>0</v>
      </c>
      <c r="AV584" s="58">
        <v>0</v>
      </c>
      <c r="AW584" s="58">
        <v>0</v>
      </c>
      <c r="AX584" s="59">
        <v>0</v>
      </c>
      <c r="AY584" s="59">
        <v>0</v>
      </c>
      <c r="AZ584" s="59">
        <v>0</v>
      </c>
      <c r="BA584" s="64">
        <v>0</v>
      </c>
      <c r="BB584" s="64">
        <v>0</v>
      </c>
      <c r="BC584" s="64">
        <v>0</v>
      </c>
      <c r="BD584" s="64">
        <v>0</v>
      </c>
      <c r="BE584" s="64">
        <v>0</v>
      </c>
      <c r="BF584" s="64">
        <v>0</v>
      </c>
      <c r="BG584" s="64">
        <v>0</v>
      </c>
      <c r="BH584" s="64">
        <v>0</v>
      </c>
      <c r="BI584" s="61">
        <v>0</v>
      </c>
      <c r="BJ584" s="62">
        <v>0</v>
      </c>
      <c r="BK584" s="62">
        <v>0</v>
      </c>
      <c r="BL584" s="62">
        <v>0</v>
      </c>
      <c r="BM584" s="62">
        <v>0</v>
      </c>
      <c r="BN584" s="62">
        <v>0</v>
      </c>
      <c r="BO584" s="62">
        <v>0</v>
      </c>
      <c r="BP584" s="62">
        <v>0</v>
      </c>
      <c r="BQ584" s="62">
        <v>0</v>
      </c>
      <c r="BR584" s="62">
        <v>0</v>
      </c>
      <c r="BS584" s="62">
        <v>0</v>
      </c>
      <c r="BT584" s="62">
        <v>0</v>
      </c>
      <c r="BU584" s="62">
        <v>0</v>
      </c>
    </row>
    <row r="585" spans="1:73" s="63" customFormat="1" x14ac:dyDescent="0.3">
      <c r="A585" s="1"/>
      <c r="B585" s="1"/>
      <c r="C585" s="1"/>
      <c r="D585" s="92"/>
      <c r="E585" s="3"/>
      <c r="F585" s="3"/>
      <c r="G585" s="1"/>
      <c r="H585" s="69">
        <v>26.0177280000512</v>
      </c>
      <c r="I585" s="47">
        <v>0</v>
      </c>
      <c r="J585" s="48">
        <v>0</v>
      </c>
      <c r="K585" s="48">
        <v>0</v>
      </c>
      <c r="L585" s="49">
        <v>0</v>
      </c>
      <c r="M585" s="49">
        <v>0</v>
      </c>
      <c r="N585" s="49">
        <v>0</v>
      </c>
      <c r="O585" s="49">
        <v>0</v>
      </c>
      <c r="P585" s="49">
        <v>0</v>
      </c>
      <c r="Q585" s="49">
        <v>0</v>
      </c>
      <c r="R585" s="49">
        <v>0</v>
      </c>
      <c r="S585" s="49">
        <v>0</v>
      </c>
      <c r="T585" s="49">
        <v>0</v>
      </c>
      <c r="U585" s="50">
        <v>314.60000000000002</v>
      </c>
      <c r="V585" s="50">
        <v>347.92</v>
      </c>
      <c r="W585" s="51">
        <v>0</v>
      </c>
      <c r="X585" s="51">
        <v>0</v>
      </c>
      <c r="Y585" s="51">
        <v>0</v>
      </c>
      <c r="Z585" s="51">
        <v>0</v>
      </c>
      <c r="AA585" s="52">
        <v>0</v>
      </c>
      <c r="AB585" s="53">
        <v>0</v>
      </c>
      <c r="AC585" s="53">
        <v>0</v>
      </c>
      <c r="AD585" s="55">
        <v>0</v>
      </c>
      <c r="AE585" s="56">
        <v>0</v>
      </c>
      <c r="AF585" s="56">
        <v>0</v>
      </c>
      <c r="AG585" s="56">
        <v>0</v>
      </c>
      <c r="AH585" s="57">
        <v>0</v>
      </c>
      <c r="AI585" s="57">
        <v>0</v>
      </c>
      <c r="AJ585" s="57">
        <v>0</v>
      </c>
      <c r="AK585" s="57">
        <v>0</v>
      </c>
      <c r="AL585" s="57">
        <v>0</v>
      </c>
      <c r="AM585" s="57">
        <v>0</v>
      </c>
      <c r="AN585" s="57">
        <v>0</v>
      </c>
      <c r="AO585" s="57">
        <v>0</v>
      </c>
      <c r="AP585" s="57">
        <v>0</v>
      </c>
      <c r="AQ585" s="58">
        <v>0</v>
      </c>
      <c r="AR585" s="58">
        <v>0</v>
      </c>
      <c r="AS585" s="58">
        <v>0</v>
      </c>
      <c r="AT585" s="58">
        <v>0</v>
      </c>
      <c r="AU585" s="58">
        <v>0</v>
      </c>
      <c r="AV585" s="58">
        <v>0</v>
      </c>
      <c r="AW585" s="58">
        <v>0</v>
      </c>
      <c r="AX585" s="59">
        <v>0</v>
      </c>
      <c r="AY585" s="59">
        <v>0</v>
      </c>
      <c r="AZ585" s="59">
        <v>0</v>
      </c>
      <c r="BA585" s="64">
        <v>0</v>
      </c>
      <c r="BB585" s="64">
        <v>0</v>
      </c>
      <c r="BC585" s="64">
        <v>0</v>
      </c>
      <c r="BD585" s="64">
        <v>0</v>
      </c>
      <c r="BE585" s="64">
        <v>0</v>
      </c>
      <c r="BF585" s="64">
        <v>0</v>
      </c>
      <c r="BG585" s="64">
        <v>0</v>
      </c>
      <c r="BH585" s="64">
        <v>0</v>
      </c>
      <c r="BI585" s="61">
        <v>0</v>
      </c>
      <c r="BJ585" s="62">
        <v>0</v>
      </c>
      <c r="BK585" s="62">
        <v>0</v>
      </c>
      <c r="BL585" s="62">
        <v>0</v>
      </c>
      <c r="BM585" s="62">
        <v>0</v>
      </c>
      <c r="BN585" s="62">
        <v>0</v>
      </c>
      <c r="BO585" s="62">
        <v>0</v>
      </c>
      <c r="BP585" s="62">
        <v>0</v>
      </c>
      <c r="BQ585" s="62">
        <v>0</v>
      </c>
      <c r="BR585" s="62">
        <v>0</v>
      </c>
      <c r="BS585" s="62">
        <v>0</v>
      </c>
      <c r="BT585" s="62">
        <v>0</v>
      </c>
      <c r="BU585" s="62">
        <v>0</v>
      </c>
    </row>
    <row r="586" spans="1:73" s="63" customFormat="1" x14ac:dyDescent="0.3">
      <c r="A586" s="1"/>
      <c r="B586" s="1"/>
      <c r="C586" s="1"/>
      <c r="D586" s="92"/>
      <c r="E586" s="3"/>
      <c r="F586" s="3"/>
      <c r="G586" s="1"/>
      <c r="H586" s="69">
        <v>26.062432000051288</v>
      </c>
      <c r="I586" s="47">
        <v>0</v>
      </c>
      <c r="J586" s="48">
        <v>0</v>
      </c>
      <c r="K586" s="48">
        <v>0</v>
      </c>
      <c r="L586" s="49">
        <v>0</v>
      </c>
      <c r="M586" s="49">
        <v>0</v>
      </c>
      <c r="N586" s="49">
        <v>0</v>
      </c>
      <c r="O586" s="49">
        <v>0</v>
      </c>
      <c r="P586" s="49">
        <v>0</v>
      </c>
      <c r="Q586" s="49">
        <v>0</v>
      </c>
      <c r="R586" s="49">
        <v>0</v>
      </c>
      <c r="S586" s="49">
        <v>0</v>
      </c>
      <c r="T586" s="49">
        <v>0</v>
      </c>
      <c r="U586" s="50">
        <v>314.89999999999998</v>
      </c>
      <c r="V586" s="50">
        <v>347.98</v>
      </c>
      <c r="W586" s="51">
        <v>0</v>
      </c>
      <c r="X586" s="51">
        <v>0</v>
      </c>
      <c r="Y586" s="51">
        <v>0</v>
      </c>
      <c r="Z586" s="51">
        <v>0</v>
      </c>
      <c r="AA586" s="52">
        <v>0</v>
      </c>
      <c r="AB586" s="53">
        <v>0</v>
      </c>
      <c r="AC586" s="53">
        <v>0</v>
      </c>
      <c r="AD586" s="55">
        <v>0</v>
      </c>
      <c r="AE586" s="56">
        <v>0</v>
      </c>
      <c r="AF586" s="56">
        <v>0</v>
      </c>
      <c r="AG586" s="56">
        <v>0</v>
      </c>
      <c r="AH586" s="57">
        <v>0</v>
      </c>
      <c r="AI586" s="57">
        <v>0</v>
      </c>
      <c r="AJ586" s="57">
        <v>0</v>
      </c>
      <c r="AK586" s="57">
        <v>0</v>
      </c>
      <c r="AL586" s="57">
        <v>0</v>
      </c>
      <c r="AM586" s="57">
        <v>0</v>
      </c>
      <c r="AN586" s="57">
        <v>0</v>
      </c>
      <c r="AO586" s="57">
        <v>0</v>
      </c>
      <c r="AP586" s="57">
        <v>0</v>
      </c>
      <c r="AQ586" s="58">
        <v>0</v>
      </c>
      <c r="AR586" s="58">
        <v>0</v>
      </c>
      <c r="AS586" s="58">
        <v>0</v>
      </c>
      <c r="AT586" s="58">
        <v>0</v>
      </c>
      <c r="AU586" s="58">
        <v>0</v>
      </c>
      <c r="AV586" s="58">
        <v>0</v>
      </c>
      <c r="AW586" s="58">
        <v>0</v>
      </c>
      <c r="AX586" s="59">
        <v>0</v>
      </c>
      <c r="AY586" s="59">
        <v>0</v>
      </c>
      <c r="AZ586" s="59">
        <v>0</v>
      </c>
      <c r="BA586" s="64">
        <v>0</v>
      </c>
      <c r="BB586" s="64">
        <v>0</v>
      </c>
      <c r="BC586" s="64">
        <v>0</v>
      </c>
      <c r="BD586" s="64">
        <v>0</v>
      </c>
      <c r="BE586" s="64">
        <v>0</v>
      </c>
      <c r="BF586" s="64">
        <v>0</v>
      </c>
      <c r="BG586" s="64">
        <v>0</v>
      </c>
      <c r="BH586" s="64">
        <v>0</v>
      </c>
      <c r="BI586" s="61">
        <v>0</v>
      </c>
      <c r="BJ586" s="62">
        <v>0</v>
      </c>
      <c r="BK586" s="62">
        <v>0</v>
      </c>
      <c r="BL586" s="62">
        <v>0</v>
      </c>
      <c r="BM586" s="62">
        <v>0</v>
      </c>
      <c r="BN586" s="62">
        <v>0</v>
      </c>
      <c r="BO586" s="62">
        <v>0</v>
      </c>
      <c r="BP586" s="62">
        <v>0</v>
      </c>
      <c r="BQ586" s="62">
        <v>0</v>
      </c>
      <c r="BR586" s="62">
        <v>0</v>
      </c>
      <c r="BS586" s="62">
        <v>0</v>
      </c>
      <c r="BT586" s="62">
        <v>0</v>
      </c>
      <c r="BU586" s="62">
        <v>0</v>
      </c>
    </row>
    <row r="587" spans="1:73" s="63" customFormat="1" x14ac:dyDescent="0.3">
      <c r="A587" s="1"/>
      <c r="B587" s="1"/>
      <c r="C587" s="1"/>
      <c r="D587" s="92"/>
      <c r="E587" s="3"/>
      <c r="F587" s="3"/>
      <c r="G587" s="1"/>
      <c r="H587" s="69">
        <v>26.107136000051376</v>
      </c>
      <c r="I587" s="47">
        <v>0</v>
      </c>
      <c r="J587" s="48">
        <v>0</v>
      </c>
      <c r="K587" s="48">
        <v>0</v>
      </c>
      <c r="L587" s="49">
        <v>0</v>
      </c>
      <c r="M587" s="49">
        <v>0</v>
      </c>
      <c r="N587" s="49">
        <v>0</v>
      </c>
      <c r="O587" s="49">
        <v>0</v>
      </c>
      <c r="P587" s="49">
        <v>0</v>
      </c>
      <c r="Q587" s="49">
        <v>0</v>
      </c>
      <c r="R587" s="49">
        <v>0</v>
      </c>
      <c r="S587" s="49">
        <v>0</v>
      </c>
      <c r="T587" s="49">
        <v>0</v>
      </c>
      <c r="U587" s="50">
        <v>315.2</v>
      </c>
      <c r="V587" s="50">
        <v>348.04</v>
      </c>
      <c r="W587" s="51">
        <v>0</v>
      </c>
      <c r="X587" s="51">
        <v>0</v>
      </c>
      <c r="Y587" s="51">
        <v>0</v>
      </c>
      <c r="Z587" s="51">
        <v>0</v>
      </c>
      <c r="AA587" s="52">
        <v>0</v>
      </c>
      <c r="AB587" s="53">
        <v>0</v>
      </c>
      <c r="AC587" s="53">
        <v>0</v>
      </c>
      <c r="AD587" s="55">
        <v>0</v>
      </c>
      <c r="AE587" s="56">
        <v>0</v>
      </c>
      <c r="AF587" s="56">
        <v>0</v>
      </c>
      <c r="AG587" s="56">
        <v>0</v>
      </c>
      <c r="AH587" s="57">
        <v>0</v>
      </c>
      <c r="AI587" s="57">
        <v>0</v>
      </c>
      <c r="AJ587" s="57">
        <v>0</v>
      </c>
      <c r="AK587" s="57">
        <v>0</v>
      </c>
      <c r="AL587" s="57">
        <v>0</v>
      </c>
      <c r="AM587" s="57">
        <v>0</v>
      </c>
      <c r="AN587" s="57">
        <v>0</v>
      </c>
      <c r="AO587" s="57">
        <v>0</v>
      </c>
      <c r="AP587" s="57">
        <v>0</v>
      </c>
      <c r="AQ587" s="58">
        <v>0</v>
      </c>
      <c r="AR587" s="58">
        <v>0</v>
      </c>
      <c r="AS587" s="58">
        <v>0</v>
      </c>
      <c r="AT587" s="58">
        <v>0</v>
      </c>
      <c r="AU587" s="58">
        <v>0</v>
      </c>
      <c r="AV587" s="58">
        <v>0</v>
      </c>
      <c r="AW587" s="58">
        <v>0</v>
      </c>
      <c r="AX587" s="59">
        <v>0</v>
      </c>
      <c r="AY587" s="59">
        <v>0</v>
      </c>
      <c r="AZ587" s="59">
        <v>0</v>
      </c>
      <c r="BA587" s="64">
        <v>0</v>
      </c>
      <c r="BB587" s="64">
        <v>0</v>
      </c>
      <c r="BC587" s="64">
        <v>0</v>
      </c>
      <c r="BD587" s="64">
        <v>0</v>
      </c>
      <c r="BE587" s="64">
        <v>0</v>
      </c>
      <c r="BF587" s="64">
        <v>0</v>
      </c>
      <c r="BG587" s="64">
        <v>0</v>
      </c>
      <c r="BH587" s="64">
        <v>0</v>
      </c>
      <c r="BI587" s="61">
        <v>0</v>
      </c>
      <c r="BJ587" s="62">
        <v>0</v>
      </c>
      <c r="BK587" s="62">
        <v>0</v>
      </c>
      <c r="BL587" s="62">
        <v>0</v>
      </c>
      <c r="BM587" s="62">
        <v>0</v>
      </c>
      <c r="BN587" s="62">
        <v>0</v>
      </c>
      <c r="BO587" s="62">
        <v>0</v>
      </c>
      <c r="BP587" s="62">
        <v>0</v>
      </c>
      <c r="BQ587" s="62">
        <v>0</v>
      </c>
      <c r="BR587" s="62">
        <v>0</v>
      </c>
      <c r="BS587" s="62">
        <v>0</v>
      </c>
      <c r="BT587" s="62">
        <v>0</v>
      </c>
      <c r="BU587" s="62">
        <v>0</v>
      </c>
    </row>
    <row r="588" spans="1:73" s="63" customFormat="1" x14ac:dyDescent="0.3">
      <c r="A588" s="1"/>
      <c r="B588" s="1"/>
      <c r="C588" s="1"/>
      <c r="D588" s="92"/>
      <c r="E588" s="3"/>
      <c r="F588" s="3"/>
      <c r="G588" s="1"/>
      <c r="H588" s="69">
        <v>26.151840000051465</v>
      </c>
      <c r="I588" s="47">
        <v>0</v>
      </c>
      <c r="J588" s="48">
        <v>0</v>
      </c>
      <c r="K588" s="48">
        <v>0</v>
      </c>
      <c r="L588" s="49">
        <v>0</v>
      </c>
      <c r="M588" s="49">
        <v>0</v>
      </c>
      <c r="N588" s="49">
        <v>0</v>
      </c>
      <c r="O588" s="49">
        <v>0</v>
      </c>
      <c r="P588" s="49">
        <v>0</v>
      </c>
      <c r="Q588" s="49">
        <v>0</v>
      </c>
      <c r="R588" s="49">
        <v>0</v>
      </c>
      <c r="S588" s="49">
        <v>0</v>
      </c>
      <c r="T588" s="49">
        <v>0</v>
      </c>
      <c r="U588" s="50">
        <v>315.5</v>
      </c>
      <c r="V588" s="50">
        <v>348.1</v>
      </c>
      <c r="W588" s="51">
        <v>0</v>
      </c>
      <c r="X588" s="51">
        <v>0</v>
      </c>
      <c r="Y588" s="51">
        <v>0</v>
      </c>
      <c r="Z588" s="51">
        <v>0</v>
      </c>
      <c r="AA588" s="52">
        <v>0</v>
      </c>
      <c r="AB588" s="53">
        <v>0</v>
      </c>
      <c r="AC588" s="53">
        <v>0</v>
      </c>
      <c r="AD588" s="55">
        <v>0</v>
      </c>
      <c r="AE588" s="56">
        <v>0</v>
      </c>
      <c r="AF588" s="56">
        <v>0</v>
      </c>
      <c r="AG588" s="56">
        <v>0</v>
      </c>
      <c r="AH588" s="57">
        <v>0</v>
      </c>
      <c r="AI588" s="57">
        <v>0</v>
      </c>
      <c r="AJ588" s="57">
        <v>0</v>
      </c>
      <c r="AK588" s="57">
        <v>0</v>
      </c>
      <c r="AL588" s="57">
        <v>0</v>
      </c>
      <c r="AM588" s="57">
        <v>0</v>
      </c>
      <c r="AN588" s="57">
        <v>0</v>
      </c>
      <c r="AO588" s="57">
        <v>0</v>
      </c>
      <c r="AP588" s="57">
        <v>0</v>
      </c>
      <c r="AQ588" s="58">
        <v>0</v>
      </c>
      <c r="AR588" s="58">
        <v>0</v>
      </c>
      <c r="AS588" s="58">
        <v>0</v>
      </c>
      <c r="AT588" s="58">
        <v>0</v>
      </c>
      <c r="AU588" s="58">
        <v>0</v>
      </c>
      <c r="AV588" s="58">
        <v>0</v>
      </c>
      <c r="AW588" s="58">
        <v>0</v>
      </c>
      <c r="AX588" s="59">
        <v>0</v>
      </c>
      <c r="AY588" s="59">
        <v>0</v>
      </c>
      <c r="AZ588" s="59">
        <v>0</v>
      </c>
      <c r="BA588" s="64">
        <v>0</v>
      </c>
      <c r="BB588" s="64">
        <v>0</v>
      </c>
      <c r="BC588" s="64">
        <v>0</v>
      </c>
      <c r="BD588" s="64">
        <v>0</v>
      </c>
      <c r="BE588" s="64">
        <v>0</v>
      </c>
      <c r="BF588" s="64">
        <v>0</v>
      </c>
      <c r="BG588" s="64">
        <v>0</v>
      </c>
      <c r="BH588" s="64">
        <v>0</v>
      </c>
      <c r="BI588" s="61">
        <v>0</v>
      </c>
      <c r="BJ588" s="62">
        <v>0</v>
      </c>
      <c r="BK588" s="62">
        <v>0</v>
      </c>
      <c r="BL588" s="62">
        <v>0</v>
      </c>
      <c r="BM588" s="62">
        <v>0</v>
      </c>
      <c r="BN588" s="62">
        <v>0</v>
      </c>
      <c r="BO588" s="62">
        <v>0</v>
      </c>
      <c r="BP588" s="62">
        <v>0</v>
      </c>
      <c r="BQ588" s="62">
        <v>0</v>
      </c>
      <c r="BR588" s="62">
        <v>0</v>
      </c>
      <c r="BS588" s="62">
        <v>0</v>
      </c>
      <c r="BT588" s="62">
        <v>0</v>
      </c>
      <c r="BU588" s="62">
        <v>0</v>
      </c>
    </row>
    <row r="589" spans="1:73" s="63" customFormat="1" x14ac:dyDescent="0.3">
      <c r="A589" s="1"/>
      <c r="B589" s="1"/>
      <c r="C589" s="1"/>
      <c r="D589" s="92"/>
      <c r="E589" s="3"/>
      <c r="F589" s="3"/>
      <c r="G589" s="1"/>
      <c r="H589" s="69">
        <v>26.196544000051553</v>
      </c>
      <c r="I589" s="47">
        <v>0</v>
      </c>
      <c r="J589" s="48">
        <v>0</v>
      </c>
      <c r="K589" s="48">
        <v>0</v>
      </c>
      <c r="L589" s="49">
        <v>0</v>
      </c>
      <c r="M589" s="49">
        <v>0</v>
      </c>
      <c r="N589" s="49">
        <v>0</v>
      </c>
      <c r="O589" s="49">
        <v>0</v>
      </c>
      <c r="P589" s="49">
        <v>0</v>
      </c>
      <c r="Q589" s="49">
        <v>0</v>
      </c>
      <c r="R589" s="49">
        <v>0</v>
      </c>
      <c r="S589" s="49">
        <v>0</v>
      </c>
      <c r="T589" s="49">
        <v>0</v>
      </c>
      <c r="U589" s="50">
        <v>315.8</v>
      </c>
      <c r="V589" s="50">
        <v>348.16</v>
      </c>
      <c r="W589" s="51">
        <v>0</v>
      </c>
      <c r="X589" s="51">
        <v>0</v>
      </c>
      <c r="Y589" s="51">
        <v>0</v>
      </c>
      <c r="Z589" s="51">
        <v>0</v>
      </c>
      <c r="AA589" s="52">
        <v>0</v>
      </c>
      <c r="AB589" s="53">
        <v>0</v>
      </c>
      <c r="AC589" s="53">
        <v>0</v>
      </c>
      <c r="AD589" s="55">
        <v>0</v>
      </c>
      <c r="AE589" s="56">
        <v>0</v>
      </c>
      <c r="AF589" s="56">
        <v>0</v>
      </c>
      <c r="AG589" s="56">
        <v>0</v>
      </c>
      <c r="AH589" s="57">
        <v>0</v>
      </c>
      <c r="AI589" s="57">
        <v>0</v>
      </c>
      <c r="AJ589" s="57">
        <v>0</v>
      </c>
      <c r="AK589" s="57">
        <v>0</v>
      </c>
      <c r="AL589" s="57">
        <v>0</v>
      </c>
      <c r="AM589" s="57">
        <v>0</v>
      </c>
      <c r="AN589" s="57">
        <v>0</v>
      </c>
      <c r="AO589" s="57">
        <v>0</v>
      </c>
      <c r="AP589" s="57">
        <v>0</v>
      </c>
      <c r="AQ589" s="58">
        <v>0</v>
      </c>
      <c r="AR589" s="58">
        <v>0</v>
      </c>
      <c r="AS589" s="58">
        <v>0</v>
      </c>
      <c r="AT589" s="58">
        <v>0</v>
      </c>
      <c r="AU589" s="58">
        <v>0</v>
      </c>
      <c r="AV589" s="58">
        <v>0</v>
      </c>
      <c r="AW589" s="58">
        <v>0</v>
      </c>
      <c r="AX589" s="59">
        <v>0</v>
      </c>
      <c r="AY589" s="59">
        <v>0</v>
      </c>
      <c r="AZ589" s="59">
        <v>0</v>
      </c>
      <c r="BA589" s="64">
        <v>0</v>
      </c>
      <c r="BB589" s="64">
        <v>0</v>
      </c>
      <c r="BC589" s="64">
        <v>0</v>
      </c>
      <c r="BD589" s="64">
        <v>0</v>
      </c>
      <c r="BE589" s="64">
        <v>0</v>
      </c>
      <c r="BF589" s="64">
        <v>0</v>
      </c>
      <c r="BG589" s="64">
        <v>0</v>
      </c>
      <c r="BH589" s="64">
        <v>0</v>
      </c>
      <c r="BI589" s="61">
        <v>0</v>
      </c>
      <c r="BJ589" s="62">
        <v>0</v>
      </c>
      <c r="BK589" s="62">
        <v>0</v>
      </c>
      <c r="BL589" s="62">
        <v>0</v>
      </c>
      <c r="BM589" s="62">
        <v>0</v>
      </c>
      <c r="BN589" s="62">
        <v>0</v>
      </c>
      <c r="BO589" s="62">
        <v>0</v>
      </c>
      <c r="BP589" s="62">
        <v>0</v>
      </c>
      <c r="BQ589" s="62">
        <v>0</v>
      </c>
      <c r="BR589" s="62">
        <v>0</v>
      </c>
      <c r="BS589" s="62">
        <v>0</v>
      </c>
      <c r="BT589" s="62">
        <v>0</v>
      </c>
      <c r="BU589" s="62">
        <v>0</v>
      </c>
    </row>
    <row r="590" spans="1:73" s="63" customFormat="1" x14ac:dyDescent="0.3">
      <c r="A590" s="1"/>
      <c r="B590" s="1"/>
      <c r="C590" s="1"/>
      <c r="D590" s="92"/>
      <c r="E590" s="3"/>
      <c r="F590" s="3"/>
      <c r="G590" s="1"/>
      <c r="H590" s="69">
        <v>26.241248000051641</v>
      </c>
      <c r="I590" s="47">
        <v>0</v>
      </c>
      <c r="J590" s="48">
        <v>0</v>
      </c>
      <c r="K590" s="48">
        <v>0</v>
      </c>
      <c r="L590" s="49">
        <v>0</v>
      </c>
      <c r="M590" s="49">
        <v>0</v>
      </c>
      <c r="N590" s="49">
        <v>0</v>
      </c>
      <c r="O590" s="49">
        <v>0</v>
      </c>
      <c r="P590" s="49">
        <v>0</v>
      </c>
      <c r="Q590" s="49">
        <v>0</v>
      </c>
      <c r="R590" s="49">
        <v>0</v>
      </c>
      <c r="S590" s="49">
        <v>0</v>
      </c>
      <c r="T590" s="49">
        <v>0</v>
      </c>
      <c r="U590" s="50">
        <v>316.10000000000002</v>
      </c>
      <c r="V590" s="50">
        <v>348.22</v>
      </c>
      <c r="W590" s="51">
        <v>0</v>
      </c>
      <c r="X590" s="51">
        <v>0</v>
      </c>
      <c r="Y590" s="51">
        <v>0</v>
      </c>
      <c r="Z590" s="51">
        <v>0</v>
      </c>
      <c r="AA590" s="52">
        <v>0</v>
      </c>
      <c r="AB590" s="53">
        <v>0</v>
      </c>
      <c r="AC590" s="53">
        <v>0</v>
      </c>
      <c r="AD590" s="55">
        <v>0</v>
      </c>
      <c r="AE590" s="56">
        <v>0</v>
      </c>
      <c r="AF590" s="56">
        <v>0</v>
      </c>
      <c r="AG590" s="56">
        <v>0</v>
      </c>
      <c r="AH590" s="57">
        <v>0</v>
      </c>
      <c r="AI590" s="57">
        <v>0</v>
      </c>
      <c r="AJ590" s="57">
        <v>0</v>
      </c>
      <c r="AK590" s="57">
        <v>0</v>
      </c>
      <c r="AL590" s="57">
        <v>0</v>
      </c>
      <c r="AM590" s="57">
        <v>0</v>
      </c>
      <c r="AN590" s="57">
        <v>0</v>
      </c>
      <c r="AO590" s="57">
        <v>0</v>
      </c>
      <c r="AP590" s="57">
        <v>0</v>
      </c>
      <c r="AQ590" s="58">
        <v>0</v>
      </c>
      <c r="AR590" s="58">
        <v>0</v>
      </c>
      <c r="AS590" s="58">
        <v>0</v>
      </c>
      <c r="AT590" s="58">
        <v>0</v>
      </c>
      <c r="AU590" s="58">
        <v>0</v>
      </c>
      <c r="AV590" s="58">
        <v>0</v>
      </c>
      <c r="AW590" s="58">
        <v>0</v>
      </c>
      <c r="AX590" s="59">
        <v>0</v>
      </c>
      <c r="AY590" s="59">
        <v>0</v>
      </c>
      <c r="AZ590" s="59">
        <v>0</v>
      </c>
      <c r="BA590" s="64">
        <v>0</v>
      </c>
      <c r="BB590" s="64">
        <v>0</v>
      </c>
      <c r="BC590" s="64">
        <v>0</v>
      </c>
      <c r="BD590" s="64">
        <v>0</v>
      </c>
      <c r="BE590" s="64">
        <v>0</v>
      </c>
      <c r="BF590" s="64">
        <v>0</v>
      </c>
      <c r="BG590" s="64">
        <v>0</v>
      </c>
      <c r="BH590" s="64">
        <v>0</v>
      </c>
      <c r="BI590" s="61">
        <v>0</v>
      </c>
      <c r="BJ590" s="62">
        <v>0</v>
      </c>
      <c r="BK590" s="62">
        <v>0</v>
      </c>
      <c r="BL590" s="62">
        <v>0</v>
      </c>
      <c r="BM590" s="62">
        <v>0</v>
      </c>
      <c r="BN590" s="62">
        <v>0</v>
      </c>
      <c r="BO590" s="62">
        <v>0</v>
      </c>
      <c r="BP590" s="62">
        <v>0</v>
      </c>
      <c r="BQ590" s="62">
        <v>0</v>
      </c>
      <c r="BR590" s="62">
        <v>0</v>
      </c>
      <c r="BS590" s="62">
        <v>0</v>
      </c>
      <c r="BT590" s="62">
        <v>0</v>
      </c>
      <c r="BU590" s="62">
        <v>0</v>
      </c>
    </row>
    <row r="591" spans="1:73" s="63" customFormat="1" x14ac:dyDescent="0.3">
      <c r="A591" s="1"/>
      <c r="B591" s="1"/>
      <c r="C591" s="1"/>
      <c r="D591" s="92"/>
      <c r="E591" s="3"/>
      <c r="F591" s="3"/>
      <c r="G591" s="1"/>
      <c r="H591" s="69">
        <v>26.285952000051726</v>
      </c>
      <c r="I591" s="47">
        <v>0</v>
      </c>
      <c r="J591" s="48">
        <v>0</v>
      </c>
      <c r="K591" s="48">
        <v>0</v>
      </c>
      <c r="L591" s="49">
        <v>0</v>
      </c>
      <c r="M591" s="49">
        <v>0</v>
      </c>
      <c r="N591" s="49">
        <v>0</v>
      </c>
      <c r="O591" s="49">
        <v>0</v>
      </c>
      <c r="P591" s="49">
        <v>0</v>
      </c>
      <c r="Q591" s="49">
        <v>0</v>
      </c>
      <c r="R591" s="49">
        <v>0</v>
      </c>
      <c r="S591" s="49">
        <v>0</v>
      </c>
      <c r="T591" s="49">
        <v>0</v>
      </c>
      <c r="U591" s="50">
        <v>316.39999999999998</v>
      </c>
      <c r="V591" s="50">
        <v>348.28</v>
      </c>
      <c r="W591" s="51">
        <v>0</v>
      </c>
      <c r="X591" s="51">
        <v>0</v>
      </c>
      <c r="Y591" s="51">
        <v>0</v>
      </c>
      <c r="Z591" s="51">
        <v>0</v>
      </c>
      <c r="AA591" s="52">
        <v>0</v>
      </c>
      <c r="AB591" s="53">
        <v>0</v>
      </c>
      <c r="AC591" s="53">
        <v>0</v>
      </c>
      <c r="AD591" s="55">
        <v>0</v>
      </c>
      <c r="AE591" s="56">
        <v>0</v>
      </c>
      <c r="AF591" s="56">
        <v>0</v>
      </c>
      <c r="AG591" s="56">
        <v>0</v>
      </c>
      <c r="AH591" s="57">
        <v>0</v>
      </c>
      <c r="AI591" s="57">
        <v>0</v>
      </c>
      <c r="AJ591" s="57">
        <v>0</v>
      </c>
      <c r="AK591" s="57">
        <v>0</v>
      </c>
      <c r="AL591" s="57">
        <v>0</v>
      </c>
      <c r="AM591" s="57">
        <v>0</v>
      </c>
      <c r="AN591" s="57">
        <v>0</v>
      </c>
      <c r="AO591" s="57">
        <v>0</v>
      </c>
      <c r="AP591" s="57">
        <v>0</v>
      </c>
      <c r="AQ591" s="58">
        <v>0</v>
      </c>
      <c r="AR591" s="58">
        <v>0</v>
      </c>
      <c r="AS591" s="58">
        <v>0</v>
      </c>
      <c r="AT591" s="58">
        <v>0</v>
      </c>
      <c r="AU591" s="58">
        <v>0</v>
      </c>
      <c r="AV591" s="58">
        <v>0</v>
      </c>
      <c r="AW591" s="58">
        <v>0</v>
      </c>
      <c r="AX591" s="59">
        <v>0</v>
      </c>
      <c r="AY591" s="59">
        <v>0</v>
      </c>
      <c r="AZ591" s="59">
        <v>0</v>
      </c>
      <c r="BA591" s="64">
        <v>0</v>
      </c>
      <c r="BB591" s="64">
        <v>0</v>
      </c>
      <c r="BC591" s="64">
        <v>0</v>
      </c>
      <c r="BD591" s="64">
        <v>0</v>
      </c>
      <c r="BE591" s="64">
        <v>0</v>
      </c>
      <c r="BF591" s="64">
        <v>0</v>
      </c>
      <c r="BG591" s="64">
        <v>0</v>
      </c>
      <c r="BH591" s="64">
        <v>0</v>
      </c>
      <c r="BI591" s="61">
        <v>0</v>
      </c>
      <c r="BJ591" s="62">
        <v>0</v>
      </c>
      <c r="BK591" s="62">
        <v>0</v>
      </c>
      <c r="BL591" s="62">
        <v>0</v>
      </c>
      <c r="BM591" s="62">
        <v>0</v>
      </c>
      <c r="BN591" s="62">
        <v>0</v>
      </c>
      <c r="BO591" s="62">
        <v>0</v>
      </c>
      <c r="BP591" s="62">
        <v>0</v>
      </c>
      <c r="BQ591" s="62">
        <v>0</v>
      </c>
      <c r="BR591" s="62">
        <v>0</v>
      </c>
      <c r="BS591" s="62">
        <v>0</v>
      </c>
      <c r="BT591" s="62">
        <v>0</v>
      </c>
      <c r="BU591" s="62">
        <v>0</v>
      </c>
    </row>
    <row r="592" spans="1:73" s="63" customFormat="1" x14ac:dyDescent="0.3">
      <c r="A592" s="1"/>
      <c r="B592" s="1"/>
      <c r="C592" s="1"/>
      <c r="D592" s="92"/>
      <c r="E592" s="3"/>
      <c r="F592" s="3"/>
      <c r="G592" s="1"/>
      <c r="H592" s="69">
        <v>26.330656000051814</v>
      </c>
      <c r="I592" s="47">
        <v>0</v>
      </c>
      <c r="J592" s="48">
        <v>0</v>
      </c>
      <c r="K592" s="48">
        <v>0</v>
      </c>
      <c r="L592" s="49">
        <v>0</v>
      </c>
      <c r="M592" s="49">
        <v>0</v>
      </c>
      <c r="N592" s="49">
        <v>0</v>
      </c>
      <c r="O592" s="49">
        <v>0</v>
      </c>
      <c r="P592" s="49">
        <v>0</v>
      </c>
      <c r="Q592" s="49">
        <v>0</v>
      </c>
      <c r="R592" s="49">
        <v>0</v>
      </c>
      <c r="S592" s="49">
        <v>0</v>
      </c>
      <c r="T592" s="49">
        <v>0</v>
      </c>
      <c r="U592" s="50">
        <v>316.7</v>
      </c>
      <c r="V592" s="50">
        <v>348.34</v>
      </c>
      <c r="W592" s="51">
        <v>0</v>
      </c>
      <c r="X592" s="51">
        <v>0</v>
      </c>
      <c r="Y592" s="51">
        <v>0</v>
      </c>
      <c r="Z592" s="51">
        <v>0</v>
      </c>
      <c r="AA592" s="52">
        <v>0</v>
      </c>
      <c r="AB592" s="53">
        <v>0</v>
      </c>
      <c r="AC592" s="53">
        <v>0</v>
      </c>
      <c r="AD592" s="55">
        <v>0</v>
      </c>
      <c r="AE592" s="56">
        <v>0</v>
      </c>
      <c r="AF592" s="56">
        <v>0</v>
      </c>
      <c r="AG592" s="56">
        <v>0</v>
      </c>
      <c r="AH592" s="57">
        <v>0</v>
      </c>
      <c r="AI592" s="57">
        <v>0</v>
      </c>
      <c r="AJ592" s="57">
        <v>0</v>
      </c>
      <c r="AK592" s="57">
        <v>0</v>
      </c>
      <c r="AL592" s="57">
        <v>0</v>
      </c>
      <c r="AM592" s="57">
        <v>0</v>
      </c>
      <c r="AN592" s="57">
        <v>0</v>
      </c>
      <c r="AO592" s="57">
        <v>0</v>
      </c>
      <c r="AP592" s="57">
        <v>0</v>
      </c>
      <c r="AQ592" s="58">
        <v>0</v>
      </c>
      <c r="AR592" s="58">
        <v>0</v>
      </c>
      <c r="AS592" s="58">
        <v>0</v>
      </c>
      <c r="AT592" s="58">
        <v>0</v>
      </c>
      <c r="AU592" s="58">
        <v>0</v>
      </c>
      <c r="AV592" s="58">
        <v>0</v>
      </c>
      <c r="AW592" s="58">
        <v>0</v>
      </c>
      <c r="AX592" s="59">
        <v>0</v>
      </c>
      <c r="AY592" s="59">
        <v>0</v>
      </c>
      <c r="AZ592" s="59">
        <v>0</v>
      </c>
      <c r="BA592" s="64">
        <v>0</v>
      </c>
      <c r="BB592" s="64">
        <v>0</v>
      </c>
      <c r="BC592" s="64">
        <v>0</v>
      </c>
      <c r="BD592" s="64">
        <v>0</v>
      </c>
      <c r="BE592" s="64">
        <v>0</v>
      </c>
      <c r="BF592" s="64">
        <v>0</v>
      </c>
      <c r="BG592" s="64">
        <v>0</v>
      </c>
      <c r="BH592" s="64">
        <v>0</v>
      </c>
      <c r="BI592" s="61">
        <v>0</v>
      </c>
      <c r="BJ592" s="62">
        <v>0</v>
      </c>
      <c r="BK592" s="62">
        <v>0</v>
      </c>
      <c r="BL592" s="62">
        <v>0</v>
      </c>
      <c r="BM592" s="62">
        <v>0</v>
      </c>
      <c r="BN592" s="62">
        <v>0</v>
      </c>
      <c r="BO592" s="62">
        <v>0</v>
      </c>
      <c r="BP592" s="62">
        <v>0</v>
      </c>
      <c r="BQ592" s="62">
        <v>0</v>
      </c>
      <c r="BR592" s="62">
        <v>0</v>
      </c>
      <c r="BS592" s="62">
        <v>0</v>
      </c>
      <c r="BT592" s="62">
        <v>0</v>
      </c>
      <c r="BU592" s="62">
        <v>0</v>
      </c>
    </row>
    <row r="593" spans="1:73" s="63" customFormat="1" x14ac:dyDescent="0.3">
      <c r="A593" s="1"/>
      <c r="B593" s="1"/>
      <c r="C593" s="1"/>
      <c r="D593" s="92"/>
      <c r="E593" s="3"/>
      <c r="F593" s="3"/>
      <c r="G593" s="1"/>
      <c r="H593" s="69">
        <v>26.375360000051906</v>
      </c>
      <c r="I593" s="47">
        <v>0</v>
      </c>
      <c r="J593" s="48">
        <v>0</v>
      </c>
      <c r="K593" s="48">
        <v>0</v>
      </c>
      <c r="L593" s="49">
        <v>0</v>
      </c>
      <c r="M593" s="49">
        <v>0</v>
      </c>
      <c r="N593" s="49">
        <v>0</v>
      </c>
      <c r="O593" s="49">
        <v>0</v>
      </c>
      <c r="P593" s="49">
        <v>0</v>
      </c>
      <c r="Q593" s="49">
        <v>0</v>
      </c>
      <c r="R593" s="49">
        <v>0</v>
      </c>
      <c r="S593" s="49">
        <v>0</v>
      </c>
      <c r="T593" s="49">
        <v>0</v>
      </c>
      <c r="U593" s="50">
        <v>317</v>
      </c>
      <c r="V593" s="50">
        <v>348.4</v>
      </c>
      <c r="W593" s="51">
        <v>0</v>
      </c>
      <c r="X593" s="51">
        <v>0</v>
      </c>
      <c r="Y593" s="51">
        <v>0</v>
      </c>
      <c r="Z593" s="51">
        <v>0</v>
      </c>
      <c r="AA593" s="52">
        <v>0</v>
      </c>
      <c r="AB593" s="53">
        <v>0</v>
      </c>
      <c r="AC593" s="53">
        <v>0</v>
      </c>
      <c r="AD593" s="55">
        <v>0</v>
      </c>
      <c r="AE593" s="56">
        <v>0</v>
      </c>
      <c r="AF593" s="56">
        <v>0</v>
      </c>
      <c r="AG593" s="56">
        <v>0</v>
      </c>
      <c r="AH593" s="57">
        <v>0</v>
      </c>
      <c r="AI593" s="57">
        <v>0</v>
      </c>
      <c r="AJ593" s="57">
        <v>0</v>
      </c>
      <c r="AK593" s="57">
        <v>0</v>
      </c>
      <c r="AL593" s="57">
        <v>0</v>
      </c>
      <c r="AM593" s="57">
        <v>0</v>
      </c>
      <c r="AN593" s="57">
        <v>0</v>
      </c>
      <c r="AO593" s="57">
        <v>0</v>
      </c>
      <c r="AP593" s="57">
        <v>0</v>
      </c>
      <c r="AQ593" s="58">
        <v>0</v>
      </c>
      <c r="AR593" s="58">
        <v>0</v>
      </c>
      <c r="AS593" s="58">
        <v>0</v>
      </c>
      <c r="AT593" s="58">
        <v>0</v>
      </c>
      <c r="AU593" s="58">
        <v>0</v>
      </c>
      <c r="AV593" s="58">
        <v>0</v>
      </c>
      <c r="AW593" s="58">
        <v>0</v>
      </c>
      <c r="AX593" s="59">
        <v>0</v>
      </c>
      <c r="AY593" s="59">
        <v>0</v>
      </c>
      <c r="AZ593" s="59">
        <v>0</v>
      </c>
      <c r="BA593" s="64">
        <v>0</v>
      </c>
      <c r="BB593" s="64">
        <v>0</v>
      </c>
      <c r="BC593" s="64">
        <v>0</v>
      </c>
      <c r="BD593" s="64">
        <v>0</v>
      </c>
      <c r="BE593" s="64">
        <v>0</v>
      </c>
      <c r="BF593" s="64">
        <v>0</v>
      </c>
      <c r="BG593" s="64">
        <v>0</v>
      </c>
      <c r="BH593" s="64">
        <v>0</v>
      </c>
      <c r="BI593" s="61">
        <v>0</v>
      </c>
      <c r="BJ593" s="62">
        <v>0</v>
      </c>
      <c r="BK593" s="62">
        <v>0</v>
      </c>
      <c r="BL593" s="62">
        <v>0</v>
      </c>
      <c r="BM593" s="62">
        <v>0</v>
      </c>
      <c r="BN593" s="62">
        <v>0</v>
      </c>
      <c r="BO593" s="62">
        <v>0</v>
      </c>
      <c r="BP593" s="62">
        <v>0</v>
      </c>
      <c r="BQ593" s="62">
        <v>0</v>
      </c>
      <c r="BR593" s="62">
        <v>0</v>
      </c>
      <c r="BS593" s="62">
        <v>0</v>
      </c>
      <c r="BT593" s="62">
        <v>0</v>
      </c>
      <c r="BU593" s="62">
        <v>0</v>
      </c>
    </row>
    <row r="594" spans="1:73" s="63" customFormat="1" x14ac:dyDescent="0.3">
      <c r="A594" s="1"/>
      <c r="B594" s="1"/>
      <c r="C594" s="1"/>
      <c r="D594" s="92"/>
      <c r="E594" s="3"/>
      <c r="F594" s="3"/>
      <c r="G594" s="1"/>
      <c r="H594" s="69">
        <v>26.420064000051994</v>
      </c>
      <c r="I594" s="47">
        <v>0</v>
      </c>
      <c r="J594" s="48">
        <v>0</v>
      </c>
      <c r="K594" s="48">
        <v>0</v>
      </c>
      <c r="L594" s="49">
        <v>0</v>
      </c>
      <c r="M594" s="49">
        <v>0</v>
      </c>
      <c r="N594" s="49">
        <v>0</v>
      </c>
      <c r="O594" s="49">
        <v>0</v>
      </c>
      <c r="P594" s="49">
        <v>0</v>
      </c>
      <c r="Q594" s="49">
        <v>0</v>
      </c>
      <c r="R594" s="49">
        <v>0</v>
      </c>
      <c r="S594" s="49">
        <v>0</v>
      </c>
      <c r="T594" s="49">
        <v>0</v>
      </c>
      <c r="U594" s="50">
        <v>317.3</v>
      </c>
      <c r="V594" s="50">
        <v>348.46</v>
      </c>
      <c r="W594" s="51">
        <v>0</v>
      </c>
      <c r="X594" s="51">
        <v>0</v>
      </c>
      <c r="Y594" s="51">
        <v>0</v>
      </c>
      <c r="Z594" s="51">
        <v>0</v>
      </c>
      <c r="AA594" s="52">
        <v>0</v>
      </c>
      <c r="AB594" s="53">
        <v>0</v>
      </c>
      <c r="AC594" s="53">
        <v>0</v>
      </c>
      <c r="AD594" s="55">
        <v>0</v>
      </c>
      <c r="AE594" s="56">
        <v>0</v>
      </c>
      <c r="AF594" s="56">
        <v>0</v>
      </c>
      <c r="AG594" s="56">
        <v>0</v>
      </c>
      <c r="AH594" s="57">
        <v>0</v>
      </c>
      <c r="AI594" s="57">
        <v>0</v>
      </c>
      <c r="AJ594" s="57">
        <v>0</v>
      </c>
      <c r="AK594" s="57">
        <v>0</v>
      </c>
      <c r="AL594" s="57">
        <v>0</v>
      </c>
      <c r="AM594" s="57">
        <v>0</v>
      </c>
      <c r="AN594" s="57">
        <v>0</v>
      </c>
      <c r="AO594" s="57">
        <v>0</v>
      </c>
      <c r="AP594" s="57">
        <v>0</v>
      </c>
      <c r="AQ594" s="58">
        <v>0</v>
      </c>
      <c r="AR594" s="58">
        <v>0</v>
      </c>
      <c r="AS594" s="58">
        <v>0</v>
      </c>
      <c r="AT594" s="58">
        <v>0</v>
      </c>
      <c r="AU594" s="58">
        <v>0</v>
      </c>
      <c r="AV594" s="58">
        <v>0</v>
      </c>
      <c r="AW594" s="58">
        <v>0</v>
      </c>
      <c r="AX594" s="59">
        <v>0</v>
      </c>
      <c r="AY594" s="59">
        <v>0</v>
      </c>
      <c r="AZ594" s="59">
        <v>0</v>
      </c>
      <c r="BA594" s="64">
        <v>0</v>
      </c>
      <c r="BB594" s="64">
        <v>0</v>
      </c>
      <c r="BC594" s="64">
        <v>0</v>
      </c>
      <c r="BD594" s="64">
        <v>0</v>
      </c>
      <c r="BE594" s="64">
        <v>0</v>
      </c>
      <c r="BF594" s="64">
        <v>0</v>
      </c>
      <c r="BG594" s="64">
        <v>0</v>
      </c>
      <c r="BH594" s="64">
        <v>0</v>
      </c>
      <c r="BI594" s="61">
        <v>0</v>
      </c>
      <c r="BJ594" s="62">
        <v>0</v>
      </c>
      <c r="BK594" s="62">
        <v>0</v>
      </c>
      <c r="BL594" s="62">
        <v>0</v>
      </c>
      <c r="BM594" s="62">
        <v>0</v>
      </c>
      <c r="BN594" s="62">
        <v>0</v>
      </c>
      <c r="BO594" s="62">
        <v>0</v>
      </c>
      <c r="BP594" s="62">
        <v>0</v>
      </c>
      <c r="BQ594" s="62">
        <v>0</v>
      </c>
      <c r="BR594" s="62">
        <v>0</v>
      </c>
      <c r="BS594" s="62">
        <v>0</v>
      </c>
      <c r="BT594" s="62">
        <v>0</v>
      </c>
      <c r="BU594" s="62">
        <v>0</v>
      </c>
    </row>
    <row r="595" spans="1:73" s="63" customFormat="1" x14ac:dyDescent="0.3">
      <c r="A595" s="1"/>
      <c r="B595" s="1"/>
      <c r="C595" s="1"/>
      <c r="D595" s="92"/>
      <c r="E595" s="3"/>
      <c r="F595" s="3"/>
      <c r="G595" s="1"/>
      <c r="H595" s="69">
        <v>26.464768000052082</v>
      </c>
      <c r="I595" s="47">
        <v>0</v>
      </c>
      <c r="J595" s="48">
        <v>0</v>
      </c>
      <c r="K595" s="48">
        <v>0</v>
      </c>
      <c r="L595" s="49">
        <v>0</v>
      </c>
      <c r="M595" s="49">
        <v>0</v>
      </c>
      <c r="N595" s="49">
        <v>0</v>
      </c>
      <c r="O595" s="49">
        <v>0</v>
      </c>
      <c r="P595" s="49">
        <v>0</v>
      </c>
      <c r="Q595" s="49">
        <v>0</v>
      </c>
      <c r="R595" s="49">
        <v>0</v>
      </c>
      <c r="S595" s="49">
        <v>0</v>
      </c>
      <c r="T595" s="49">
        <v>0</v>
      </c>
      <c r="U595" s="50">
        <v>317.60000000000002</v>
      </c>
      <c r="V595" s="50">
        <v>348.52</v>
      </c>
      <c r="W595" s="51">
        <v>0</v>
      </c>
      <c r="X595" s="51">
        <v>0</v>
      </c>
      <c r="Y595" s="51">
        <v>0</v>
      </c>
      <c r="Z595" s="51">
        <v>0</v>
      </c>
      <c r="AA595" s="52">
        <v>0</v>
      </c>
      <c r="AB595" s="53">
        <v>0</v>
      </c>
      <c r="AC595" s="53">
        <v>0</v>
      </c>
      <c r="AD595" s="55">
        <v>0</v>
      </c>
      <c r="AE595" s="56">
        <v>0</v>
      </c>
      <c r="AF595" s="56">
        <v>0</v>
      </c>
      <c r="AG595" s="56">
        <v>0</v>
      </c>
      <c r="AH595" s="57">
        <v>0</v>
      </c>
      <c r="AI595" s="57">
        <v>0</v>
      </c>
      <c r="AJ595" s="57">
        <v>0</v>
      </c>
      <c r="AK595" s="57">
        <v>0</v>
      </c>
      <c r="AL595" s="57">
        <v>0</v>
      </c>
      <c r="AM595" s="57">
        <v>0</v>
      </c>
      <c r="AN595" s="57">
        <v>0</v>
      </c>
      <c r="AO595" s="57">
        <v>0</v>
      </c>
      <c r="AP595" s="57">
        <v>0</v>
      </c>
      <c r="AQ595" s="58">
        <v>0</v>
      </c>
      <c r="AR595" s="58">
        <v>0</v>
      </c>
      <c r="AS595" s="58">
        <v>0</v>
      </c>
      <c r="AT595" s="58">
        <v>0</v>
      </c>
      <c r="AU595" s="58">
        <v>0</v>
      </c>
      <c r="AV595" s="58">
        <v>0</v>
      </c>
      <c r="AW595" s="58">
        <v>0</v>
      </c>
      <c r="AX595" s="59">
        <v>0</v>
      </c>
      <c r="AY595" s="59">
        <v>0</v>
      </c>
      <c r="AZ595" s="59">
        <v>0</v>
      </c>
      <c r="BA595" s="64">
        <v>0</v>
      </c>
      <c r="BB595" s="64">
        <v>0</v>
      </c>
      <c r="BC595" s="64">
        <v>0</v>
      </c>
      <c r="BD595" s="64">
        <v>0</v>
      </c>
      <c r="BE595" s="64">
        <v>0</v>
      </c>
      <c r="BF595" s="64">
        <v>0</v>
      </c>
      <c r="BG595" s="64">
        <v>0</v>
      </c>
      <c r="BH595" s="64">
        <v>0</v>
      </c>
      <c r="BI595" s="61">
        <v>0</v>
      </c>
      <c r="BJ595" s="62">
        <v>0</v>
      </c>
      <c r="BK595" s="62">
        <v>0</v>
      </c>
      <c r="BL595" s="62">
        <v>0</v>
      </c>
      <c r="BM595" s="62">
        <v>0</v>
      </c>
      <c r="BN595" s="62">
        <v>0</v>
      </c>
      <c r="BO595" s="62">
        <v>0</v>
      </c>
      <c r="BP595" s="62">
        <v>0</v>
      </c>
      <c r="BQ595" s="62">
        <v>0</v>
      </c>
      <c r="BR595" s="62">
        <v>0</v>
      </c>
      <c r="BS595" s="62">
        <v>0</v>
      </c>
      <c r="BT595" s="62">
        <v>0</v>
      </c>
      <c r="BU595" s="62">
        <v>0</v>
      </c>
    </row>
    <row r="596" spans="1:73" s="63" customFormat="1" x14ac:dyDescent="0.3">
      <c r="A596" s="1"/>
      <c r="B596" s="1"/>
      <c r="C596" s="1"/>
      <c r="D596" s="92"/>
      <c r="E596" s="3"/>
      <c r="F596" s="3"/>
      <c r="G596" s="1"/>
      <c r="H596" s="69">
        <v>26.509472000052167</v>
      </c>
      <c r="I596" s="47">
        <v>0</v>
      </c>
      <c r="J596" s="48">
        <v>0</v>
      </c>
      <c r="K596" s="48">
        <v>0</v>
      </c>
      <c r="L596" s="49">
        <v>0</v>
      </c>
      <c r="M596" s="49">
        <v>0</v>
      </c>
      <c r="N596" s="49">
        <v>0</v>
      </c>
      <c r="O596" s="49">
        <v>0</v>
      </c>
      <c r="P596" s="49">
        <v>0</v>
      </c>
      <c r="Q596" s="49">
        <v>0</v>
      </c>
      <c r="R596" s="49">
        <v>0</v>
      </c>
      <c r="S596" s="49">
        <v>0</v>
      </c>
      <c r="T596" s="49">
        <v>0</v>
      </c>
      <c r="U596" s="50">
        <v>317.89999999999998</v>
      </c>
      <c r="V596" s="50">
        <v>348.58</v>
      </c>
      <c r="W596" s="51">
        <v>0</v>
      </c>
      <c r="X596" s="51">
        <v>0</v>
      </c>
      <c r="Y596" s="51">
        <v>0</v>
      </c>
      <c r="Z596" s="51">
        <v>0</v>
      </c>
      <c r="AA596" s="52">
        <v>0</v>
      </c>
      <c r="AB596" s="53">
        <v>0</v>
      </c>
      <c r="AC596" s="53">
        <v>0</v>
      </c>
      <c r="AD596" s="55">
        <v>0</v>
      </c>
      <c r="AE596" s="56">
        <v>0</v>
      </c>
      <c r="AF596" s="56">
        <v>0</v>
      </c>
      <c r="AG596" s="56">
        <v>0</v>
      </c>
      <c r="AH596" s="57">
        <v>0</v>
      </c>
      <c r="AI596" s="57">
        <v>0</v>
      </c>
      <c r="AJ596" s="57">
        <v>0</v>
      </c>
      <c r="AK596" s="57">
        <v>0</v>
      </c>
      <c r="AL596" s="57">
        <v>0</v>
      </c>
      <c r="AM596" s="57">
        <v>0</v>
      </c>
      <c r="AN596" s="57">
        <v>0</v>
      </c>
      <c r="AO596" s="57">
        <v>0</v>
      </c>
      <c r="AP596" s="57">
        <v>0</v>
      </c>
      <c r="AQ596" s="58">
        <v>0</v>
      </c>
      <c r="AR596" s="58">
        <v>0</v>
      </c>
      <c r="AS596" s="58">
        <v>0</v>
      </c>
      <c r="AT596" s="58">
        <v>0</v>
      </c>
      <c r="AU596" s="58">
        <v>0</v>
      </c>
      <c r="AV596" s="58">
        <v>0</v>
      </c>
      <c r="AW596" s="58">
        <v>0</v>
      </c>
      <c r="AX596" s="59">
        <v>0</v>
      </c>
      <c r="AY596" s="59">
        <v>0</v>
      </c>
      <c r="AZ596" s="59">
        <v>0</v>
      </c>
      <c r="BA596" s="64">
        <v>0</v>
      </c>
      <c r="BB596" s="64">
        <v>0</v>
      </c>
      <c r="BC596" s="64">
        <v>0</v>
      </c>
      <c r="BD596" s="64">
        <v>0</v>
      </c>
      <c r="BE596" s="64">
        <v>0</v>
      </c>
      <c r="BF596" s="64">
        <v>0</v>
      </c>
      <c r="BG596" s="64">
        <v>0</v>
      </c>
      <c r="BH596" s="64">
        <v>0</v>
      </c>
      <c r="BI596" s="61">
        <v>0</v>
      </c>
      <c r="BJ596" s="62">
        <v>0</v>
      </c>
      <c r="BK596" s="62">
        <v>0</v>
      </c>
      <c r="BL596" s="62">
        <v>0</v>
      </c>
      <c r="BM596" s="62">
        <v>0</v>
      </c>
      <c r="BN596" s="62">
        <v>0</v>
      </c>
      <c r="BO596" s="62">
        <v>0</v>
      </c>
      <c r="BP596" s="62">
        <v>0</v>
      </c>
      <c r="BQ596" s="62">
        <v>0</v>
      </c>
      <c r="BR596" s="62">
        <v>0</v>
      </c>
      <c r="BS596" s="62">
        <v>0</v>
      </c>
      <c r="BT596" s="62">
        <v>0</v>
      </c>
      <c r="BU596" s="62">
        <v>0</v>
      </c>
    </row>
    <row r="597" spans="1:73" s="63" customFormat="1" x14ac:dyDescent="0.3">
      <c r="A597" s="1"/>
      <c r="B597" s="1"/>
      <c r="C597" s="1"/>
      <c r="D597" s="92"/>
      <c r="E597" s="3"/>
      <c r="F597" s="3"/>
      <c r="G597" s="1"/>
      <c r="H597" s="69">
        <v>26.554176000052255</v>
      </c>
      <c r="I597" s="47">
        <v>0</v>
      </c>
      <c r="J597" s="48">
        <v>0</v>
      </c>
      <c r="K597" s="48">
        <v>0</v>
      </c>
      <c r="L597" s="49">
        <v>0</v>
      </c>
      <c r="M597" s="49">
        <v>0</v>
      </c>
      <c r="N597" s="49">
        <v>0</v>
      </c>
      <c r="O597" s="49">
        <v>0</v>
      </c>
      <c r="P597" s="49">
        <v>0</v>
      </c>
      <c r="Q597" s="49">
        <v>0</v>
      </c>
      <c r="R597" s="49">
        <v>0</v>
      </c>
      <c r="S597" s="49">
        <v>0</v>
      </c>
      <c r="T597" s="49">
        <v>0</v>
      </c>
      <c r="U597" s="50">
        <v>318.2000000000005</v>
      </c>
      <c r="V597" s="50">
        <v>348.64</v>
      </c>
      <c r="W597" s="51">
        <v>0</v>
      </c>
      <c r="X597" s="51">
        <v>0</v>
      </c>
      <c r="Y597" s="51">
        <v>0</v>
      </c>
      <c r="Z597" s="51">
        <v>0</v>
      </c>
      <c r="AA597" s="52">
        <v>0</v>
      </c>
      <c r="AB597" s="53">
        <v>0</v>
      </c>
      <c r="AC597" s="53">
        <v>0</v>
      </c>
      <c r="AD597" s="55">
        <v>0</v>
      </c>
      <c r="AE597" s="56">
        <v>0</v>
      </c>
      <c r="AF597" s="56">
        <v>0</v>
      </c>
      <c r="AG597" s="56">
        <v>0</v>
      </c>
      <c r="AH597" s="57">
        <v>0</v>
      </c>
      <c r="AI597" s="57">
        <v>0</v>
      </c>
      <c r="AJ597" s="57">
        <v>0</v>
      </c>
      <c r="AK597" s="57">
        <v>0</v>
      </c>
      <c r="AL597" s="57">
        <v>0</v>
      </c>
      <c r="AM597" s="57">
        <v>0</v>
      </c>
      <c r="AN597" s="57">
        <v>0</v>
      </c>
      <c r="AO597" s="57">
        <v>0</v>
      </c>
      <c r="AP597" s="57">
        <v>0</v>
      </c>
      <c r="AQ597" s="58">
        <v>0</v>
      </c>
      <c r="AR597" s="58">
        <v>0</v>
      </c>
      <c r="AS597" s="58">
        <v>0</v>
      </c>
      <c r="AT597" s="58">
        <v>0</v>
      </c>
      <c r="AU597" s="58">
        <v>0</v>
      </c>
      <c r="AV597" s="58">
        <v>0</v>
      </c>
      <c r="AW597" s="58">
        <v>0</v>
      </c>
      <c r="AX597" s="59">
        <v>0</v>
      </c>
      <c r="AY597" s="59">
        <v>0</v>
      </c>
      <c r="AZ597" s="59">
        <v>0</v>
      </c>
      <c r="BA597" s="64">
        <v>0</v>
      </c>
      <c r="BB597" s="64">
        <v>0</v>
      </c>
      <c r="BC597" s="64">
        <v>0</v>
      </c>
      <c r="BD597" s="64">
        <v>0</v>
      </c>
      <c r="BE597" s="64">
        <v>0</v>
      </c>
      <c r="BF597" s="64">
        <v>0</v>
      </c>
      <c r="BG597" s="64">
        <v>0</v>
      </c>
      <c r="BH597" s="64">
        <v>0</v>
      </c>
      <c r="BI597" s="61">
        <v>0</v>
      </c>
      <c r="BJ597" s="62">
        <v>0</v>
      </c>
      <c r="BK597" s="62">
        <v>0</v>
      </c>
      <c r="BL597" s="62">
        <v>0</v>
      </c>
      <c r="BM597" s="62">
        <v>0</v>
      </c>
      <c r="BN597" s="62">
        <v>0</v>
      </c>
      <c r="BO597" s="62">
        <v>0</v>
      </c>
      <c r="BP597" s="62">
        <v>0</v>
      </c>
      <c r="BQ597" s="62">
        <v>0</v>
      </c>
      <c r="BR597" s="62">
        <v>0</v>
      </c>
      <c r="BS597" s="62">
        <v>0</v>
      </c>
      <c r="BT597" s="62">
        <v>0</v>
      </c>
      <c r="BU597" s="62">
        <v>0</v>
      </c>
    </row>
    <row r="598" spans="1:73" s="63" customFormat="1" x14ac:dyDescent="0.3">
      <c r="A598" s="1"/>
      <c r="B598" s="1"/>
      <c r="C598" s="1"/>
      <c r="D598" s="92"/>
      <c r="E598" s="3"/>
      <c r="F598" s="3"/>
      <c r="G598" s="1"/>
      <c r="H598" s="69">
        <v>26.598880000052343</v>
      </c>
      <c r="I598" s="47">
        <v>0</v>
      </c>
      <c r="J598" s="48">
        <v>0</v>
      </c>
      <c r="K598" s="48">
        <v>0</v>
      </c>
      <c r="L598" s="49">
        <v>0</v>
      </c>
      <c r="M598" s="49">
        <v>0</v>
      </c>
      <c r="N598" s="49">
        <v>0</v>
      </c>
      <c r="O598" s="49">
        <v>0</v>
      </c>
      <c r="P598" s="49">
        <v>0</v>
      </c>
      <c r="Q598" s="49">
        <v>0</v>
      </c>
      <c r="R598" s="49">
        <v>0</v>
      </c>
      <c r="S598" s="49">
        <v>0</v>
      </c>
      <c r="T598" s="49">
        <v>0</v>
      </c>
      <c r="U598" s="50">
        <v>318.50000000000051</v>
      </c>
      <c r="V598" s="50">
        <v>348.7</v>
      </c>
      <c r="W598" s="51">
        <v>0</v>
      </c>
      <c r="X598" s="51">
        <v>0</v>
      </c>
      <c r="Y598" s="51">
        <v>0</v>
      </c>
      <c r="Z598" s="51">
        <v>0</v>
      </c>
      <c r="AA598" s="52">
        <v>0</v>
      </c>
      <c r="AB598" s="53">
        <v>0</v>
      </c>
      <c r="AC598" s="53">
        <v>0</v>
      </c>
      <c r="AD598" s="55">
        <v>0</v>
      </c>
      <c r="AE598" s="56">
        <v>0</v>
      </c>
      <c r="AF598" s="56">
        <v>0</v>
      </c>
      <c r="AG598" s="56">
        <v>0</v>
      </c>
      <c r="AH598" s="57">
        <v>0</v>
      </c>
      <c r="AI598" s="57">
        <v>0</v>
      </c>
      <c r="AJ598" s="57">
        <v>0</v>
      </c>
      <c r="AK598" s="57">
        <v>0</v>
      </c>
      <c r="AL598" s="57">
        <v>0</v>
      </c>
      <c r="AM598" s="57">
        <v>0</v>
      </c>
      <c r="AN598" s="57">
        <v>0</v>
      </c>
      <c r="AO598" s="57">
        <v>0</v>
      </c>
      <c r="AP598" s="57">
        <v>0</v>
      </c>
      <c r="AQ598" s="58">
        <v>0</v>
      </c>
      <c r="AR598" s="58">
        <v>0</v>
      </c>
      <c r="AS598" s="58">
        <v>0</v>
      </c>
      <c r="AT598" s="58">
        <v>0</v>
      </c>
      <c r="AU598" s="58">
        <v>0</v>
      </c>
      <c r="AV598" s="58">
        <v>0</v>
      </c>
      <c r="AW598" s="58">
        <v>0</v>
      </c>
      <c r="AX598" s="59">
        <v>0</v>
      </c>
      <c r="AY598" s="59">
        <v>0</v>
      </c>
      <c r="AZ598" s="59">
        <v>0</v>
      </c>
      <c r="BA598" s="64">
        <v>0</v>
      </c>
      <c r="BB598" s="64">
        <v>0</v>
      </c>
      <c r="BC598" s="64">
        <v>0</v>
      </c>
      <c r="BD598" s="64">
        <v>0</v>
      </c>
      <c r="BE598" s="64">
        <v>0</v>
      </c>
      <c r="BF598" s="64">
        <v>0</v>
      </c>
      <c r="BG598" s="64">
        <v>0</v>
      </c>
      <c r="BH598" s="64">
        <v>0</v>
      </c>
      <c r="BI598" s="61">
        <v>0</v>
      </c>
      <c r="BJ598" s="62">
        <v>0</v>
      </c>
      <c r="BK598" s="62">
        <v>0</v>
      </c>
      <c r="BL598" s="62">
        <v>0</v>
      </c>
      <c r="BM598" s="62">
        <v>0</v>
      </c>
      <c r="BN598" s="62">
        <v>0</v>
      </c>
      <c r="BO598" s="62">
        <v>0</v>
      </c>
      <c r="BP598" s="62">
        <v>0</v>
      </c>
      <c r="BQ598" s="62">
        <v>0</v>
      </c>
      <c r="BR598" s="62">
        <v>0</v>
      </c>
      <c r="BS598" s="62">
        <v>0</v>
      </c>
      <c r="BT598" s="62">
        <v>0</v>
      </c>
      <c r="BU598" s="62">
        <v>0</v>
      </c>
    </row>
    <row r="599" spans="1:73" s="63" customFormat="1" x14ac:dyDescent="0.3">
      <c r="A599" s="1"/>
      <c r="B599" s="1"/>
      <c r="C599" s="1"/>
      <c r="D599" s="92"/>
      <c r="E599" s="3"/>
      <c r="F599" s="3"/>
      <c r="G599" s="1"/>
      <c r="H599" s="69">
        <v>26.643584000052432</v>
      </c>
      <c r="I599" s="47">
        <v>0</v>
      </c>
      <c r="J599" s="48">
        <v>0</v>
      </c>
      <c r="K599" s="48">
        <v>0</v>
      </c>
      <c r="L599" s="49">
        <v>0</v>
      </c>
      <c r="M599" s="49">
        <v>0</v>
      </c>
      <c r="N599" s="49">
        <v>0</v>
      </c>
      <c r="O599" s="49">
        <v>0</v>
      </c>
      <c r="P599" s="49">
        <v>0</v>
      </c>
      <c r="Q599" s="49">
        <v>0</v>
      </c>
      <c r="R599" s="49">
        <v>0</v>
      </c>
      <c r="S599" s="49">
        <v>0</v>
      </c>
      <c r="T599" s="49">
        <v>0</v>
      </c>
      <c r="U599" s="50">
        <v>318.80000000000052</v>
      </c>
      <c r="V599" s="50">
        <v>348.76</v>
      </c>
      <c r="W599" s="51">
        <v>0</v>
      </c>
      <c r="X599" s="51">
        <v>0</v>
      </c>
      <c r="Y599" s="51">
        <v>0</v>
      </c>
      <c r="Z599" s="51">
        <v>0</v>
      </c>
      <c r="AA599" s="52">
        <v>0</v>
      </c>
      <c r="AB599" s="53">
        <v>0</v>
      </c>
      <c r="AC599" s="53">
        <v>0</v>
      </c>
      <c r="AD599" s="55">
        <v>0</v>
      </c>
      <c r="AE599" s="56">
        <v>0</v>
      </c>
      <c r="AF599" s="56">
        <v>0</v>
      </c>
      <c r="AG599" s="56">
        <v>0</v>
      </c>
      <c r="AH599" s="57">
        <v>0</v>
      </c>
      <c r="AI599" s="57">
        <v>0</v>
      </c>
      <c r="AJ599" s="57">
        <v>0</v>
      </c>
      <c r="AK599" s="57">
        <v>0</v>
      </c>
      <c r="AL599" s="57">
        <v>0</v>
      </c>
      <c r="AM599" s="57">
        <v>0</v>
      </c>
      <c r="AN599" s="57">
        <v>0</v>
      </c>
      <c r="AO599" s="57">
        <v>0</v>
      </c>
      <c r="AP599" s="57">
        <v>0</v>
      </c>
      <c r="AQ599" s="58">
        <v>0</v>
      </c>
      <c r="AR599" s="58">
        <v>0</v>
      </c>
      <c r="AS599" s="58">
        <v>0</v>
      </c>
      <c r="AT599" s="58">
        <v>0</v>
      </c>
      <c r="AU599" s="58">
        <v>0</v>
      </c>
      <c r="AV599" s="58">
        <v>0</v>
      </c>
      <c r="AW599" s="58">
        <v>0</v>
      </c>
      <c r="AX599" s="59">
        <v>0</v>
      </c>
      <c r="AY599" s="59">
        <v>0</v>
      </c>
      <c r="AZ599" s="59">
        <v>0</v>
      </c>
      <c r="BA599" s="64">
        <v>0</v>
      </c>
      <c r="BB599" s="64">
        <v>0</v>
      </c>
      <c r="BC599" s="64">
        <v>0</v>
      </c>
      <c r="BD599" s="64">
        <v>0</v>
      </c>
      <c r="BE599" s="64">
        <v>0</v>
      </c>
      <c r="BF599" s="64">
        <v>0</v>
      </c>
      <c r="BG599" s="64">
        <v>0</v>
      </c>
      <c r="BH599" s="64">
        <v>0</v>
      </c>
      <c r="BI599" s="61">
        <v>0</v>
      </c>
      <c r="BJ599" s="62">
        <v>0</v>
      </c>
      <c r="BK599" s="62">
        <v>0</v>
      </c>
      <c r="BL599" s="62">
        <v>0</v>
      </c>
      <c r="BM599" s="62">
        <v>0</v>
      </c>
      <c r="BN599" s="62">
        <v>0</v>
      </c>
      <c r="BO599" s="62">
        <v>0</v>
      </c>
      <c r="BP599" s="62">
        <v>0</v>
      </c>
      <c r="BQ599" s="62">
        <v>0</v>
      </c>
      <c r="BR599" s="62">
        <v>0</v>
      </c>
      <c r="BS599" s="62">
        <v>0</v>
      </c>
      <c r="BT599" s="62">
        <v>0</v>
      </c>
      <c r="BU599" s="62">
        <v>0</v>
      </c>
    </row>
    <row r="600" spans="1:73" s="63" customFormat="1" x14ac:dyDescent="0.3">
      <c r="A600" s="1"/>
      <c r="B600" s="1"/>
      <c r="C600" s="1"/>
      <c r="D600" s="92"/>
      <c r="E600" s="3"/>
      <c r="F600" s="3"/>
      <c r="G600" s="1"/>
      <c r="H600" s="69">
        <v>26.68828800005252</v>
      </c>
      <c r="I600" s="47">
        <v>0</v>
      </c>
      <c r="J600" s="48">
        <v>0</v>
      </c>
      <c r="K600" s="48">
        <v>0</v>
      </c>
      <c r="L600" s="49">
        <v>0</v>
      </c>
      <c r="M600" s="49">
        <v>0</v>
      </c>
      <c r="N600" s="49">
        <v>0</v>
      </c>
      <c r="O600" s="49">
        <v>0</v>
      </c>
      <c r="P600" s="49">
        <v>0</v>
      </c>
      <c r="Q600" s="49">
        <v>0</v>
      </c>
      <c r="R600" s="49">
        <v>0</v>
      </c>
      <c r="S600" s="49">
        <v>0</v>
      </c>
      <c r="T600" s="49">
        <v>0</v>
      </c>
      <c r="U600" s="50">
        <v>319.10000000000053</v>
      </c>
      <c r="V600" s="50">
        <v>348.82</v>
      </c>
      <c r="W600" s="51">
        <v>0</v>
      </c>
      <c r="X600" s="51">
        <v>0</v>
      </c>
      <c r="Y600" s="51">
        <v>0</v>
      </c>
      <c r="Z600" s="51">
        <v>0</v>
      </c>
      <c r="AA600" s="52">
        <v>0</v>
      </c>
      <c r="AB600" s="53">
        <v>0</v>
      </c>
      <c r="AC600" s="53">
        <v>0</v>
      </c>
      <c r="AD600" s="55">
        <v>0</v>
      </c>
      <c r="AE600" s="56">
        <v>0</v>
      </c>
      <c r="AF600" s="56">
        <v>0</v>
      </c>
      <c r="AG600" s="56">
        <v>0</v>
      </c>
      <c r="AH600" s="57">
        <v>0</v>
      </c>
      <c r="AI600" s="57">
        <v>0</v>
      </c>
      <c r="AJ600" s="57">
        <v>0</v>
      </c>
      <c r="AK600" s="57">
        <v>0</v>
      </c>
      <c r="AL600" s="57">
        <v>0</v>
      </c>
      <c r="AM600" s="57">
        <v>0</v>
      </c>
      <c r="AN600" s="57">
        <v>0</v>
      </c>
      <c r="AO600" s="57">
        <v>0</v>
      </c>
      <c r="AP600" s="57">
        <v>0</v>
      </c>
      <c r="AQ600" s="58">
        <v>0</v>
      </c>
      <c r="AR600" s="58">
        <v>0</v>
      </c>
      <c r="AS600" s="58">
        <v>0</v>
      </c>
      <c r="AT600" s="58">
        <v>0</v>
      </c>
      <c r="AU600" s="58">
        <v>0</v>
      </c>
      <c r="AV600" s="58">
        <v>0</v>
      </c>
      <c r="AW600" s="58">
        <v>0</v>
      </c>
      <c r="AX600" s="59">
        <v>0</v>
      </c>
      <c r="AY600" s="59">
        <v>0</v>
      </c>
      <c r="AZ600" s="59">
        <v>0</v>
      </c>
      <c r="BA600" s="64">
        <v>0</v>
      </c>
      <c r="BB600" s="64">
        <v>0</v>
      </c>
      <c r="BC600" s="64">
        <v>0</v>
      </c>
      <c r="BD600" s="64">
        <v>0</v>
      </c>
      <c r="BE600" s="64">
        <v>0</v>
      </c>
      <c r="BF600" s="64">
        <v>0</v>
      </c>
      <c r="BG600" s="64">
        <v>0</v>
      </c>
      <c r="BH600" s="64">
        <v>0</v>
      </c>
      <c r="BI600" s="61">
        <v>0</v>
      </c>
      <c r="BJ600" s="62">
        <v>0</v>
      </c>
      <c r="BK600" s="62">
        <v>0</v>
      </c>
      <c r="BL600" s="62">
        <v>0</v>
      </c>
      <c r="BM600" s="62">
        <v>0</v>
      </c>
      <c r="BN600" s="62">
        <v>0</v>
      </c>
      <c r="BO600" s="62">
        <v>0</v>
      </c>
      <c r="BP600" s="62">
        <v>0</v>
      </c>
      <c r="BQ600" s="62">
        <v>0</v>
      </c>
      <c r="BR600" s="62">
        <v>0</v>
      </c>
      <c r="BS600" s="62">
        <v>0</v>
      </c>
      <c r="BT600" s="62">
        <v>0</v>
      </c>
      <c r="BU600" s="62">
        <v>0</v>
      </c>
    </row>
    <row r="601" spans="1:73" s="63" customFormat="1" x14ac:dyDescent="0.3">
      <c r="A601" s="1"/>
      <c r="B601" s="1"/>
      <c r="C601" s="1"/>
      <c r="D601" s="92"/>
      <c r="E601" s="3"/>
      <c r="F601" s="3"/>
      <c r="G601" s="1"/>
      <c r="H601" s="69">
        <v>26.732992000052608</v>
      </c>
      <c r="I601" s="47">
        <v>0</v>
      </c>
      <c r="J601" s="48">
        <v>0</v>
      </c>
      <c r="K601" s="48">
        <v>0</v>
      </c>
      <c r="L601" s="49">
        <v>0</v>
      </c>
      <c r="M601" s="49">
        <v>0</v>
      </c>
      <c r="N601" s="49">
        <v>0</v>
      </c>
      <c r="O601" s="49">
        <v>0</v>
      </c>
      <c r="P601" s="49">
        <v>0</v>
      </c>
      <c r="Q601" s="49">
        <v>0</v>
      </c>
      <c r="R601" s="49">
        <v>0</v>
      </c>
      <c r="S601" s="49">
        <v>0</v>
      </c>
      <c r="T601" s="49">
        <v>0</v>
      </c>
      <c r="U601" s="50">
        <v>319.40000000000055</v>
      </c>
      <c r="V601" s="50">
        <v>348.88</v>
      </c>
      <c r="W601" s="51">
        <v>0</v>
      </c>
      <c r="X601" s="51">
        <v>0</v>
      </c>
      <c r="Y601" s="51">
        <v>0</v>
      </c>
      <c r="Z601" s="51">
        <v>0</v>
      </c>
      <c r="AA601" s="52">
        <v>0</v>
      </c>
      <c r="AB601" s="53">
        <v>0</v>
      </c>
      <c r="AC601" s="53">
        <v>0</v>
      </c>
      <c r="AD601" s="55">
        <v>0</v>
      </c>
      <c r="AE601" s="56">
        <v>0</v>
      </c>
      <c r="AF601" s="56">
        <v>0</v>
      </c>
      <c r="AG601" s="56">
        <v>0</v>
      </c>
      <c r="AH601" s="57">
        <v>0</v>
      </c>
      <c r="AI601" s="57">
        <v>0</v>
      </c>
      <c r="AJ601" s="57">
        <v>0</v>
      </c>
      <c r="AK601" s="57">
        <v>0</v>
      </c>
      <c r="AL601" s="57">
        <v>0</v>
      </c>
      <c r="AM601" s="57">
        <v>0</v>
      </c>
      <c r="AN601" s="57">
        <v>0</v>
      </c>
      <c r="AO601" s="57">
        <v>0</v>
      </c>
      <c r="AP601" s="57">
        <v>0</v>
      </c>
      <c r="AQ601" s="58">
        <v>0</v>
      </c>
      <c r="AR601" s="58">
        <v>0</v>
      </c>
      <c r="AS601" s="58">
        <v>0</v>
      </c>
      <c r="AT601" s="58">
        <v>0</v>
      </c>
      <c r="AU601" s="58">
        <v>0</v>
      </c>
      <c r="AV601" s="58">
        <v>0</v>
      </c>
      <c r="AW601" s="58">
        <v>0</v>
      </c>
      <c r="AX601" s="59">
        <v>0</v>
      </c>
      <c r="AY601" s="59">
        <v>0</v>
      </c>
      <c r="AZ601" s="59">
        <v>0</v>
      </c>
      <c r="BA601" s="64">
        <v>0</v>
      </c>
      <c r="BB601" s="64">
        <v>0</v>
      </c>
      <c r="BC601" s="64">
        <v>0</v>
      </c>
      <c r="BD601" s="64">
        <v>0</v>
      </c>
      <c r="BE601" s="64">
        <v>0</v>
      </c>
      <c r="BF601" s="64">
        <v>0</v>
      </c>
      <c r="BG601" s="64">
        <v>0</v>
      </c>
      <c r="BH601" s="64">
        <v>0</v>
      </c>
      <c r="BI601" s="61">
        <v>0</v>
      </c>
      <c r="BJ601" s="62">
        <v>0</v>
      </c>
      <c r="BK601" s="62">
        <v>0</v>
      </c>
      <c r="BL601" s="62">
        <v>0</v>
      </c>
      <c r="BM601" s="62">
        <v>0</v>
      </c>
      <c r="BN601" s="62">
        <v>0</v>
      </c>
      <c r="BO601" s="62">
        <v>0</v>
      </c>
      <c r="BP601" s="62">
        <v>0</v>
      </c>
      <c r="BQ601" s="62">
        <v>0</v>
      </c>
      <c r="BR601" s="62">
        <v>0</v>
      </c>
      <c r="BS601" s="62">
        <v>0</v>
      </c>
      <c r="BT601" s="62">
        <v>0</v>
      </c>
      <c r="BU601" s="62">
        <v>0</v>
      </c>
    </row>
    <row r="602" spans="1:73" s="63" customFormat="1" x14ac:dyDescent="0.3">
      <c r="A602" s="1"/>
      <c r="B602" s="1"/>
      <c r="C602" s="1"/>
      <c r="D602" s="92"/>
      <c r="E602" s="3"/>
      <c r="F602" s="3"/>
      <c r="G602" s="1"/>
      <c r="H602" s="69">
        <v>26.777696000052696</v>
      </c>
      <c r="I602" s="47">
        <v>0</v>
      </c>
      <c r="J602" s="48">
        <v>0</v>
      </c>
      <c r="K602" s="48">
        <v>0</v>
      </c>
      <c r="L602" s="49">
        <v>0</v>
      </c>
      <c r="M602" s="49">
        <v>0</v>
      </c>
      <c r="N602" s="49">
        <v>0</v>
      </c>
      <c r="O602" s="49">
        <v>0</v>
      </c>
      <c r="P602" s="49">
        <v>0</v>
      </c>
      <c r="Q602" s="49">
        <v>0</v>
      </c>
      <c r="R602" s="49">
        <v>0</v>
      </c>
      <c r="S602" s="49">
        <v>0</v>
      </c>
      <c r="T602" s="49">
        <v>0</v>
      </c>
      <c r="U602" s="50">
        <v>319.70000000000056</v>
      </c>
      <c r="V602" s="50">
        <v>348.94</v>
      </c>
      <c r="W602" s="51">
        <v>0</v>
      </c>
      <c r="X602" s="51">
        <v>0</v>
      </c>
      <c r="Y602" s="51">
        <v>0</v>
      </c>
      <c r="Z602" s="51">
        <v>0</v>
      </c>
      <c r="AA602" s="52">
        <v>0</v>
      </c>
      <c r="AB602" s="53">
        <v>0</v>
      </c>
      <c r="AC602" s="53">
        <v>0</v>
      </c>
      <c r="AD602" s="55">
        <v>0</v>
      </c>
      <c r="AE602" s="56">
        <v>0</v>
      </c>
      <c r="AF602" s="56">
        <v>0</v>
      </c>
      <c r="AG602" s="56">
        <v>0</v>
      </c>
      <c r="AH602" s="57">
        <v>0</v>
      </c>
      <c r="AI602" s="57">
        <v>0</v>
      </c>
      <c r="AJ602" s="57">
        <v>0</v>
      </c>
      <c r="AK602" s="57">
        <v>0</v>
      </c>
      <c r="AL602" s="57">
        <v>0</v>
      </c>
      <c r="AM602" s="57">
        <v>0</v>
      </c>
      <c r="AN602" s="57">
        <v>0</v>
      </c>
      <c r="AO602" s="57">
        <v>0</v>
      </c>
      <c r="AP602" s="57">
        <v>0</v>
      </c>
      <c r="AQ602" s="58">
        <v>0</v>
      </c>
      <c r="AR602" s="58">
        <v>0</v>
      </c>
      <c r="AS602" s="58">
        <v>0</v>
      </c>
      <c r="AT602" s="58">
        <v>0</v>
      </c>
      <c r="AU602" s="58">
        <v>0</v>
      </c>
      <c r="AV602" s="58">
        <v>0</v>
      </c>
      <c r="AW602" s="58">
        <v>0</v>
      </c>
      <c r="AX602" s="59">
        <v>0</v>
      </c>
      <c r="AY602" s="59">
        <v>0</v>
      </c>
      <c r="AZ602" s="59">
        <v>0</v>
      </c>
      <c r="BA602" s="64">
        <v>0</v>
      </c>
      <c r="BB602" s="64">
        <v>0</v>
      </c>
      <c r="BC602" s="64">
        <v>0</v>
      </c>
      <c r="BD602" s="64">
        <v>0</v>
      </c>
      <c r="BE602" s="64">
        <v>0</v>
      </c>
      <c r="BF602" s="64">
        <v>0</v>
      </c>
      <c r="BG602" s="64">
        <v>0</v>
      </c>
      <c r="BH602" s="64">
        <v>0</v>
      </c>
      <c r="BI602" s="61">
        <v>0</v>
      </c>
      <c r="BJ602" s="62">
        <v>0</v>
      </c>
      <c r="BK602" s="62">
        <v>0</v>
      </c>
      <c r="BL602" s="62">
        <v>0</v>
      </c>
      <c r="BM602" s="62">
        <v>0</v>
      </c>
      <c r="BN602" s="62">
        <v>0</v>
      </c>
      <c r="BO602" s="62">
        <v>0</v>
      </c>
      <c r="BP602" s="62">
        <v>0</v>
      </c>
      <c r="BQ602" s="62">
        <v>0</v>
      </c>
      <c r="BR602" s="62">
        <v>0</v>
      </c>
      <c r="BS602" s="62">
        <v>0</v>
      </c>
      <c r="BT602" s="62">
        <v>0</v>
      </c>
      <c r="BU602" s="62">
        <v>0</v>
      </c>
    </row>
    <row r="603" spans="1:73" s="63" customFormat="1" x14ac:dyDescent="0.3">
      <c r="A603" s="1"/>
      <c r="B603" s="1"/>
      <c r="C603" s="1"/>
      <c r="D603" s="92"/>
      <c r="E603" s="3"/>
      <c r="F603" s="3"/>
      <c r="G603" s="1"/>
      <c r="H603" s="69">
        <v>26.822400000052784</v>
      </c>
      <c r="I603" s="47">
        <v>0</v>
      </c>
      <c r="J603" s="48">
        <v>0</v>
      </c>
      <c r="K603" s="48">
        <v>0</v>
      </c>
      <c r="L603" s="49">
        <v>0</v>
      </c>
      <c r="M603" s="49">
        <v>0</v>
      </c>
      <c r="N603" s="49">
        <v>0</v>
      </c>
      <c r="O603" s="49">
        <v>0</v>
      </c>
      <c r="P603" s="49">
        <v>0</v>
      </c>
      <c r="Q603" s="49">
        <v>0</v>
      </c>
      <c r="R603" s="49">
        <v>0</v>
      </c>
      <c r="S603" s="49">
        <v>0</v>
      </c>
      <c r="T603" s="49">
        <v>0</v>
      </c>
      <c r="U603" s="50">
        <v>320</v>
      </c>
      <c r="V603" s="50">
        <v>349</v>
      </c>
      <c r="W603" s="51">
        <v>0</v>
      </c>
      <c r="X603" s="51">
        <v>0</v>
      </c>
      <c r="Y603" s="51">
        <v>0</v>
      </c>
      <c r="Z603" s="51">
        <v>0</v>
      </c>
      <c r="AA603" s="52">
        <v>0</v>
      </c>
      <c r="AB603" s="53">
        <v>0</v>
      </c>
      <c r="AC603" s="53">
        <v>0</v>
      </c>
      <c r="AD603" s="55">
        <v>0</v>
      </c>
      <c r="AE603" s="56">
        <v>0</v>
      </c>
      <c r="AF603" s="56">
        <v>0</v>
      </c>
      <c r="AG603" s="56">
        <v>0</v>
      </c>
      <c r="AH603" s="57">
        <v>0</v>
      </c>
      <c r="AI603" s="57">
        <v>0</v>
      </c>
      <c r="AJ603" s="57">
        <v>0</v>
      </c>
      <c r="AK603" s="57">
        <v>0</v>
      </c>
      <c r="AL603" s="57">
        <v>0</v>
      </c>
      <c r="AM603" s="57">
        <v>0</v>
      </c>
      <c r="AN603" s="57">
        <v>0</v>
      </c>
      <c r="AO603" s="57">
        <v>0</v>
      </c>
      <c r="AP603" s="57">
        <v>0</v>
      </c>
      <c r="AQ603" s="58">
        <v>0</v>
      </c>
      <c r="AR603" s="58">
        <v>0</v>
      </c>
      <c r="AS603" s="58">
        <v>0</v>
      </c>
      <c r="AT603" s="58">
        <v>0</v>
      </c>
      <c r="AU603" s="58">
        <v>0</v>
      </c>
      <c r="AV603" s="58">
        <v>0</v>
      </c>
      <c r="AW603" s="58">
        <v>0</v>
      </c>
      <c r="AX603" s="59">
        <v>0</v>
      </c>
      <c r="AY603" s="59">
        <v>0</v>
      </c>
      <c r="AZ603" s="59">
        <v>0</v>
      </c>
      <c r="BA603" s="64">
        <v>0</v>
      </c>
      <c r="BB603" s="64">
        <v>0</v>
      </c>
      <c r="BC603" s="64">
        <v>0</v>
      </c>
      <c r="BD603" s="64">
        <v>0</v>
      </c>
      <c r="BE603" s="64">
        <v>0</v>
      </c>
      <c r="BF603" s="64">
        <v>0</v>
      </c>
      <c r="BG603" s="64">
        <v>0</v>
      </c>
      <c r="BH603" s="64">
        <v>0</v>
      </c>
      <c r="BI603" s="61">
        <v>0</v>
      </c>
      <c r="BJ603" s="62">
        <v>0</v>
      </c>
      <c r="BK603" s="62">
        <v>0</v>
      </c>
      <c r="BL603" s="62">
        <v>0</v>
      </c>
      <c r="BM603" s="62">
        <v>0</v>
      </c>
      <c r="BN603" s="62">
        <v>0</v>
      </c>
      <c r="BO603" s="62">
        <v>0</v>
      </c>
      <c r="BP603" s="62">
        <v>0</v>
      </c>
      <c r="BQ603" s="62">
        <v>0</v>
      </c>
      <c r="BR603" s="62">
        <v>0</v>
      </c>
      <c r="BS603" s="62">
        <v>0</v>
      </c>
      <c r="BT603" s="62">
        <v>0</v>
      </c>
      <c r="BU603" s="62">
        <v>0</v>
      </c>
    </row>
    <row r="604" spans="1:73" s="63" customFormat="1" x14ac:dyDescent="0.3">
      <c r="A604" s="1"/>
      <c r="B604" s="1"/>
      <c r="C604" s="1"/>
      <c r="D604" s="92"/>
      <c r="E604" s="3"/>
      <c r="F604" s="3"/>
      <c r="G604" s="1"/>
      <c r="H604" s="69">
        <v>26.867104000052873</v>
      </c>
      <c r="I604" s="47">
        <v>0</v>
      </c>
      <c r="J604" s="48">
        <v>0</v>
      </c>
      <c r="K604" s="48">
        <v>0</v>
      </c>
      <c r="L604" s="49">
        <v>0</v>
      </c>
      <c r="M604" s="49">
        <v>0</v>
      </c>
      <c r="N604" s="49">
        <v>0</v>
      </c>
      <c r="O604" s="49">
        <v>0</v>
      </c>
      <c r="P604" s="49">
        <v>0</v>
      </c>
      <c r="Q604" s="49">
        <v>0</v>
      </c>
      <c r="R604" s="49">
        <v>0</v>
      </c>
      <c r="S604" s="49">
        <v>0</v>
      </c>
      <c r="T604" s="49">
        <v>0</v>
      </c>
      <c r="U604" s="50">
        <v>0</v>
      </c>
      <c r="V604" s="50">
        <v>0</v>
      </c>
      <c r="W604" s="51">
        <v>0</v>
      </c>
      <c r="X604" s="51">
        <v>0</v>
      </c>
      <c r="Y604" s="51">
        <v>0</v>
      </c>
      <c r="Z604" s="51">
        <v>0</v>
      </c>
      <c r="AA604" s="52">
        <v>0</v>
      </c>
      <c r="AB604" s="53">
        <v>0</v>
      </c>
      <c r="AC604" s="53">
        <v>0</v>
      </c>
      <c r="AD604" s="55">
        <v>0</v>
      </c>
      <c r="AE604" s="56">
        <v>0</v>
      </c>
      <c r="AF604" s="56">
        <v>0</v>
      </c>
      <c r="AG604" s="56">
        <v>0</v>
      </c>
      <c r="AH604" s="57">
        <v>0</v>
      </c>
      <c r="AI604" s="57">
        <v>0</v>
      </c>
      <c r="AJ604" s="57">
        <v>0</v>
      </c>
      <c r="AK604" s="57">
        <v>0</v>
      </c>
      <c r="AL604" s="57">
        <v>0</v>
      </c>
      <c r="AM604" s="57">
        <v>0</v>
      </c>
      <c r="AN604" s="57">
        <v>0</v>
      </c>
      <c r="AO604" s="57">
        <v>0</v>
      </c>
      <c r="AP604" s="57">
        <v>0</v>
      </c>
      <c r="AQ604" s="58">
        <v>0</v>
      </c>
      <c r="AR604" s="58">
        <v>0</v>
      </c>
      <c r="AS604" s="58">
        <v>0</v>
      </c>
      <c r="AT604" s="58">
        <v>0</v>
      </c>
      <c r="AU604" s="58">
        <v>0</v>
      </c>
      <c r="AV604" s="58">
        <v>0</v>
      </c>
      <c r="AW604" s="58">
        <v>0</v>
      </c>
      <c r="AX604" s="59">
        <v>0</v>
      </c>
      <c r="AY604" s="59">
        <v>0</v>
      </c>
      <c r="AZ604" s="59">
        <v>0</v>
      </c>
      <c r="BA604" s="64">
        <v>0</v>
      </c>
      <c r="BB604" s="64">
        <v>0</v>
      </c>
      <c r="BC604" s="64">
        <v>0</v>
      </c>
      <c r="BD604" s="64">
        <v>0</v>
      </c>
      <c r="BE604" s="64">
        <v>0</v>
      </c>
      <c r="BF604" s="64">
        <v>0</v>
      </c>
      <c r="BG604" s="64">
        <v>0</v>
      </c>
      <c r="BH604" s="64">
        <v>0</v>
      </c>
      <c r="BI604" s="61">
        <v>0</v>
      </c>
      <c r="BJ604" s="62">
        <v>0</v>
      </c>
      <c r="BK604" s="62">
        <v>0</v>
      </c>
      <c r="BL604" s="62">
        <v>0</v>
      </c>
      <c r="BM604" s="62">
        <v>0</v>
      </c>
      <c r="BN604" s="62">
        <v>0</v>
      </c>
      <c r="BO604" s="62">
        <v>0</v>
      </c>
      <c r="BP604" s="62">
        <v>0</v>
      </c>
      <c r="BQ604" s="62">
        <v>0</v>
      </c>
      <c r="BR604" s="62">
        <v>0</v>
      </c>
      <c r="BS604" s="62">
        <v>0</v>
      </c>
      <c r="BT604" s="62">
        <v>0</v>
      </c>
      <c r="BU604" s="62">
        <v>0</v>
      </c>
    </row>
    <row r="605" spans="1:73" s="63" customFormat="1" x14ac:dyDescent="0.3">
      <c r="A605" s="1"/>
      <c r="B605" s="1"/>
      <c r="C605" s="1"/>
      <c r="D605" s="92"/>
      <c r="E605" s="3"/>
      <c r="F605" s="3"/>
      <c r="G605" s="1"/>
      <c r="H605" s="69">
        <v>26.911808000052961</v>
      </c>
      <c r="I605" s="47">
        <v>0</v>
      </c>
      <c r="J605" s="48">
        <v>0</v>
      </c>
      <c r="K605" s="48">
        <v>0</v>
      </c>
      <c r="L605" s="49">
        <v>0</v>
      </c>
      <c r="M605" s="49">
        <v>0</v>
      </c>
      <c r="N605" s="49">
        <v>0</v>
      </c>
      <c r="O605" s="49">
        <v>0</v>
      </c>
      <c r="P605" s="49">
        <v>0</v>
      </c>
      <c r="Q605" s="49">
        <v>0</v>
      </c>
      <c r="R605" s="49">
        <v>0</v>
      </c>
      <c r="S605" s="49">
        <v>0</v>
      </c>
      <c r="T605" s="49">
        <v>0</v>
      </c>
      <c r="U605" s="50">
        <v>0</v>
      </c>
      <c r="V605" s="50">
        <v>0</v>
      </c>
      <c r="W605" s="51">
        <v>0</v>
      </c>
      <c r="X605" s="51">
        <v>0</v>
      </c>
      <c r="Y605" s="51">
        <v>0</v>
      </c>
      <c r="Z605" s="51">
        <v>0</v>
      </c>
      <c r="AA605" s="52">
        <v>0</v>
      </c>
      <c r="AB605" s="53">
        <v>0</v>
      </c>
      <c r="AC605" s="53">
        <v>0</v>
      </c>
      <c r="AD605" s="55">
        <v>0</v>
      </c>
      <c r="AE605" s="56">
        <v>0</v>
      </c>
      <c r="AF605" s="56">
        <v>0</v>
      </c>
      <c r="AG605" s="56">
        <v>0</v>
      </c>
      <c r="AH605" s="57">
        <v>0</v>
      </c>
      <c r="AI605" s="57">
        <v>0</v>
      </c>
      <c r="AJ605" s="57">
        <v>0</v>
      </c>
      <c r="AK605" s="57">
        <v>0</v>
      </c>
      <c r="AL605" s="57">
        <v>0</v>
      </c>
      <c r="AM605" s="57">
        <v>0</v>
      </c>
      <c r="AN605" s="57">
        <v>0</v>
      </c>
      <c r="AO605" s="57">
        <v>0</v>
      </c>
      <c r="AP605" s="57">
        <v>0</v>
      </c>
      <c r="AQ605" s="58">
        <v>0</v>
      </c>
      <c r="AR605" s="58">
        <v>0</v>
      </c>
      <c r="AS605" s="58">
        <v>0</v>
      </c>
      <c r="AT605" s="58">
        <v>0</v>
      </c>
      <c r="AU605" s="58">
        <v>0</v>
      </c>
      <c r="AV605" s="58">
        <v>0</v>
      </c>
      <c r="AW605" s="58">
        <v>0</v>
      </c>
      <c r="AX605" s="59">
        <v>0</v>
      </c>
      <c r="AY605" s="59">
        <v>0</v>
      </c>
      <c r="AZ605" s="59">
        <v>0</v>
      </c>
      <c r="BA605" s="64">
        <v>0</v>
      </c>
      <c r="BB605" s="64">
        <v>0</v>
      </c>
      <c r="BC605" s="64">
        <v>0</v>
      </c>
      <c r="BD605" s="64">
        <v>0</v>
      </c>
      <c r="BE605" s="64">
        <v>0</v>
      </c>
      <c r="BF605" s="64">
        <v>0</v>
      </c>
      <c r="BG605" s="64">
        <v>0</v>
      </c>
      <c r="BH605" s="64">
        <v>0</v>
      </c>
      <c r="BI605" s="61">
        <v>0</v>
      </c>
      <c r="BJ605" s="62">
        <v>0</v>
      </c>
      <c r="BK605" s="62">
        <v>0</v>
      </c>
      <c r="BL605" s="62">
        <v>0</v>
      </c>
      <c r="BM605" s="62">
        <v>0</v>
      </c>
      <c r="BN605" s="62">
        <v>0</v>
      </c>
      <c r="BO605" s="62">
        <v>0</v>
      </c>
      <c r="BP605" s="62">
        <v>0</v>
      </c>
      <c r="BQ605" s="62">
        <v>0</v>
      </c>
      <c r="BR605" s="62">
        <v>0</v>
      </c>
      <c r="BS605" s="62">
        <v>0</v>
      </c>
      <c r="BT605" s="62">
        <v>0</v>
      </c>
      <c r="BU605" s="62">
        <v>0</v>
      </c>
    </row>
    <row r="606" spans="1:73" s="63" customFormat="1" x14ac:dyDescent="0.3">
      <c r="A606" s="1"/>
      <c r="B606" s="1"/>
      <c r="C606" s="1"/>
      <c r="D606" s="92"/>
      <c r="E606" s="3"/>
      <c r="F606" s="3"/>
      <c r="G606" s="1"/>
      <c r="H606" s="69">
        <v>26.956512000053046</v>
      </c>
      <c r="I606" s="47">
        <v>0</v>
      </c>
      <c r="J606" s="48">
        <v>0</v>
      </c>
      <c r="K606" s="48">
        <v>0</v>
      </c>
      <c r="L606" s="49">
        <v>0</v>
      </c>
      <c r="M606" s="49">
        <v>0</v>
      </c>
      <c r="N606" s="49">
        <v>0</v>
      </c>
      <c r="O606" s="49">
        <v>0</v>
      </c>
      <c r="P606" s="49">
        <v>0</v>
      </c>
      <c r="Q606" s="49">
        <v>0</v>
      </c>
      <c r="R606" s="49">
        <v>0</v>
      </c>
      <c r="S606" s="49">
        <v>0</v>
      </c>
      <c r="T606" s="49">
        <v>0</v>
      </c>
      <c r="U606" s="50">
        <v>0</v>
      </c>
      <c r="V606" s="50">
        <v>0</v>
      </c>
      <c r="W606" s="51">
        <v>0</v>
      </c>
      <c r="X606" s="51">
        <v>0</v>
      </c>
      <c r="Y606" s="51">
        <v>0</v>
      </c>
      <c r="Z606" s="51">
        <v>0</v>
      </c>
      <c r="AA606" s="52">
        <v>0</v>
      </c>
      <c r="AB606" s="53">
        <v>0</v>
      </c>
      <c r="AC606" s="53">
        <v>0</v>
      </c>
      <c r="AD606" s="55">
        <v>0</v>
      </c>
      <c r="AE606" s="56">
        <v>0</v>
      </c>
      <c r="AF606" s="56">
        <v>0</v>
      </c>
      <c r="AG606" s="56">
        <v>0</v>
      </c>
      <c r="AH606" s="57">
        <v>0</v>
      </c>
      <c r="AI606" s="57">
        <v>0</v>
      </c>
      <c r="AJ606" s="57">
        <v>0</v>
      </c>
      <c r="AK606" s="57">
        <v>0</v>
      </c>
      <c r="AL606" s="57">
        <v>0</v>
      </c>
      <c r="AM606" s="57">
        <v>0</v>
      </c>
      <c r="AN606" s="57">
        <v>0</v>
      </c>
      <c r="AO606" s="57">
        <v>0</v>
      </c>
      <c r="AP606" s="57">
        <v>0</v>
      </c>
      <c r="AQ606" s="58">
        <v>0</v>
      </c>
      <c r="AR606" s="58">
        <v>0</v>
      </c>
      <c r="AS606" s="58">
        <v>0</v>
      </c>
      <c r="AT606" s="58">
        <v>0</v>
      </c>
      <c r="AU606" s="58">
        <v>0</v>
      </c>
      <c r="AV606" s="58">
        <v>0</v>
      </c>
      <c r="AW606" s="58">
        <v>0</v>
      </c>
      <c r="AX606" s="59">
        <v>0</v>
      </c>
      <c r="AY606" s="59">
        <v>0</v>
      </c>
      <c r="AZ606" s="59">
        <v>0</v>
      </c>
      <c r="BA606" s="64">
        <v>0</v>
      </c>
      <c r="BB606" s="64">
        <v>0</v>
      </c>
      <c r="BC606" s="64">
        <v>0</v>
      </c>
      <c r="BD606" s="64">
        <v>0</v>
      </c>
      <c r="BE606" s="64">
        <v>0</v>
      </c>
      <c r="BF606" s="64">
        <v>0</v>
      </c>
      <c r="BG606" s="64">
        <v>0</v>
      </c>
      <c r="BH606" s="64">
        <v>0</v>
      </c>
      <c r="BI606" s="61">
        <v>0</v>
      </c>
      <c r="BJ606" s="62">
        <v>0</v>
      </c>
      <c r="BK606" s="62">
        <v>0</v>
      </c>
      <c r="BL606" s="62">
        <v>0</v>
      </c>
      <c r="BM606" s="62">
        <v>0</v>
      </c>
      <c r="BN606" s="62">
        <v>0</v>
      </c>
      <c r="BO606" s="62">
        <v>0</v>
      </c>
      <c r="BP606" s="62">
        <v>0</v>
      </c>
      <c r="BQ606" s="62">
        <v>0</v>
      </c>
      <c r="BR606" s="62">
        <v>0</v>
      </c>
      <c r="BS606" s="62">
        <v>0</v>
      </c>
      <c r="BT606" s="62">
        <v>0</v>
      </c>
      <c r="BU606" s="62">
        <v>0</v>
      </c>
    </row>
    <row r="607" spans="1:73" s="63" customFormat="1" x14ac:dyDescent="0.3">
      <c r="A607" s="1"/>
      <c r="B607" s="1"/>
      <c r="C607" s="1"/>
      <c r="D607" s="92"/>
      <c r="E607" s="3"/>
      <c r="F607" s="3"/>
      <c r="G607" s="1"/>
      <c r="H607" s="69">
        <v>27.001216000053134</v>
      </c>
      <c r="I607" s="47">
        <v>0</v>
      </c>
      <c r="J607" s="48">
        <v>0</v>
      </c>
      <c r="K607" s="48">
        <v>0</v>
      </c>
      <c r="L607" s="49">
        <v>0</v>
      </c>
      <c r="M607" s="49">
        <v>0</v>
      </c>
      <c r="N607" s="49">
        <v>0</v>
      </c>
      <c r="O607" s="49">
        <v>0</v>
      </c>
      <c r="P607" s="49">
        <v>0</v>
      </c>
      <c r="Q607" s="49">
        <v>0</v>
      </c>
      <c r="R607" s="49">
        <v>0</v>
      </c>
      <c r="S607" s="49">
        <v>0</v>
      </c>
      <c r="T607" s="49">
        <v>0</v>
      </c>
      <c r="U607" s="50">
        <v>0</v>
      </c>
      <c r="V607" s="50">
        <v>0</v>
      </c>
      <c r="W607" s="51">
        <v>0</v>
      </c>
      <c r="X607" s="51">
        <v>0</v>
      </c>
      <c r="Y607" s="51">
        <v>0</v>
      </c>
      <c r="Z607" s="51">
        <v>0</v>
      </c>
      <c r="AA607" s="52">
        <v>0</v>
      </c>
      <c r="AB607" s="53">
        <v>0</v>
      </c>
      <c r="AC607" s="53">
        <v>0</v>
      </c>
      <c r="AD607" s="55">
        <v>0</v>
      </c>
      <c r="AE607" s="56">
        <v>0</v>
      </c>
      <c r="AF607" s="56">
        <v>0</v>
      </c>
      <c r="AG607" s="56">
        <v>0</v>
      </c>
      <c r="AH607" s="57">
        <v>0</v>
      </c>
      <c r="AI607" s="57">
        <v>0</v>
      </c>
      <c r="AJ607" s="57">
        <v>0</v>
      </c>
      <c r="AK607" s="57">
        <v>0</v>
      </c>
      <c r="AL607" s="57">
        <v>0</v>
      </c>
      <c r="AM607" s="57">
        <v>0</v>
      </c>
      <c r="AN607" s="57">
        <v>0</v>
      </c>
      <c r="AO607" s="57">
        <v>0</v>
      </c>
      <c r="AP607" s="57">
        <v>0</v>
      </c>
      <c r="AQ607" s="58">
        <v>0</v>
      </c>
      <c r="AR607" s="58">
        <v>0</v>
      </c>
      <c r="AS607" s="58">
        <v>0</v>
      </c>
      <c r="AT607" s="58">
        <v>0</v>
      </c>
      <c r="AU607" s="58">
        <v>0</v>
      </c>
      <c r="AV607" s="58">
        <v>0</v>
      </c>
      <c r="AW607" s="58">
        <v>0</v>
      </c>
      <c r="AX607" s="59">
        <v>0</v>
      </c>
      <c r="AY607" s="59">
        <v>0</v>
      </c>
      <c r="AZ607" s="59">
        <v>0</v>
      </c>
      <c r="BA607" s="64">
        <v>0</v>
      </c>
      <c r="BB607" s="64">
        <v>0</v>
      </c>
      <c r="BC607" s="64">
        <v>0</v>
      </c>
      <c r="BD607" s="64">
        <v>0</v>
      </c>
      <c r="BE607" s="64">
        <v>0</v>
      </c>
      <c r="BF607" s="64">
        <v>0</v>
      </c>
      <c r="BG607" s="64">
        <v>0</v>
      </c>
      <c r="BH607" s="64">
        <v>0</v>
      </c>
      <c r="BI607" s="61">
        <v>0</v>
      </c>
      <c r="BJ607" s="62">
        <v>0</v>
      </c>
      <c r="BK607" s="62">
        <v>0</v>
      </c>
      <c r="BL607" s="62">
        <v>0</v>
      </c>
      <c r="BM607" s="62">
        <v>0</v>
      </c>
      <c r="BN607" s="62">
        <v>0</v>
      </c>
      <c r="BO607" s="62">
        <v>0</v>
      </c>
      <c r="BP607" s="62">
        <v>0</v>
      </c>
      <c r="BQ607" s="62">
        <v>0</v>
      </c>
      <c r="BR607" s="62">
        <v>0</v>
      </c>
      <c r="BS607" s="62">
        <v>0</v>
      </c>
      <c r="BT607" s="62">
        <v>0</v>
      </c>
      <c r="BU607" s="62">
        <v>0</v>
      </c>
    </row>
    <row r="608" spans="1:73" s="63" customFormat="1" x14ac:dyDescent="0.3">
      <c r="A608" s="1"/>
      <c r="B608" s="1"/>
      <c r="C608" s="1"/>
      <c r="D608" s="92"/>
      <c r="E608" s="3"/>
      <c r="F608" s="3"/>
      <c r="G608" s="1"/>
      <c r="H608" s="69">
        <v>27.045920000053222</v>
      </c>
      <c r="I608" s="47">
        <v>0</v>
      </c>
      <c r="J608" s="48">
        <v>0</v>
      </c>
      <c r="K608" s="48">
        <v>0</v>
      </c>
      <c r="L608" s="49">
        <v>0</v>
      </c>
      <c r="M608" s="49">
        <v>0</v>
      </c>
      <c r="N608" s="49">
        <v>0</v>
      </c>
      <c r="O608" s="49">
        <v>0</v>
      </c>
      <c r="P608" s="49">
        <v>0</v>
      </c>
      <c r="Q608" s="49">
        <v>0</v>
      </c>
      <c r="R608" s="49">
        <v>0</v>
      </c>
      <c r="S608" s="49">
        <v>0</v>
      </c>
      <c r="T608" s="49">
        <v>0</v>
      </c>
      <c r="U608" s="50">
        <v>0</v>
      </c>
      <c r="V608" s="50">
        <v>0</v>
      </c>
      <c r="W608" s="51">
        <v>0</v>
      </c>
      <c r="X608" s="51">
        <v>0</v>
      </c>
      <c r="Y608" s="51">
        <v>0</v>
      </c>
      <c r="Z608" s="51">
        <v>0</v>
      </c>
      <c r="AA608" s="52">
        <v>0</v>
      </c>
      <c r="AB608" s="53">
        <v>0</v>
      </c>
      <c r="AC608" s="53">
        <v>0</v>
      </c>
      <c r="AD608" s="55">
        <v>0</v>
      </c>
      <c r="AE608" s="56">
        <v>0</v>
      </c>
      <c r="AF608" s="56">
        <v>0</v>
      </c>
      <c r="AG608" s="56">
        <v>0</v>
      </c>
      <c r="AH608" s="57">
        <v>0</v>
      </c>
      <c r="AI608" s="57">
        <v>0</v>
      </c>
      <c r="AJ608" s="57">
        <v>0</v>
      </c>
      <c r="AK608" s="57">
        <v>0</v>
      </c>
      <c r="AL608" s="57">
        <v>0</v>
      </c>
      <c r="AM608" s="57">
        <v>0</v>
      </c>
      <c r="AN608" s="57">
        <v>0</v>
      </c>
      <c r="AO608" s="57">
        <v>0</v>
      </c>
      <c r="AP608" s="57">
        <v>0</v>
      </c>
      <c r="AQ608" s="58">
        <v>0</v>
      </c>
      <c r="AR608" s="58">
        <v>0</v>
      </c>
      <c r="AS608" s="58">
        <v>0</v>
      </c>
      <c r="AT608" s="58">
        <v>0</v>
      </c>
      <c r="AU608" s="58">
        <v>0</v>
      </c>
      <c r="AV608" s="58">
        <v>0</v>
      </c>
      <c r="AW608" s="58">
        <v>0</v>
      </c>
      <c r="AX608" s="59">
        <v>0</v>
      </c>
      <c r="AY608" s="59">
        <v>0</v>
      </c>
      <c r="AZ608" s="59">
        <v>0</v>
      </c>
      <c r="BA608" s="64">
        <v>0</v>
      </c>
      <c r="BB608" s="64">
        <v>0</v>
      </c>
      <c r="BC608" s="64">
        <v>0</v>
      </c>
      <c r="BD608" s="64">
        <v>0</v>
      </c>
      <c r="BE608" s="64">
        <v>0</v>
      </c>
      <c r="BF608" s="64">
        <v>0</v>
      </c>
      <c r="BG608" s="64">
        <v>0</v>
      </c>
      <c r="BH608" s="64">
        <v>0</v>
      </c>
      <c r="BI608" s="61">
        <v>0</v>
      </c>
      <c r="BJ608" s="62">
        <v>0</v>
      </c>
      <c r="BK608" s="62">
        <v>0</v>
      </c>
      <c r="BL608" s="62">
        <v>0</v>
      </c>
      <c r="BM608" s="62">
        <v>0</v>
      </c>
      <c r="BN608" s="62">
        <v>0</v>
      </c>
      <c r="BO608" s="62">
        <v>0</v>
      </c>
      <c r="BP608" s="62">
        <v>0</v>
      </c>
      <c r="BQ608" s="62">
        <v>0</v>
      </c>
      <c r="BR608" s="62">
        <v>0</v>
      </c>
      <c r="BS608" s="62">
        <v>0</v>
      </c>
      <c r="BT608" s="62">
        <v>0</v>
      </c>
      <c r="BU608" s="62">
        <v>0</v>
      </c>
    </row>
    <row r="609" spans="1:73" s="63" customFormat="1" x14ac:dyDescent="0.3">
      <c r="A609" s="1"/>
      <c r="B609" s="1"/>
      <c r="C609" s="1"/>
      <c r="D609" s="92"/>
      <c r="E609" s="3"/>
      <c r="F609" s="3"/>
      <c r="G609" s="1"/>
      <c r="H609" s="69">
        <v>27.090624000053314</v>
      </c>
      <c r="I609" s="47">
        <v>0</v>
      </c>
      <c r="J609" s="48">
        <v>0</v>
      </c>
      <c r="K609" s="48">
        <v>0</v>
      </c>
      <c r="L609" s="49">
        <v>0</v>
      </c>
      <c r="M609" s="49">
        <v>0</v>
      </c>
      <c r="N609" s="49">
        <v>0</v>
      </c>
      <c r="O609" s="49">
        <v>0</v>
      </c>
      <c r="P609" s="49">
        <v>0</v>
      </c>
      <c r="Q609" s="49">
        <v>0</v>
      </c>
      <c r="R609" s="49">
        <v>0</v>
      </c>
      <c r="S609" s="49">
        <v>0</v>
      </c>
      <c r="T609" s="49">
        <v>0</v>
      </c>
      <c r="U609" s="50">
        <v>0</v>
      </c>
      <c r="V609" s="50">
        <v>0</v>
      </c>
      <c r="W609" s="51">
        <v>0</v>
      </c>
      <c r="X609" s="51">
        <v>0</v>
      </c>
      <c r="Y609" s="51">
        <v>0</v>
      </c>
      <c r="Z609" s="51">
        <v>0</v>
      </c>
      <c r="AA609" s="52">
        <v>0</v>
      </c>
      <c r="AB609" s="53">
        <v>0</v>
      </c>
      <c r="AC609" s="53">
        <v>0</v>
      </c>
      <c r="AD609" s="55">
        <v>0</v>
      </c>
      <c r="AE609" s="56">
        <v>0</v>
      </c>
      <c r="AF609" s="56">
        <v>0</v>
      </c>
      <c r="AG609" s="56">
        <v>0</v>
      </c>
      <c r="AH609" s="57">
        <v>0</v>
      </c>
      <c r="AI609" s="57">
        <v>0</v>
      </c>
      <c r="AJ609" s="57">
        <v>0</v>
      </c>
      <c r="AK609" s="57">
        <v>0</v>
      </c>
      <c r="AL609" s="57">
        <v>0</v>
      </c>
      <c r="AM609" s="57">
        <v>0</v>
      </c>
      <c r="AN609" s="57">
        <v>0</v>
      </c>
      <c r="AO609" s="57">
        <v>0</v>
      </c>
      <c r="AP609" s="57">
        <v>0</v>
      </c>
      <c r="AQ609" s="58">
        <v>0</v>
      </c>
      <c r="AR609" s="58">
        <v>0</v>
      </c>
      <c r="AS609" s="58">
        <v>0</v>
      </c>
      <c r="AT609" s="58">
        <v>0</v>
      </c>
      <c r="AU609" s="58">
        <v>0</v>
      </c>
      <c r="AV609" s="58">
        <v>0</v>
      </c>
      <c r="AW609" s="58">
        <v>0</v>
      </c>
      <c r="AX609" s="59">
        <v>0</v>
      </c>
      <c r="AY609" s="59">
        <v>0</v>
      </c>
      <c r="AZ609" s="59">
        <v>0</v>
      </c>
      <c r="BA609" s="64">
        <v>0</v>
      </c>
      <c r="BB609" s="64">
        <v>0</v>
      </c>
      <c r="BC609" s="64">
        <v>0</v>
      </c>
      <c r="BD609" s="64">
        <v>0</v>
      </c>
      <c r="BE609" s="64">
        <v>0</v>
      </c>
      <c r="BF609" s="64">
        <v>0</v>
      </c>
      <c r="BG609" s="64">
        <v>0</v>
      </c>
      <c r="BH609" s="64">
        <v>0</v>
      </c>
      <c r="BI609" s="61">
        <v>0</v>
      </c>
      <c r="BJ609" s="62">
        <v>0</v>
      </c>
      <c r="BK609" s="62">
        <v>0</v>
      </c>
      <c r="BL609" s="62">
        <v>0</v>
      </c>
      <c r="BM609" s="62">
        <v>0</v>
      </c>
      <c r="BN609" s="62">
        <v>0</v>
      </c>
      <c r="BO609" s="62">
        <v>0</v>
      </c>
      <c r="BP609" s="62">
        <v>0</v>
      </c>
      <c r="BQ609" s="62">
        <v>0</v>
      </c>
      <c r="BR609" s="62">
        <v>0</v>
      </c>
      <c r="BS609" s="62">
        <v>0</v>
      </c>
      <c r="BT609" s="62">
        <v>0</v>
      </c>
      <c r="BU609" s="62">
        <v>0</v>
      </c>
    </row>
    <row r="610" spans="1:73" s="63" customFormat="1" x14ac:dyDescent="0.3">
      <c r="A610" s="1"/>
      <c r="B610" s="1"/>
      <c r="C610" s="1"/>
      <c r="D610" s="92"/>
      <c r="E610" s="3"/>
      <c r="F610" s="3"/>
      <c r="G610" s="1"/>
      <c r="H610" s="69">
        <v>27.135328000053402</v>
      </c>
      <c r="I610" s="47">
        <v>0</v>
      </c>
      <c r="J610" s="48">
        <v>0</v>
      </c>
      <c r="K610" s="48">
        <v>0</v>
      </c>
      <c r="L610" s="49">
        <v>0</v>
      </c>
      <c r="M610" s="49">
        <v>0</v>
      </c>
      <c r="N610" s="49">
        <v>0</v>
      </c>
      <c r="O610" s="49">
        <v>0</v>
      </c>
      <c r="P610" s="49">
        <v>0</v>
      </c>
      <c r="Q610" s="49">
        <v>0</v>
      </c>
      <c r="R610" s="49">
        <v>0</v>
      </c>
      <c r="S610" s="49">
        <v>0</v>
      </c>
      <c r="T610" s="49">
        <v>0</v>
      </c>
      <c r="U610" s="50">
        <v>0</v>
      </c>
      <c r="V610" s="50">
        <v>0</v>
      </c>
      <c r="W610" s="51">
        <v>0</v>
      </c>
      <c r="X610" s="51">
        <v>0</v>
      </c>
      <c r="Y610" s="51">
        <v>0</v>
      </c>
      <c r="Z610" s="51">
        <v>0</v>
      </c>
      <c r="AA610" s="52">
        <v>0</v>
      </c>
      <c r="AB610" s="53">
        <v>0</v>
      </c>
      <c r="AC610" s="53">
        <v>0</v>
      </c>
      <c r="AD610" s="55">
        <v>0</v>
      </c>
      <c r="AE610" s="56">
        <v>0</v>
      </c>
      <c r="AF610" s="56">
        <v>0</v>
      </c>
      <c r="AG610" s="56">
        <v>0</v>
      </c>
      <c r="AH610" s="57">
        <v>0</v>
      </c>
      <c r="AI610" s="57">
        <v>0</v>
      </c>
      <c r="AJ610" s="57">
        <v>0</v>
      </c>
      <c r="AK610" s="57">
        <v>0</v>
      </c>
      <c r="AL610" s="57">
        <v>0</v>
      </c>
      <c r="AM610" s="57">
        <v>0</v>
      </c>
      <c r="AN610" s="57">
        <v>0</v>
      </c>
      <c r="AO610" s="57">
        <v>0</v>
      </c>
      <c r="AP610" s="57">
        <v>0</v>
      </c>
      <c r="AQ610" s="58">
        <v>0</v>
      </c>
      <c r="AR610" s="58">
        <v>0</v>
      </c>
      <c r="AS610" s="58">
        <v>0</v>
      </c>
      <c r="AT610" s="58">
        <v>0</v>
      </c>
      <c r="AU610" s="58">
        <v>0</v>
      </c>
      <c r="AV610" s="58">
        <v>0</v>
      </c>
      <c r="AW610" s="58">
        <v>0</v>
      </c>
      <c r="AX610" s="59">
        <v>0</v>
      </c>
      <c r="AY610" s="59">
        <v>0</v>
      </c>
      <c r="AZ610" s="59">
        <v>0</v>
      </c>
      <c r="BA610" s="64">
        <v>0</v>
      </c>
      <c r="BB610" s="64">
        <v>0</v>
      </c>
      <c r="BC610" s="64">
        <v>0</v>
      </c>
      <c r="BD610" s="64">
        <v>0</v>
      </c>
      <c r="BE610" s="64">
        <v>0</v>
      </c>
      <c r="BF610" s="64">
        <v>0</v>
      </c>
      <c r="BG610" s="64">
        <v>0</v>
      </c>
      <c r="BH610" s="64">
        <v>0</v>
      </c>
      <c r="BI610" s="61">
        <v>0</v>
      </c>
      <c r="BJ610" s="62">
        <v>0</v>
      </c>
      <c r="BK610" s="62">
        <v>0</v>
      </c>
      <c r="BL610" s="62">
        <v>0</v>
      </c>
      <c r="BM610" s="62">
        <v>0</v>
      </c>
      <c r="BN610" s="62">
        <v>0</v>
      </c>
      <c r="BO610" s="62">
        <v>0</v>
      </c>
      <c r="BP610" s="62">
        <v>0</v>
      </c>
      <c r="BQ610" s="62">
        <v>0</v>
      </c>
      <c r="BR610" s="62">
        <v>0</v>
      </c>
      <c r="BS610" s="62">
        <v>0</v>
      </c>
      <c r="BT610" s="62">
        <v>0</v>
      </c>
      <c r="BU610" s="62">
        <v>0</v>
      </c>
    </row>
    <row r="611" spans="1:73" s="63" customFormat="1" x14ac:dyDescent="0.3">
      <c r="A611" s="1"/>
      <c r="B611" s="1"/>
      <c r="C611" s="1"/>
      <c r="D611" s="92"/>
      <c r="E611" s="3"/>
      <c r="F611" s="3"/>
      <c r="G611" s="1"/>
      <c r="H611" s="69">
        <v>27.180032000053487</v>
      </c>
      <c r="I611" s="47">
        <v>0</v>
      </c>
      <c r="J611" s="48">
        <v>0</v>
      </c>
      <c r="K611" s="48">
        <v>0</v>
      </c>
      <c r="L611" s="49">
        <v>0</v>
      </c>
      <c r="M611" s="49">
        <v>0</v>
      </c>
      <c r="N611" s="49">
        <v>0</v>
      </c>
      <c r="O611" s="49">
        <v>0</v>
      </c>
      <c r="P611" s="49">
        <v>0</v>
      </c>
      <c r="Q611" s="49">
        <v>0</v>
      </c>
      <c r="R611" s="49">
        <v>0</v>
      </c>
      <c r="S611" s="49">
        <v>0</v>
      </c>
      <c r="T611" s="49">
        <v>0</v>
      </c>
      <c r="U611" s="50">
        <v>0</v>
      </c>
      <c r="V611" s="50">
        <v>0</v>
      </c>
      <c r="W611" s="51">
        <v>0</v>
      </c>
      <c r="X611" s="51">
        <v>0</v>
      </c>
      <c r="Y611" s="51">
        <v>0</v>
      </c>
      <c r="Z611" s="51">
        <v>0</v>
      </c>
      <c r="AA611" s="52">
        <v>0</v>
      </c>
      <c r="AB611" s="53">
        <v>0</v>
      </c>
      <c r="AC611" s="53">
        <v>0</v>
      </c>
      <c r="AD611" s="55">
        <v>0</v>
      </c>
      <c r="AE611" s="56">
        <v>0</v>
      </c>
      <c r="AF611" s="56">
        <v>0</v>
      </c>
      <c r="AG611" s="56">
        <v>0</v>
      </c>
      <c r="AH611" s="57">
        <v>0</v>
      </c>
      <c r="AI611" s="57">
        <v>0</v>
      </c>
      <c r="AJ611" s="57">
        <v>0</v>
      </c>
      <c r="AK611" s="57">
        <v>0</v>
      </c>
      <c r="AL611" s="57">
        <v>0</v>
      </c>
      <c r="AM611" s="57">
        <v>0</v>
      </c>
      <c r="AN611" s="57">
        <v>0</v>
      </c>
      <c r="AO611" s="57">
        <v>0</v>
      </c>
      <c r="AP611" s="57">
        <v>0</v>
      </c>
      <c r="AQ611" s="58">
        <v>0</v>
      </c>
      <c r="AR611" s="58">
        <v>0</v>
      </c>
      <c r="AS611" s="58">
        <v>0</v>
      </c>
      <c r="AT611" s="58">
        <v>0</v>
      </c>
      <c r="AU611" s="58">
        <v>0</v>
      </c>
      <c r="AV611" s="58">
        <v>0</v>
      </c>
      <c r="AW611" s="58">
        <v>0</v>
      </c>
      <c r="AX611" s="59">
        <v>0</v>
      </c>
      <c r="AY611" s="59">
        <v>0</v>
      </c>
      <c r="AZ611" s="59">
        <v>0</v>
      </c>
      <c r="BA611" s="64">
        <v>0</v>
      </c>
      <c r="BB611" s="64">
        <v>0</v>
      </c>
      <c r="BC611" s="64">
        <v>0</v>
      </c>
      <c r="BD611" s="64">
        <v>0</v>
      </c>
      <c r="BE611" s="64">
        <v>0</v>
      </c>
      <c r="BF611" s="64">
        <v>0</v>
      </c>
      <c r="BG611" s="64">
        <v>0</v>
      </c>
      <c r="BH611" s="64">
        <v>0</v>
      </c>
      <c r="BI611" s="61">
        <v>0</v>
      </c>
      <c r="BJ611" s="62">
        <v>0</v>
      </c>
      <c r="BK611" s="62">
        <v>0</v>
      </c>
      <c r="BL611" s="62">
        <v>0</v>
      </c>
      <c r="BM611" s="62">
        <v>0</v>
      </c>
      <c r="BN611" s="62">
        <v>0</v>
      </c>
      <c r="BO611" s="62">
        <v>0</v>
      </c>
      <c r="BP611" s="62">
        <v>0</v>
      </c>
      <c r="BQ611" s="62">
        <v>0</v>
      </c>
      <c r="BR611" s="62">
        <v>0</v>
      </c>
      <c r="BS611" s="62">
        <v>0</v>
      </c>
      <c r="BT611" s="62">
        <v>0</v>
      </c>
      <c r="BU611" s="62">
        <v>0</v>
      </c>
    </row>
    <row r="612" spans="1:73" s="63" customFormat="1" x14ac:dyDescent="0.3">
      <c r="A612" s="1"/>
      <c r="B612" s="1"/>
      <c r="C612" s="1"/>
      <c r="D612" s="92"/>
      <c r="E612" s="3"/>
      <c r="F612" s="3"/>
      <c r="G612" s="1"/>
      <c r="H612" s="69">
        <v>27.224736000053575</v>
      </c>
      <c r="I612" s="47">
        <v>0</v>
      </c>
      <c r="J612" s="48">
        <v>0</v>
      </c>
      <c r="K612" s="48">
        <v>0</v>
      </c>
      <c r="L612" s="49">
        <v>0</v>
      </c>
      <c r="M612" s="49">
        <v>0</v>
      </c>
      <c r="N612" s="49">
        <v>0</v>
      </c>
      <c r="O612" s="49">
        <v>0</v>
      </c>
      <c r="P612" s="49">
        <v>0</v>
      </c>
      <c r="Q612" s="49">
        <v>0</v>
      </c>
      <c r="R612" s="49">
        <v>0</v>
      </c>
      <c r="S612" s="49">
        <v>0</v>
      </c>
      <c r="T612" s="49">
        <v>0</v>
      </c>
      <c r="U612" s="50">
        <v>0</v>
      </c>
      <c r="V612" s="50">
        <v>0</v>
      </c>
      <c r="W612" s="51">
        <v>0</v>
      </c>
      <c r="X612" s="51">
        <v>0</v>
      </c>
      <c r="Y612" s="51">
        <v>0</v>
      </c>
      <c r="Z612" s="51">
        <v>0</v>
      </c>
      <c r="AA612" s="52">
        <v>0</v>
      </c>
      <c r="AB612" s="53">
        <v>0</v>
      </c>
      <c r="AC612" s="53">
        <v>0</v>
      </c>
      <c r="AD612" s="55">
        <v>0</v>
      </c>
      <c r="AE612" s="56">
        <v>0</v>
      </c>
      <c r="AF612" s="56">
        <v>0</v>
      </c>
      <c r="AG612" s="56">
        <v>0</v>
      </c>
      <c r="AH612" s="57">
        <v>0</v>
      </c>
      <c r="AI612" s="57">
        <v>0</v>
      </c>
      <c r="AJ612" s="57">
        <v>0</v>
      </c>
      <c r="AK612" s="57">
        <v>0</v>
      </c>
      <c r="AL612" s="57">
        <v>0</v>
      </c>
      <c r="AM612" s="57">
        <v>0</v>
      </c>
      <c r="AN612" s="57">
        <v>0</v>
      </c>
      <c r="AO612" s="57">
        <v>0</v>
      </c>
      <c r="AP612" s="57">
        <v>0</v>
      </c>
      <c r="AQ612" s="58">
        <v>0</v>
      </c>
      <c r="AR612" s="58">
        <v>0</v>
      </c>
      <c r="AS612" s="58">
        <v>0</v>
      </c>
      <c r="AT612" s="58">
        <v>0</v>
      </c>
      <c r="AU612" s="58">
        <v>0</v>
      </c>
      <c r="AV612" s="58">
        <v>0</v>
      </c>
      <c r="AW612" s="58">
        <v>0</v>
      </c>
      <c r="AX612" s="59">
        <v>0</v>
      </c>
      <c r="AY612" s="59">
        <v>0</v>
      </c>
      <c r="AZ612" s="59">
        <v>0</v>
      </c>
      <c r="BA612" s="64">
        <v>0</v>
      </c>
      <c r="BB612" s="64">
        <v>0</v>
      </c>
      <c r="BC612" s="64">
        <v>0</v>
      </c>
      <c r="BD612" s="64">
        <v>0</v>
      </c>
      <c r="BE612" s="64">
        <v>0</v>
      </c>
      <c r="BF612" s="64">
        <v>0</v>
      </c>
      <c r="BG612" s="64">
        <v>0</v>
      </c>
      <c r="BH612" s="64">
        <v>0</v>
      </c>
      <c r="BI612" s="61">
        <v>0</v>
      </c>
      <c r="BJ612" s="62">
        <v>0</v>
      </c>
      <c r="BK612" s="62">
        <v>0</v>
      </c>
      <c r="BL612" s="62">
        <v>0</v>
      </c>
      <c r="BM612" s="62">
        <v>0</v>
      </c>
      <c r="BN612" s="62">
        <v>0</v>
      </c>
      <c r="BO612" s="62">
        <v>0</v>
      </c>
      <c r="BP612" s="62">
        <v>0</v>
      </c>
      <c r="BQ612" s="62">
        <v>0</v>
      </c>
      <c r="BR612" s="62">
        <v>0</v>
      </c>
      <c r="BS612" s="62">
        <v>0</v>
      </c>
      <c r="BT612" s="62">
        <v>0</v>
      </c>
      <c r="BU612" s="62">
        <v>0</v>
      </c>
    </row>
    <row r="613" spans="1:73" s="63" customFormat="1" x14ac:dyDescent="0.3">
      <c r="A613" s="1"/>
      <c r="B613" s="1"/>
      <c r="C613" s="1"/>
      <c r="D613" s="92"/>
      <c r="E613" s="3"/>
      <c r="F613" s="3"/>
      <c r="G613" s="1"/>
      <c r="H613" s="69">
        <v>27.269440000053663</v>
      </c>
      <c r="I613" s="47">
        <v>0</v>
      </c>
      <c r="J613" s="48">
        <v>0</v>
      </c>
      <c r="K613" s="48">
        <v>0</v>
      </c>
      <c r="L613" s="49">
        <v>0</v>
      </c>
      <c r="M613" s="49">
        <v>0</v>
      </c>
      <c r="N613" s="49">
        <v>0</v>
      </c>
      <c r="O613" s="49">
        <v>0</v>
      </c>
      <c r="P613" s="49">
        <v>0</v>
      </c>
      <c r="Q613" s="49">
        <v>0</v>
      </c>
      <c r="R613" s="49">
        <v>0</v>
      </c>
      <c r="S613" s="49">
        <v>0</v>
      </c>
      <c r="T613" s="49">
        <v>0</v>
      </c>
      <c r="U613" s="50">
        <v>0</v>
      </c>
      <c r="V613" s="50">
        <v>0</v>
      </c>
      <c r="W613" s="51">
        <v>0</v>
      </c>
      <c r="X613" s="51">
        <v>0</v>
      </c>
      <c r="Y613" s="51">
        <v>0</v>
      </c>
      <c r="Z613" s="51">
        <v>0</v>
      </c>
      <c r="AA613" s="52">
        <v>0</v>
      </c>
      <c r="AB613" s="53">
        <v>0</v>
      </c>
      <c r="AC613" s="53">
        <v>0</v>
      </c>
      <c r="AD613" s="55">
        <v>0</v>
      </c>
      <c r="AE613" s="56">
        <v>0</v>
      </c>
      <c r="AF613" s="56">
        <v>0</v>
      </c>
      <c r="AG613" s="56">
        <v>0</v>
      </c>
      <c r="AH613" s="57">
        <v>0</v>
      </c>
      <c r="AI613" s="57">
        <v>0</v>
      </c>
      <c r="AJ613" s="57">
        <v>0</v>
      </c>
      <c r="AK613" s="57">
        <v>0</v>
      </c>
      <c r="AL613" s="57">
        <v>0</v>
      </c>
      <c r="AM613" s="57">
        <v>0</v>
      </c>
      <c r="AN613" s="57">
        <v>0</v>
      </c>
      <c r="AO613" s="57">
        <v>0</v>
      </c>
      <c r="AP613" s="57">
        <v>0</v>
      </c>
      <c r="AQ613" s="58">
        <v>0</v>
      </c>
      <c r="AR613" s="58">
        <v>0</v>
      </c>
      <c r="AS613" s="58">
        <v>0</v>
      </c>
      <c r="AT613" s="58">
        <v>0</v>
      </c>
      <c r="AU613" s="58">
        <v>0</v>
      </c>
      <c r="AV613" s="58">
        <v>0</v>
      </c>
      <c r="AW613" s="58">
        <v>0</v>
      </c>
      <c r="AX613" s="59">
        <v>0</v>
      </c>
      <c r="AY613" s="59">
        <v>0</v>
      </c>
      <c r="AZ613" s="59">
        <v>0</v>
      </c>
      <c r="BA613" s="64">
        <v>0</v>
      </c>
      <c r="BB613" s="64">
        <v>0</v>
      </c>
      <c r="BC613" s="64">
        <v>0</v>
      </c>
      <c r="BD613" s="64">
        <v>0</v>
      </c>
      <c r="BE613" s="64">
        <v>0</v>
      </c>
      <c r="BF613" s="64">
        <v>0</v>
      </c>
      <c r="BG613" s="64">
        <v>0</v>
      </c>
      <c r="BH613" s="64">
        <v>0</v>
      </c>
      <c r="BI613" s="61">
        <v>0</v>
      </c>
      <c r="BJ613" s="62">
        <v>0</v>
      </c>
      <c r="BK613" s="62">
        <v>0</v>
      </c>
      <c r="BL613" s="62">
        <v>0</v>
      </c>
      <c r="BM613" s="62">
        <v>0</v>
      </c>
      <c r="BN613" s="62">
        <v>0</v>
      </c>
      <c r="BO613" s="62">
        <v>0</v>
      </c>
      <c r="BP613" s="62">
        <v>0</v>
      </c>
      <c r="BQ613" s="62">
        <v>0</v>
      </c>
      <c r="BR613" s="62">
        <v>0</v>
      </c>
      <c r="BS613" s="62">
        <v>0</v>
      </c>
      <c r="BT613" s="62">
        <v>0</v>
      </c>
      <c r="BU613" s="62">
        <v>0</v>
      </c>
    </row>
    <row r="614" spans="1:73" s="63" customFormat="1" x14ac:dyDescent="0.3">
      <c r="A614" s="1"/>
      <c r="B614" s="1"/>
      <c r="C614" s="1"/>
      <c r="D614" s="92"/>
      <c r="E614" s="3"/>
      <c r="F614" s="3"/>
      <c r="G614" s="1"/>
      <c r="H614" s="69">
        <v>27.314144000053751</v>
      </c>
      <c r="I614" s="47">
        <v>0</v>
      </c>
      <c r="J614" s="48">
        <v>0</v>
      </c>
      <c r="K614" s="48">
        <v>0</v>
      </c>
      <c r="L614" s="49">
        <v>0</v>
      </c>
      <c r="M614" s="49">
        <v>0</v>
      </c>
      <c r="N614" s="49">
        <v>0</v>
      </c>
      <c r="O614" s="49">
        <v>0</v>
      </c>
      <c r="P614" s="49">
        <v>0</v>
      </c>
      <c r="Q614" s="49">
        <v>0</v>
      </c>
      <c r="R614" s="49">
        <v>0</v>
      </c>
      <c r="S614" s="49">
        <v>0</v>
      </c>
      <c r="T614" s="49">
        <v>0</v>
      </c>
      <c r="U614" s="50">
        <v>0</v>
      </c>
      <c r="V614" s="50">
        <v>0</v>
      </c>
      <c r="W614" s="51">
        <v>0</v>
      </c>
      <c r="X614" s="51">
        <v>0</v>
      </c>
      <c r="Y614" s="51">
        <v>0</v>
      </c>
      <c r="Z614" s="51">
        <v>0</v>
      </c>
      <c r="AA614" s="52">
        <v>0</v>
      </c>
      <c r="AB614" s="53">
        <v>0</v>
      </c>
      <c r="AC614" s="53">
        <v>0</v>
      </c>
      <c r="AD614" s="55">
        <v>0</v>
      </c>
      <c r="AE614" s="56">
        <v>0</v>
      </c>
      <c r="AF614" s="56">
        <v>0</v>
      </c>
      <c r="AG614" s="56">
        <v>0</v>
      </c>
      <c r="AH614" s="57">
        <v>0</v>
      </c>
      <c r="AI614" s="57">
        <v>0</v>
      </c>
      <c r="AJ614" s="57">
        <v>0</v>
      </c>
      <c r="AK614" s="57">
        <v>0</v>
      </c>
      <c r="AL614" s="57">
        <v>0</v>
      </c>
      <c r="AM614" s="57">
        <v>0</v>
      </c>
      <c r="AN614" s="57">
        <v>0</v>
      </c>
      <c r="AO614" s="57">
        <v>0</v>
      </c>
      <c r="AP614" s="57">
        <v>0</v>
      </c>
      <c r="AQ614" s="58">
        <v>0</v>
      </c>
      <c r="AR614" s="58">
        <v>0</v>
      </c>
      <c r="AS614" s="58">
        <v>0</v>
      </c>
      <c r="AT614" s="58">
        <v>0</v>
      </c>
      <c r="AU614" s="58">
        <v>0</v>
      </c>
      <c r="AV614" s="58">
        <v>0</v>
      </c>
      <c r="AW614" s="58">
        <v>0</v>
      </c>
      <c r="AX614" s="59">
        <v>0</v>
      </c>
      <c r="AY614" s="59">
        <v>0</v>
      </c>
      <c r="AZ614" s="59">
        <v>0</v>
      </c>
      <c r="BA614" s="64">
        <v>0</v>
      </c>
      <c r="BB614" s="64">
        <v>0</v>
      </c>
      <c r="BC614" s="64">
        <v>0</v>
      </c>
      <c r="BD614" s="64">
        <v>0</v>
      </c>
      <c r="BE614" s="64">
        <v>0</v>
      </c>
      <c r="BF614" s="64">
        <v>0</v>
      </c>
      <c r="BG614" s="64">
        <v>0</v>
      </c>
      <c r="BH614" s="64">
        <v>0</v>
      </c>
      <c r="BI614" s="61">
        <v>0</v>
      </c>
      <c r="BJ614" s="62">
        <v>0</v>
      </c>
      <c r="BK614" s="62">
        <v>0</v>
      </c>
      <c r="BL614" s="62">
        <v>0</v>
      </c>
      <c r="BM614" s="62">
        <v>0</v>
      </c>
      <c r="BN614" s="62">
        <v>0</v>
      </c>
      <c r="BO614" s="62">
        <v>0</v>
      </c>
      <c r="BP614" s="62">
        <v>0</v>
      </c>
      <c r="BQ614" s="62">
        <v>0</v>
      </c>
      <c r="BR614" s="62">
        <v>0</v>
      </c>
      <c r="BS614" s="62">
        <v>0</v>
      </c>
      <c r="BT614" s="62">
        <v>0</v>
      </c>
      <c r="BU614" s="62">
        <v>0</v>
      </c>
    </row>
    <row r="615" spans="1:73" s="63" customFormat="1" x14ac:dyDescent="0.3">
      <c r="A615" s="1"/>
      <c r="B615" s="1"/>
      <c r="C615" s="1"/>
      <c r="D615" s="92"/>
      <c r="E615" s="3"/>
      <c r="F615" s="3"/>
      <c r="G615" s="1"/>
      <c r="H615" s="69">
        <v>27.35884800005384</v>
      </c>
      <c r="I615" s="47">
        <v>0</v>
      </c>
      <c r="J615" s="48">
        <v>0</v>
      </c>
      <c r="K615" s="48">
        <v>0</v>
      </c>
      <c r="L615" s="49">
        <v>0</v>
      </c>
      <c r="M615" s="49">
        <v>0</v>
      </c>
      <c r="N615" s="49">
        <v>0</v>
      </c>
      <c r="O615" s="49">
        <v>0</v>
      </c>
      <c r="P615" s="49">
        <v>0</v>
      </c>
      <c r="Q615" s="49">
        <v>0</v>
      </c>
      <c r="R615" s="49">
        <v>0</v>
      </c>
      <c r="S615" s="49">
        <v>0</v>
      </c>
      <c r="T615" s="49">
        <v>0</v>
      </c>
      <c r="U615" s="50">
        <v>0</v>
      </c>
      <c r="V615" s="50">
        <v>0</v>
      </c>
      <c r="W615" s="51">
        <v>0</v>
      </c>
      <c r="X615" s="51">
        <v>0</v>
      </c>
      <c r="Y615" s="51">
        <v>0</v>
      </c>
      <c r="Z615" s="51">
        <v>0</v>
      </c>
      <c r="AA615" s="52">
        <v>0</v>
      </c>
      <c r="AB615" s="53">
        <v>0</v>
      </c>
      <c r="AC615" s="53">
        <v>0</v>
      </c>
      <c r="AD615" s="55">
        <v>0</v>
      </c>
      <c r="AE615" s="56">
        <v>0</v>
      </c>
      <c r="AF615" s="56">
        <v>0</v>
      </c>
      <c r="AG615" s="56">
        <v>0</v>
      </c>
      <c r="AH615" s="57">
        <v>0</v>
      </c>
      <c r="AI615" s="57">
        <v>0</v>
      </c>
      <c r="AJ615" s="57">
        <v>0</v>
      </c>
      <c r="AK615" s="57">
        <v>0</v>
      </c>
      <c r="AL615" s="57">
        <v>0</v>
      </c>
      <c r="AM615" s="57">
        <v>0</v>
      </c>
      <c r="AN615" s="57">
        <v>0</v>
      </c>
      <c r="AO615" s="57">
        <v>0</v>
      </c>
      <c r="AP615" s="57">
        <v>0</v>
      </c>
      <c r="AQ615" s="58">
        <v>0</v>
      </c>
      <c r="AR615" s="58">
        <v>0</v>
      </c>
      <c r="AS615" s="58">
        <v>0</v>
      </c>
      <c r="AT615" s="58">
        <v>0</v>
      </c>
      <c r="AU615" s="58">
        <v>0</v>
      </c>
      <c r="AV615" s="58">
        <v>0</v>
      </c>
      <c r="AW615" s="58">
        <v>0</v>
      </c>
      <c r="AX615" s="59">
        <v>0</v>
      </c>
      <c r="AY615" s="59">
        <v>0</v>
      </c>
      <c r="AZ615" s="59">
        <v>0</v>
      </c>
      <c r="BA615" s="64">
        <v>0</v>
      </c>
      <c r="BB615" s="64">
        <v>0</v>
      </c>
      <c r="BC615" s="64">
        <v>0</v>
      </c>
      <c r="BD615" s="64">
        <v>0</v>
      </c>
      <c r="BE615" s="64">
        <v>0</v>
      </c>
      <c r="BF615" s="64">
        <v>0</v>
      </c>
      <c r="BG615" s="64">
        <v>0</v>
      </c>
      <c r="BH615" s="64">
        <v>0</v>
      </c>
      <c r="BI615" s="61">
        <v>0</v>
      </c>
      <c r="BJ615" s="62">
        <v>0</v>
      </c>
      <c r="BK615" s="62">
        <v>0</v>
      </c>
      <c r="BL615" s="62">
        <v>0</v>
      </c>
      <c r="BM615" s="62">
        <v>0</v>
      </c>
      <c r="BN615" s="62">
        <v>0</v>
      </c>
      <c r="BO615" s="62">
        <v>0</v>
      </c>
      <c r="BP615" s="62">
        <v>0</v>
      </c>
      <c r="BQ615" s="62">
        <v>0</v>
      </c>
      <c r="BR615" s="62">
        <v>0</v>
      </c>
      <c r="BS615" s="62">
        <v>0</v>
      </c>
      <c r="BT615" s="62">
        <v>0</v>
      </c>
      <c r="BU615" s="62">
        <v>0</v>
      </c>
    </row>
    <row r="616" spans="1:73" s="63" customFormat="1" x14ac:dyDescent="0.3">
      <c r="A616" s="1"/>
      <c r="B616" s="1"/>
      <c r="C616" s="1"/>
      <c r="D616" s="92"/>
      <c r="E616" s="3"/>
      <c r="F616" s="3"/>
      <c r="G616" s="1"/>
      <c r="H616" s="69">
        <v>27.403552000053928</v>
      </c>
      <c r="I616" s="47">
        <v>0</v>
      </c>
      <c r="J616" s="48">
        <v>0</v>
      </c>
      <c r="K616" s="48">
        <v>0</v>
      </c>
      <c r="L616" s="49">
        <v>0</v>
      </c>
      <c r="M616" s="49">
        <v>0</v>
      </c>
      <c r="N616" s="49">
        <v>0</v>
      </c>
      <c r="O616" s="49">
        <v>0</v>
      </c>
      <c r="P616" s="49">
        <v>0</v>
      </c>
      <c r="Q616" s="49">
        <v>0</v>
      </c>
      <c r="R616" s="49">
        <v>0</v>
      </c>
      <c r="S616" s="49">
        <v>0</v>
      </c>
      <c r="T616" s="49">
        <v>0</v>
      </c>
      <c r="U616" s="50">
        <v>0</v>
      </c>
      <c r="V616" s="50">
        <v>0</v>
      </c>
      <c r="W616" s="51">
        <v>0</v>
      </c>
      <c r="X616" s="51">
        <v>0</v>
      </c>
      <c r="Y616" s="51">
        <v>0</v>
      </c>
      <c r="Z616" s="51">
        <v>0</v>
      </c>
      <c r="AA616" s="52">
        <v>0</v>
      </c>
      <c r="AB616" s="53">
        <v>0</v>
      </c>
      <c r="AC616" s="53">
        <v>0</v>
      </c>
      <c r="AD616" s="55">
        <v>0</v>
      </c>
      <c r="AE616" s="56">
        <v>0</v>
      </c>
      <c r="AF616" s="56">
        <v>0</v>
      </c>
      <c r="AG616" s="56">
        <v>0</v>
      </c>
      <c r="AH616" s="57">
        <v>0</v>
      </c>
      <c r="AI616" s="57">
        <v>0</v>
      </c>
      <c r="AJ616" s="57">
        <v>0</v>
      </c>
      <c r="AK616" s="57">
        <v>0</v>
      </c>
      <c r="AL616" s="57">
        <v>0</v>
      </c>
      <c r="AM616" s="57">
        <v>0</v>
      </c>
      <c r="AN616" s="57">
        <v>0</v>
      </c>
      <c r="AO616" s="57">
        <v>0</v>
      </c>
      <c r="AP616" s="57">
        <v>0</v>
      </c>
      <c r="AQ616" s="58">
        <v>0</v>
      </c>
      <c r="AR616" s="58">
        <v>0</v>
      </c>
      <c r="AS616" s="58">
        <v>0</v>
      </c>
      <c r="AT616" s="58">
        <v>0</v>
      </c>
      <c r="AU616" s="58">
        <v>0</v>
      </c>
      <c r="AV616" s="58">
        <v>0</v>
      </c>
      <c r="AW616" s="58">
        <v>0</v>
      </c>
      <c r="AX616" s="59">
        <v>0</v>
      </c>
      <c r="AY616" s="59">
        <v>0</v>
      </c>
      <c r="AZ616" s="59">
        <v>0</v>
      </c>
      <c r="BA616" s="64">
        <v>0</v>
      </c>
      <c r="BB616" s="64">
        <v>0</v>
      </c>
      <c r="BC616" s="64">
        <v>0</v>
      </c>
      <c r="BD616" s="64">
        <v>0</v>
      </c>
      <c r="BE616" s="64">
        <v>0</v>
      </c>
      <c r="BF616" s="64">
        <v>0</v>
      </c>
      <c r="BG616" s="64">
        <v>0</v>
      </c>
      <c r="BH616" s="64">
        <v>0</v>
      </c>
      <c r="BI616" s="61">
        <v>0</v>
      </c>
      <c r="BJ616" s="62">
        <v>0</v>
      </c>
      <c r="BK616" s="62">
        <v>0</v>
      </c>
      <c r="BL616" s="62">
        <v>0</v>
      </c>
      <c r="BM616" s="62">
        <v>0</v>
      </c>
      <c r="BN616" s="62">
        <v>0</v>
      </c>
      <c r="BO616" s="62">
        <v>0</v>
      </c>
      <c r="BP616" s="62">
        <v>0</v>
      </c>
      <c r="BQ616" s="62">
        <v>0</v>
      </c>
      <c r="BR616" s="62">
        <v>0</v>
      </c>
      <c r="BS616" s="62">
        <v>0</v>
      </c>
      <c r="BT616" s="62">
        <v>0</v>
      </c>
      <c r="BU616" s="62">
        <v>0</v>
      </c>
    </row>
    <row r="617" spans="1:73" s="63" customFormat="1" x14ac:dyDescent="0.3">
      <c r="A617" s="1"/>
      <c r="B617" s="1"/>
      <c r="C617" s="1"/>
      <c r="D617" s="92"/>
      <c r="E617" s="3"/>
      <c r="F617" s="3"/>
      <c r="G617" s="1"/>
      <c r="H617" s="69">
        <v>27.448256000054016</v>
      </c>
      <c r="I617" s="47">
        <v>0</v>
      </c>
      <c r="J617" s="48">
        <v>0</v>
      </c>
      <c r="K617" s="48">
        <v>0</v>
      </c>
      <c r="L617" s="49">
        <v>0</v>
      </c>
      <c r="M617" s="49">
        <v>0</v>
      </c>
      <c r="N617" s="49">
        <v>0</v>
      </c>
      <c r="O617" s="49">
        <v>0</v>
      </c>
      <c r="P617" s="49">
        <v>0</v>
      </c>
      <c r="Q617" s="49">
        <v>0</v>
      </c>
      <c r="R617" s="49">
        <v>0</v>
      </c>
      <c r="S617" s="49">
        <v>0</v>
      </c>
      <c r="T617" s="49">
        <v>0</v>
      </c>
      <c r="U617" s="50">
        <v>0</v>
      </c>
      <c r="V617" s="50">
        <v>0</v>
      </c>
      <c r="W617" s="51">
        <v>0</v>
      </c>
      <c r="X617" s="51">
        <v>0</v>
      </c>
      <c r="Y617" s="51">
        <v>0</v>
      </c>
      <c r="Z617" s="51">
        <v>0</v>
      </c>
      <c r="AA617" s="52">
        <v>0</v>
      </c>
      <c r="AB617" s="53">
        <v>0</v>
      </c>
      <c r="AC617" s="53">
        <v>0</v>
      </c>
      <c r="AD617" s="55">
        <v>0</v>
      </c>
      <c r="AE617" s="56">
        <v>0</v>
      </c>
      <c r="AF617" s="56">
        <v>0</v>
      </c>
      <c r="AG617" s="56">
        <v>0</v>
      </c>
      <c r="AH617" s="57">
        <v>0</v>
      </c>
      <c r="AI617" s="57">
        <v>0</v>
      </c>
      <c r="AJ617" s="57">
        <v>0</v>
      </c>
      <c r="AK617" s="57">
        <v>0</v>
      </c>
      <c r="AL617" s="57">
        <v>0</v>
      </c>
      <c r="AM617" s="57">
        <v>0</v>
      </c>
      <c r="AN617" s="57">
        <v>0</v>
      </c>
      <c r="AO617" s="57">
        <v>0</v>
      </c>
      <c r="AP617" s="57">
        <v>0</v>
      </c>
      <c r="AQ617" s="58">
        <v>0</v>
      </c>
      <c r="AR617" s="58">
        <v>0</v>
      </c>
      <c r="AS617" s="58">
        <v>0</v>
      </c>
      <c r="AT617" s="58">
        <v>0</v>
      </c>
      <c r="AU617" s="58">
        <v>0</v>
      </c>
      <c r="AV617" s="58">
        <v>0</v>
      </c>
      <c r="AW617" s="58">
        <v>0</v>
      </c>
      <c r="AX617" s="59">
        <v>0</v>
      </c>
      <c r="AY617" s="59">
        <v>0</v>
      </c>
      <c r="AZ617" s="59">
        <v>0</v>
      </c>
      <c r="BA617" s="64">
        <v>0</v>
      </c>
      <c r="BB617" s="64">
        <v>0</v>
      </c>
      <c r="BC617" s="64">
        <v>0</v>
      </c>
      <c r="BD617" s="64">
        <v>0</v>
      </c>
      <c r="BE617" s="64">
        <v>0</v>
      </c>
      <c r="BF617" s="64">
        <v>0</v>
      </c>
      <c r="BG617" s="64">
        <v>0</v>
      </c>
      <c r="BH617" s="64">
        <v>0</v>
      </c>
      <c r="BI617" s="61">
        <v>0</v>
      </c>
      <c r="BJ617" s="62">
        <v>0</v>
      </c>
      <c r="BK617" s="62">
        <v>0</v>
      </c>
      <c r="BL617" s="62">
        <v>0</v>
      </c>
      <c r="BM617" s="62">
        <v>0</v>
      </c>
      <c r="BN617" s="62">
        <v>0</v>
      </c>
      <c r="BO617" s="62">
        <v>0</v>
      </c>
      <c r="BP617" s="62">
        <v>0</v>
      </c>
      <c r="BQ617" s="62">
        <v>0</v>
      </c>
      <c r="BR617" s="62">
        <v>0</v>
      </c>
      <c r="BS617" s="62">
        <v>0</v>
      </c>
      <c r="BT617" s="62">
        <v>0</v>
      </c>
      <c r="BU617" s="62">
        <v>0</v>
      </c>
    </row>
    <row r="618" spans="1:73" s="63" customFormat="1" x14ac:dyDescent="0.3">
      <c r="A618" s="1"/>
      <c r="B618" s="1"/>
      <c r="C618" s="1"/>
      <c r="D618" s="92"/>
      <c r="E618" s="3"/>
      <c r="F618" s="3"/>
      <c r="G618" s="1"/>
      <c r="H618" s="69">
        <v>27.492960000054104</v>
      </c>
      <c r="I618" s="47">
        <v>0</v>
      </c>
      <c r="J618" s="48">
        <v>0</v>
      </c>
      <c r="K618" s="48">
        <v>0</v>
      </c>
      <c r="L618" s="49">
        <v>0</v>
      </c>
      <c r="M618" s="49">
        <v>0</v>
      </c>
      <c r="N618" s="49">
        <v>0</v>
      </c>
      <c r="O618" s="49">
        <v>0</v>
      </c>
      <c r="P618" s="49">
        <v>0</v>
      </c>
      <c r="Q618" s="49">
        <v>0</v>
      </c>
      <c r="R618" s="49">
        <v>0</v>
      </c>
      <c r="S618" s="49">
        <v>0</v>
      </c>
      <c r="T618" s="49">
        <v>0</v>
      </c>
      <c r="U618" s="50">
        <v>0</v>
      </c>
      <c r="V618" s="50">
        <v>0</v>
      </c>
      <c r="W618" s="51">
        <v>0</v>
      </c>
      <c r="X618" s="51">
        <v>0</v>
      </c>
      <c r="Y618" s="51">
        <v>0</v>
      </c>
      <c r="Z618" s="51">
        <v>0</v>
      </c>
      <c r="AA618" s="52">
        <v>0</v>
      </c>
      <c r="AB618" s="53">
        <v>0</v>
      </c>
      <c r="AC618" s="53">
        <v>0</v>
      </c>
      <c r="AD618" s="55">
        <v>0</v>
      </c>
      <c r="AE618" s="56">
        <v>0</v>
      </c>
      <c r="AF618" s="56">
        <v>0</v>
      </c>
      <c r="AG618" s="56">
        <v>0</v>
      </c>
      <c r="AH618" s="57">
        <v>0</v>
      </c>
      <c r="AI618" s="57">
        <v>0</v>
      </c>
      <c r="AJ618" s="57">
        <v>0</v>
      </c>
      <c r="AK618" s="57">
        <v>0</v>
      </c>
      <c r="AL618" s="57">
        <v>0</v>
      </c>
      <c r="AM618" s="57">
        <v>0</v>
      </c>
      <c r="AN618" s="57">
        <v>0</v>
      </c>
      <c r="AO618" s="57">
        <v>0</v>
      </c>
      <c r="AP618" s="57">
        <v>0</v>
      </c>
      <c r="AQ618" s="58">
        <v>0</v>
      </c>
      <c r="AR618" s="58">
        <v>0</v>
      </c>
      <c r="AS618" s="58">
        <v>0</v>
      </c>
      <c r="AT618" s="58">
        <v>0</v>
      </c>
      <c r="AU618" s="58">
        <v>0</v>
      </c>
      <c r="AV618" s="58">
        <v>0</v>
      </c>
      <c r="AW618" s="58">
        <v>0</v>
      </c>
      <c r="AX618" s="59">
        <v>0</v>
      </c>
      <c r="AY618" s="59">
        <v>0</v>
      </c>
      <c r="AZ618" s="59">
        <v>0</v>
      </c>
      <c r="BA618" s="64">
        <v>0</v>
      </c>
      <c r="BB618" s="64">
        <v>0</v>
      </c>
      <c r="BC618" s="64">
        <v>0</v>
      </c>
      <c r="BD618" s="64">
        <v>0</v>
      </c>
      <c r="BE618" s="64">
        <v>0</v>
      </c>
      <c r="BF618" s="64">
        <v>0</v>
      </c>
      <c r="BG618" s="64">
        <v>0</v>
      </c>
      <c r="BH618" s="64">
        <v>0</v>
      </c>
      <c r="BI618" s="61">
        <v>0</v>
      </c>
      <c r="BJ618" s="62">
        <v>0</v>
      </c>
      <c r="BK618" s="62">
        <v>0</v>
      </c>
      <c r="BL618" s="62">
        <v>0</v>
      </c>
      <c r="BM618" s="62">
        <v>0</v>
      </c>
      <c r="BN618" s="62">
        <v>0</v>
      </c>
      <c r="BO618" s="62">
        <v>0</v>
      </c>
      <c r="BP618" s="62">
        <v>0</v>
      </c>
      <c r="BQ618" s="62">
        <v>0</v>
      </c>
      <c r="BR618" s="62">
        <v>0</v>
      </c>
      <c r="BS618" s="62">
        <v>0</v>
      </c>
      <c r="BT618" s="62">
        <v>0</v>
      </c>
      <c r="BU618" s="62">
        <v>0</v>
      </c>
    </row>
    <row r="619" spans="1:73" s="63" customFormat="1" x14ac:dyDescent="0.3">
      <c r="A619" s="1"/>
      <c r="B619" s="1"/>
      <c r="C619" s="1"/>
      <c r="D619" s="92"/>
      <c r="E619" s="3"/>
      <c r="F619" s="3"/>
      <c r="G619" s="1"/>
      <c r="H619" s="69">
        <v>27.537664000054193</v>
      </c>
      <c r="I619" s="47">
        <v>0</v>
      </c>
      <c r="J619" s="48">
        <v>0</v>
      </c>
      <c r="K619" s="48">
        <v>0</v>
      </c>
      <c r="L619" s="49">
        <v>0</v>
      </c>
      <c r="M619" s="49">
        <v>0</v>
      </c>
      <c r="N619" s="49">
        <v>0</v>
      </c>
      <c r="O619" s="49">
        <v>0</v>
      </c>
      <c r="P619" s="49">
        <v>0</v>
      </c>
      <c r="Q619" s="49">
        <v>0</v>
      </c>
      <c r="R619" s="49">
        <v>0</v>
      </c>
      <c r="S619" s="49">
        <v>0</v>
      </c>
      <c r="T619" s="49">
        <v>0</v>
      </c>
      <c r="U619" s="50">
        <v>0</v>
      </c>
      <c r="V619" s="50">
        <v>0</v>
      </c>
      <c r="W619" s="51">
        <v>0</v>
      </c>
      <c r="X619" s="51">
        <v>0</v>
      </c>
      <c r="Y619" s="51">
        <v>0</v>
      </c>
      <c r="Z619" s="51">
        <v>0</v>
      </c>
      <c r="AA619" s="52">
        <v>0</v>
      </c>
      <c r="AB619" s="53">
        <v>0</v>
      </c>
      <c r="AC619" s="53">
        <v>0</v>
      </c>
      <c r="AD619" s="55">
        <v>0</v>
      </c>
      <c r="AE619" s="56">
        <v>0</v>
      </c>
      <c r="AF619" s="56">
        <v>0</v>
      </c>
      <c r="AG619" s="56">
        <v>0</v>
      </c>
      <c r="AH619" s="57">
        <v>0</v>
      </c>
      <c r="AI619" s="57">
        <v>0</v>
      </c>
      <c r="AJ619" s="57">
        <v>0</v>
      </c>
      <c r="AK619" s="57">
        <v>0</v>
      </c>
      <c r="AL619" s="57">
        <v>0</v>
      </c>
      <c r="AM619" s="57">
        <v>0</v>
      </c>
      <c r="AN619" s="57">
        <v>0</v>
      </c>
      <c r="AO619" s="57">
        <v>0</v>
      </c>
      <c r="AP619" s="57">
        <v>0</v>
      </c>
      <c r="AQ619" s="58">
        <v>0</v>
      </c>
      <c r="AR619" s="58">
        <v>0</v>
      </c>
      <c r="AS619" s="58">
        <v>0</v>
      </c>
      <c r="AT619" s="58">
        <v>0</v>
      </c>
      <c r="AU619" s="58">
        <v>0</v>
      </c>
      <c r="AV619" s="58">
        <v>0</v>
      </c>
      <c r="AW619" s="58">
        <v>0</v>
      </c>
      <c r="AX619" s="59">
        <v>0</v>
      </c>
      <c r="AY619" s="59">
        <v>0</v>
      </c>
      <c r="AZ619" s="59">
        <v>0</v>
      </c>
      <c r="BA619" s="64">
        <v>0</v>
      </c>
      <c r="BB619" s="64">
        <v>0</v>
      </c>
      <c r="BC619" s="64">
        <v>0</v>
      </c>
      <c r="BD619" s="64">
        <v>0</v>
      </c>
      <c r="BE619" s="64">
        <v>0</v>
      </c>
      <c r="BF619" s="64">
        <v>0</v>
      </c>
      <c r="BG619" s="64">
        <v>0</v>
      </c>
      <c r="BH619" s="64">
        <v>0</v>
      </c>
      <c r="BI619" s="61">
        <v>0</v>
      </c>
      <c r="BJ619" s="62">
        <v>0</v>
      </c>
      <c r="BK619" s="62">
        <v>0</v>
      </c>
      <c r="BL619" s="62">
        <v>0</v>
      </c>
      <c r="BM619" s="62">
        <v>0</v>
      </c>
      <c r="BN619" s="62">
        <v>0</v>
      </c>
      <c r="BO619" s="62">
        <v>0</v>
      </c>
      <c r="BP619" s="62">
        <v>0</v>
      </c>
      <c r="BQ619" s="62">
        <v>0</v>
      </c>
      <c r="BR619" s="62">
        <v>0</v>
      </c>
      <c r="BS619" s="62">
        <v>0</v>
      </c>
      <c r="BT619" s="62">
        <v>0</v>
      </c>
      <c r="BU619" s="62">
        <v>0</v>
      </c>
    </row>
    <row r="620" spans="1:73" s="63" customFormat="1" x14ac:dyDescent="0.3">
      <c r="A620" s="1"/>
      <c r="B620" s="1"/>
      <c r="C620" s="1"/>
      <c r="D620" s="92"/>
      <c r="E620" s="3"/>
      <c r="F620" s="3"/>
      <c r="G620" s="1"/>
      <c r="H620" s="69">
        <v>27.582368000054281</v>
      </c>
      <c r="I620" s="47">
        <v>0</v>
      </c>
      <c r="J620" s="48">
        <v>0</v>
      </c>
      <c r="K620" s="48">
        <v>0</v>
      </c>
      <c r="L620" s="49">
        <v>0</v>
      </c>
      <c r="M620" s="49">
        <v>0</v>
      </c>
      <c r="N620" s="49">
        <v>0</v>
      </c>
      <c r="O620" s="49">
        <v>0</v>
      </c>
      <c r="P620" s="49">
        <v>0</v>
      </c>
      <c r="Q620" s="49">
        <v>0</v>
      </c>
      <c r="R620" s="49">
        <v>0</v>
      </c>
      <c r="S620" s="49">
        <v>0</v>
      </c>
      <c r="T620" s="49">
        <v>0</v>
      </c>
      <c r="U620" s="50">
        <v>0</v>
      </c>
      <c r="V620" s="50">
        <v>0</v>
      </c>
      <c r="W620" s="51">
        <v>0</v>
      </c>
      <c r="X620" s="51">
        <v>0</v>
      </c>
      <c r="Y620" s="51">
        <v>0</v>
      </c>
      <c r="Z620" s="51">
        <v>0</v>
      </c>
      <c r="AA620" s="52">
        <v>0</v>
      </c>
      <c r="AB620" s="53">
        <v>0</v>
      </c>
      <c r="AC620" s="53">
        <v>0</v>
      </c>
      <c r="AD620" s="55">
        <v>0</v>
      </c>
      <c r="AE620" s="56">
        <v>0</v>
      </c>
      <c r="AF620" s="56">
        <v>0</v>
      </c>
      <c r="AG620" s="56">
        <v>0</v>
      </c>
      <c r="AH620" s="57">
        <v>0</v>
      </c>
      <c r="AI620" s="57">
        <v>0</v>
      </c>
      <c r="AJ620" s="57">
        <v>0</v>
      </c>
      <c r="AK620" s="57">
        <v>0</v>
      </c>
      <c r="AL620" s="57">
        <v>0</v>
      </c>
      <c r="AM620" s="57">
        <v>0</v>
      </c>
      <c r="AN620" s="57">
        <v>0</v>
      </c>
      <c r="AO620" s="57">
        <v>0</v>
      </c>
      <c r="AP620" s="57">
        <v>0</v>
      </c>
      <c r="AQ620" s="58">
        <v>0</v>
      </c>
      <c r="AR620" s="58">
        <v>0</v>
      </c>
      <c r="AS620" s="58">
        <v>0</v>
      </c>
      <c r="AT620" s="58">
        <v>0</v>
      </c>
      <c r="AU620" s="58">
        <v>0</v>
      </c>
      <c r="AV620" s="58">
        <v>0</v>
      </c>
      <c r="AW620" s="58">
        <v>0</v>
      </c>
      <c r="AX620" s="59">
        <v>0</v>
      </c>
      <c r="AY620" s="59">
        <v>0</v>
      </c>
      <c r="AZ620" s="59">
        <v>0</v>
      </c>
      <c r="BA620" s="64">
        <v>0</v>
      </c>
      <c r="BB620" s="64">
        <v>0</v>
      </c>
      <c r="BC620" s="64">
        <v>0</v>
      </c>
      <c r="BD620" s="64">
        <v>0</v>
      </c>
      <c r="BE620" s="64">
        <v>0</v>
      </c>
      <c r="BF620" s="64">
        <v>0</v>
      </c>
      <c r="BG620" s="64">
        <v>0</v>
      </c>
      <c r="BH620" s="64">
        <v>0</v>
      </c>
      <c r="BI620" s="61">
        <v>0</v>
      </c>
      <c r="BJ620" s="62">
        <v>0</v>
      </c>
      <c r="BK620" s="62">
        <v>0</v>
      </c>
      <c r="BL620" s="62">
        <v>0</v>
      </c>
      <c r="BM620" s="62">
        <v>0</v>
      </c>
      <c r="BN620" s="62">
        <v>0</v>
      </c>
      <c r="BO620" s="62">
        <v>0</v>
      </c>
      <c r="BP620" s="62">
        <v>0</v>
      </c>
      <c r="BQ620" s="62">
        <v>0</v>
      </c>
      <c r="BR620" s="62">
        <v>0</v>
      </c>
      <c r="BS620" s="62">
        <v>0</v>
      </c>
      <c r="BT620" s="62">
        <v>0</v>
      </c>
      <c r="BU620" s="62">
        <v>0</v>
      </c>
    </row>
    <row r="621" spans="1:73" s="63" customFormat="1" x14ac:dyDescent="0.3">
      <c r="A621" s="1"/>
      <c r="B621" s="1"/>
      <c r="C621" s="1"/>
      <c r="D621" s="92"/>
      <c r="E621" s="3"/>
      <c r="F621" s="3"/>
      <c r="G621" s="1"/>
      <c r="H621" s="69">
        <v>27.627072000054365</v>
      </c>
      <c r="I621" s="47">
        <v>0</v>
      </c>
      <c r="J621" s="48">
        <v>0</v>
      </c>
      <c r="K621" s="48">
        <v>0</v>
      </c>
      <c r="L621" s="49">
        <v>0</v>
      </c>
      <c r="M621" s="49">
        <v>0</v>
      </c>
      <c r="N621" s="49">
        <v>0</v>
      </c>
      <c r="O621" s="49">
        <v>0</v>
      </c>
      <c r="P621" s="49">
        <v>0</v>
      </c>
      <c r="Q621" s="49">
        <v>0</v>
      </c>
      <c r="R621" s="49">
        <v>0</v>
      </c>
      <c r="S621" s="49">
        <v>0</v>
      </c>
      <c r="T621" s="49">
        <v>0</v>
      </c>
      <c r="U621" s="50">
        <v>0</v>
      </c>
      <c r="V621" s="50">
        <v>0</v>
      </c>
      <c r="W621" s="51">
        <v>0</v>
      </c>
      <c r="X621" s="51">
        <v>0</v>
      </c>
      <c r="Y621" s="51">
        <v>0</v>
      </c>
      <c r="Z621" s="51">
        <v>0</v>
      </c>
      <c r="AA621" s="52">
        <v>0</v>
      </c>
      <c r="AB621" s="53">
        <v>0</v>
      </c>
      <c r="AC621" s="53">
        <v>0</v>
      </c>
      <c r="AD621" s="55">
        <v>0</v>
      </c>
      <c r="AE621" s="56">
        <v>0</v>
      </c>
      <c r="AF621" s="56">
        <v>0</v>
      </c>
      <c r="AG621" s="56">
        <v>0</v>
      </c>
      <c r="AH621" s="57">
        <v>0</v>
      </c>
      <c r="AI621" s="57">
        <v>0</v>
      </c>
      <c r="AJ621" s="57">
        <v>0</v>
      </c>
      <c r="AK621" s="57">
        <v>0</v>
      </c>
      <c r="AL621" s="57">
        <v>0</v>
      </c>
      <c r="AM621" s="57">
        <v>0</v>
      </c>
      <c r="AN621" s="57">
        <v>0</v>
      </c>
      <c r="AO621" s="57">
        <v>0</v>
      </c>
      <c r="AP621" s="57">
        <v>0</v>
      </c>
      <c r="AQ621" s="58">
        <v>0</v>
      </c>
      <c r="AR621" s="58">
        <v>0</v>
      </c>
      <c r="AS621" s="58">
        <v>0</v>
      </c>
      <c r="AT621" s="58">
        <v>0</v>
      </c>
      <c r="AU621" s="58">
        <v>0</v>
      </c>
      <c r="AV621" s="58">
        <v>0</v>
      </c>
      <c r="AW621" s="58">
        <v>0</v>
      </c>
      <c r="AX621" s="59">
        <v>0</v>
      </c>
      <c r="AY621" s="59">
        <v>0</v>
      </c>
      <c r="AZ621" s="59">
        <v>0</v>
      </c>
      <c r="BA621" s="64">
        <v>0</v>
      </c>
      <c r="BB621" s="64">
        <v>0</v>
      </c>
      <c r="BC621" s="64">
        <v>0</v>
      </c>
      <c r="BD621" s="64">
        <v>0</v>
      </c>
      <c r="BE621" s="64">
        <v>0</v>
      </c>
      <c r="BF621" s="64">
        <v>0</v>
      </c>
      <c r="BG621" s="64">
        <v>0</v>
      </c>
      <c r="BH621" s="64">
        <v>0</v>
      </c>
      <c r="BI621" s="61">
        <v>0</v>
      </c>
      <c r="BJ621" s="62">
        <v>0</v>
      </c>
      <c r="BK621" s="62">
        <v>0</v>
      </c>
      <c r="BL621" s="62">
        <v>0</v>
      </c>
      <c r="BM621" s="62">
        <v>0</v>
      </c>
      <c r="BN621" s="62">
        <v>0</v>
      </c>
      <c r="BO621" s="62">
        <v>0</v>
      </c>
      <c r="BP621" s="62">
        <v>0</v>
      </c>
      <c r="BQ621" s="62">
        <v>0</v>
      </c>
      <c r="BR621" s="62">
        <v>0</v>
      </c>
      <c r="BS621" s="62">
        <v>0</v>
      </c>
      <c r="BT621" s="62">
        <v>0</v>
      </c>
      <c r="BU621" s="62">
        <v>0</v>
      </c>
    </row>
    <row r="622" spans="1:73" s="63" customFormat="1" x14ac:dyDescent="0.3">
      <c r="A622" s="1"/>
      <c r="B622" s="1"/>
      <c r="C622" s="1"/>
      <c r="D622" s="92"/>
      <c r="E622" s="3"/>
      <c r="F622" s="3"/>
      <c r="G622" s="1"/>
      <c r="H622" s="69">
        <v>27.671776000054454</v>
      </c>
      <c r="I622" s="47">
        <v>0</v>
      </c>
      <c r="J622" s="48">
        <v>0</v>
      </c>
      <c r="K622" s="48">
        <v>0</v>
      </c>
      <c r="L622" s="49">
        <v>0</v>
      </c>
      <c r="M622" s="49">
        <v>0</v>
      </c>
      <c r="N622" s="49">
        <v>0</v>
      </c>
      <c r="O622" s="49">
        <v>0</v>
      </c>
      <c r="P622" s="49">
        <v>0</v>
      </c>
      <c r="Q622" s="49">
        <v>0</v>
      </c>
      <c r="R622" s="49">
        <v>0</v>
      </c>
      <c r="S622" s="49">
        <v>0</v>
      </c>
      <c r="T622" s="49">
        <v>0</v>
      </c>
      <c r="U622" s="50">
        <v>0</v>
      </c>
      <c r="V622" s="50">
        <v>0</v>
      </c>
      <c r="W622" s="51">
        <v>0</v>
      </c>
      <c r="X622" s="51">
        <v>0</v>
      </c>
      <c r="Y622" s="51">
        <v>0</v>
      </c>
      <c r="Z622" s="51">
        <v>0</v>
      </c>
      <c r="AA622" s="52">
        <v>0</v>
      </c>
      <c r="AB622" s="53">
        <v>0</v>
      </c>
      <c r="AC622" s="53">
        <v>0</v>
      </c>
      <c r="AD622" s="55">
        <v>0</v>
      </c>
      <c r="AE622" s="56">
        <v>0</v>
      </c>
      <c r="AF622" s="56">
        <v>0</v>
      </c>
      <c r="AG622" s="56">
        <v>0</v>
      </c>
      <c r="AH622" s="57">
        <v>0</v>
      </c>
      <c r="AI622" s="57">
        <v>0</v>
      </c>
      <c r="AJ622" s="57">
        <v>0</v>
      </c>
      <c r="AK622" s="57">
        <v>0</v>
      </c>
      <c r="AL622" s="57">
        <v>0</v>
      </c>
      <c r="AM622" s="57">
        <v>0</v>
      </c>
      <c r="AN622" s="57">
        <v>0</v>
      </c>
      <c r="AO622" s="57">
        <v>0</v>
      </c>
      <c r="AP622" s="57">
        <v>0</v>
      </c>
      <c r="AQ622" s="58">
        <v>0</v>
      </c>
      <c r="AR622" s="58">
        <v>0</v>
      </c>
      <c r="AS622" s="58">
        <v>0</v>
      </c>
      <c r="AT622" s="58">
        <v>0</v>
      </c>
      <c r="AU622" s="58">
        <v>0</v>
      </c>
      <c r="AV622" s="58">
        <v>0</v>
      </c>
      <c r="AW622" s="58">
        <v>0</v>
      </c>
      <c r="AX622" s="59">
        <v>0</v>
      </c>
      <c r="AY622" s="59">
        <v>0</v>
      </c>
      <c r="AZ622" s="59">
        <v>0</v>
      </c>
      <c r="BA622" s="64">
        <v>0</v>
      </c>
      <c r="BB622" s="64">
        <v>0</v>
      </c>
      <c r="BC622" s="64">
        <v>0</v>
      </c>
      <c r="BD622" s="64">
        <v>0</v>
      </c>
      <c r="BE622" s="64">
        <v>0</v>
      </c>
      <c r="BF622" s="64">
        <v>0</v>
      </c>
      <c r="BG622" s="64">
        <v>0</v>
      </c>
      <c r="BH622" s="64">
        <v>0</v>
      </c>
      <c r="BI622" s="61">
        <v>0</v>
      </c>
      <c r="BJ622" s="62">
        <v>0</v>
      </c>
      <c r="BK622" s="62">
        <v>0</v>
      </c>
      <c r="BL622" s="62">
        <v>0</v>
      </c>
      <c r="BM622" s="62">
        <v>0</v>
      </c>
      <c r="BN622" s="62">
        <v>0</v>
      </c>
      <c r="BO622" s="62">
        <v>0</v>
      </c>
      <c r="BP622" s="62">
        <v>0</v>
      </c>
      <c r="BQ622" s="62">
        <v>0</v>
      </c>
      <c r="BR622" s="62">
        <v>0</v>
      </c>
      <c r="BS622" s="62">
        <v>0</v>
      </c>
      <c r="BT622" s="62">
        <v>0</v>
      </c>
      <c r="BU622" s="62">
        <v>0</v>
      </c>
    </row>
    <row r="623" spans="1:73" s="63" customFormat="1" x14ac:dyDescent="0.3">
      <c r="A623" s="1"/>
      <c r="B623" s="1"/>
      <c r="C623" s="1"/>
      <c r="D623" s="92"/>
      <c r="E623" s="3"/>
      <c r="F623" s="3"/>
      <c r="G623" s="1"/>
      <c r="H623" s="69">
        <v>27.716480000054542</v>
      </c>
      <c r="I623" s="47">
        <v>0</v>
      </c>
      <c r="J623" s="48">
        <v>0</v>
      </c>
      <c r="K623" s="48">
        <v>0</v>
      </c>
      <c r="L623" s="49">
        <v>0</v>
      </c>
      <c r="M623" s="49">
        <v>0</v>
      </c>
      <c r="N623" s="49">
        <v>0</v>
      </c>
      <c r="O623" s="49">
        <v>0</v>
      </c>
      <c r="P623" s="49">
        <v>0</v>
      </c>
      <c r="Q623" s="49">
        <v>0</v>
      </c>
      <c r="R623" s="49">
        <v>0</v>
      </c>
      <c r="S623" s="49">
        <v>0</v>
      </c>
      <c r="T623" s="49">
        <v>0</v>
      </c>
      <c r="U623" s="50">
        <v>0</v>
      </c>
      <c r="V623" s="50">
        <v>0</v>
      </c>
      <c r="W623" s="51">
        <v>0</v>
      </c>
      <c r="X623" s="51">
        <v>0</v>
      </c>
      <c r="Y623" s="51">
        <v>0</v>
      </c>
      <c r="Z623" s="51">
        <v>0</v>
      </c>
      <c r="AA623" s="52">
        <v>0</v>
      </c>
      <c r="AB623" s="53">
        <v>0</v>
      </c>
      <c r="AC623" s="53">
        <v>0</v>
      </c>
      <c r="AD623" s="55">
        <v>0</v>
      </c>
      <c r="AE623" s="56">
        <v>0</v>
      </c>
      <c r="AF623" s="56">
        <v>0</v>
      </c>
      <c r="AG623" s="56">
        <v>0</v>
      </c>
      <c r="AH623" s="57">
        <v>0</v>
      </c>
      <c r="AI623" s="57">
        <v>0</v>
      </c>
      <c r="AJ623" s="57">
        <v>0</v>
      </c>
      <c r="AK623" s="57">
        <v>0</v>
      </c>
      <c r="AL623" s="57">
        <v>0</v>
      </c>
      <c r="AM623" s="57">
        <v>0</v>
      </c>
      <c r="AN623" s="57">
        <v>0</v>
      </c>
      <c r="AO623" s="57">
        <v>0</v>
      </c>
      <c r="AP623" s="57">
        <v>0</v>
      </c>
      <c r="AQ623" s="58">
        <v>0</v>
      </c>
      <c r="AR623" s="58">
        <v>0</v>
      </c>
      <c r="AS623" s="58">
        <v>0</v>
      </c>
      <c r="AT623" s="58">
        <v>0</v>
      </c>
      <c r="AU623" s="58">
        <v>0</v>
      </c>
      <c r="AV623" s="58">
        <v>0</v>
      </c>
      <c r="AW623" s="58">
        <v>0</v>
      </c>
      <c r="AX623" s="59">
        <v>0</v>
      </c>
      <c r="AY623" s="59">
        <v>0</v>
      </c>
      <c r="AZ623" s="59">
        <v>0</v>
      </c>
      <c r="BA623" s="64">
        <v>0</v>
      </c>
      <c r="BB623" s="64">
        <v>0</v>
      </c>
      <c r="BC623" s="64">
        <v>0</v>
      </c>
      <c r="BD623" s="64">
        <v>0</v>
      </c>
      <c r="BE623" s="64">
        <v>0</v>
      </c>
      <c r="BF623" s="64">
        <v>0</v>
      </c>
      <c r="BG623" s="64">
        <v>0</v>
      </c>
      <c r="BH623" s="64">
        <v>0</v>
      </c>
      <c r="BI623" s="61">
        <v>0</v>
      </c>
      <c r="BJ623" s="62">
        <v>0</v>
      </c>
      <c r="BK623" s="62">
        <v>0</v>
      </c>
      <c r="BL623" s="62">
        <v>0</v>
      </c>
      <c r="BM623" s="62">
        <v>0</v>
      </c>
      <c r="BN623" s="62">
        <v>0</v>
      </c>
      <c r="BO623" s="62">
        <v>0</v>
      </c>
      <c r="BP623" s="62">
        <v>0</v>
      </c>
      <c r="BQ623" s="62">
        <v>0</v>
      </c>
      <c r="BR623" s="62">
        <v>0</v>
      </c>
      <c r="BS623" s="62">
        <v>0</v>
      </c>
      <c r="BT623" s="62">
        <v>0</v>
      </c>
      <c r="BU623" s="62">
        <v>0</v>
      </c>
    </row>
    <row r="624" spans="1:73" s="63" customFormat="1" x14ac:dyDescent="0.3">
      <c r="A624" s="1"/>
      <c r="B624" s="1"/>
      <c r="C624" s="1"/>
      <c r="D624" s="92"/>
      <c r="E624" s="3"/>
      <c r="F624" s="3"/>
      <c r="G624" s="1"/>
      <c r="H624" s="69">
        <v>27.76118400005463</v>
      </c>
      <c r="I624" s="47">
        <v>0</v>
      </c>
      <c r="J624" s="48">
        <v>0</v>
      </c>
      <c r="K624" s="48">
        <v>0</v>
      </c>
      <c r="L624" s="49">
        <v>0</v>
      </c>
      <c r="M624" s="49">
        <v>0</v>
      </c>
      <c r="N624" s="49">
        <v>0</v>
      </c>
      <c r="O624" s="49">
        <v>0</v>
      </c>
      <c r="P624" s="49">
        <v>0</v>
      </c>
      <c r="Q624" s="49">
        <v>0</v>
      </c>
      <c r="R624" s="49">
        <v>0</v>
      </c>
      <c r="S624" s="49">
        <v>0</v>
      </c>
      <c r="T624" s="49">
        <v>0</v>
      </c>
      <c r="U624" s="50">
        <v>0</v>
      </c>
      <c r="V624" s="50">
        <v>0</v>
      </c>
      <c r="W624" s="51">
        <v>0</v>
      </c>
      <c r="X624" s="51">
        <v>0</v>
      </c>
      <c r="Y624" s="51">
        <v>0</v>
      </c>
      <c r="Z624" s="51">
        <v>0</v>
      </c>
      <c r="AA624" s="52">
        <v>0</v>
      </c>
      <c r="AB624" s="53">
        <v>0</v>
      </c>
      <c r="AC624" s="53">
        <v>0</v>
      </c>
      <c r="AD624" s="55">
        <v>0</v>
      </c>
      <c r="AE624" s="56">
        <v>0</v>
      </c>
      <c r="AF624" s="56">
        <v>0</v>
      </c>
      <c r="AG624" s="56">
        <v>0</v>
      </c>
      <c r="AH624" s="57">
        <v>0</v>
      </c>
      <c r="AI624" s="57">
        <v>0</v>
      </c>
      <c r="AJ624" s="57">
        <v>0</v>
      </c>
      <c r="AK624" s="57">
        <v>0</v>
      </c>
      <c r="AL624" s="57">
        <v>0</v>
      </c>
      <c r="AM624" s="57">
        <v>0</v>
      </c>
      <c r="AN624" s="57">
        <v>0</v>
      </c>
      <c r="AO624" s="57">
        <v>0</v>
      </c>
      <c r="AP624" s="57">
        <v>0</v>
      </c>
      <c r="AQ624" s="58">
        <v>0</v>
      </c>
      <c r="AR624" s="58">
        <v>0</v>
      </c>
      <c r="AS624" s="58">
        <v>0</v>
      </c>
      <c r="AT624" s="58">
        <v>0</v>
      </c>
      <c r="AU624" s="58">
        <v>0</v>
      </c>
      <c r="AV624" s="58">
        <v>0</v>
      </c>
      <c r="AW624" s="58">
        <v>0</v>
      </c>
      <c r="AX624" s="59">
        <v>0</v>
      </c>
      <c r="AY624" s="59">
        <v>0</v>
      </c>
      <c r="AZ624" s="59">
        <v>0</v>
      </c>
      <c r="BA624" s="64">
        <v>0</v>
      </c>
      <c r="BB624" s="64">
        <v>0</v>
      </c>
      <c r="BC624" s="64">
        <v>0</v>
      </c>
      <c r="BD624" s="64">
        <v>0</v>
      </c>
      <c r="BE624" s="64">
        <v>0</v>
      </c>
      <c r="BF624" s="64">
        <v>0</v>
      </c>
      <c r="BG624" s="64">
        <v>0</v>
      </c>
      <c r="BH624" s="64">
        <v>0</v>
      </c>
      <c r="BI624" s="61">
        <v>0</v>
      </c>
      <c r="BJ624" s="62">
        <v>0</v>
      </c>
      <c r="BK624" s="62">
        <v>0</v>
      </c>
      <c r="BL624" s="62">
        <v>0</v>
      </c>
      <c r="BM624" s="62">
        <v>0</v>
      </c>
      <c r="BN624" s="62">
        <v>0</v>
      </c>
      <c r="BO624" s="62">
        <v>0</v>
      </c>
      <c r="BP624" s="62">
        <v>0</v>
      </c>
      <c r="BQ624" s="62">
        <v>0</v>
      </c>
      <c r="BR624" s="62">
        <v>0</v>
      </c>
      <c r="BS624" s="62">
        <v>0</v>
      </c>
      <c r="BT624" s="62">
        <v>0</v>
      </c>
      <c r="BU624" s="62">
        <v>0</v>
      </c>
    </row>
    <row r="625" spans="1:73" s="63" customFormat="1" x14ac:dyDescent="0.3">
      <c r="A625" s="1"/>
      <c r="B625" s="1"/>
      <c r="C625" s="1"/>
      <c r="D625" s="92"/>
      <c r="E625" s="3"/>
      <c r="F625" s="3"/>
      <c r="G625" s="1"/>
      <c r="H625" s="69">
        <v>27.805888000054722</v>
      </c>
      <c r="I625" s="47">
        <v>0</v>
      </c>
      <c r="J625" s="48">
        <v>0</v>
      </c>
      <c r="K625" s="48">
        <v>0</v>
      </c>
      <c r="L625" s="49">
        <v>0</v>
      </c>
      <c r="M625" s="49">
        <v>0</v>
      </c>
      <c r="N625" s="49">
        <v>0</v>
      </c>
      <c r="O625" s="49">
        <v>0</v>
      </c>
      <c r="P625" s="49">
        <v>0</v>
      </c>
      <c r="Q625" s="49">
        <v>0</v>
      </c>
      <c r="R625" s="49">
        <v>0</v>
      </c>
      <c r="S625" s="49">
        <v>0</v>
      </c>
      <c r="T625" s="49">
        <v>0</v>
      </c>
      <c r="U625" s="50">
        <v>0</v>
      </c>
      <c r="V625" s="50">
        <v>0</v>
      </c>
      <c r="W625" s="51">
        <v>0</v>
      </c>
      <c r="X625" s="51">
        <v>0</v>
      </c>
      <c r="Y625" s="51">
        <v>0</v>
      </c>
      <c r="Z625" s="51">
        <v>0</v>
      </c>
      <c r="AA625" s="52">
        <v>0</v>
      </c>
      <c r="AB625" s="53">
        <v>0</v>
      </c>
      <c r="AC625" s="53">
        <v>0</v>
      </c>
      <c r="AD625" s="55">
        <v>0</v>
      </c>
      <c r="AE625" s="56">
        <v>0</v>
      </c>
      <c r="AF625" s="56">
        <v>0</v>
      </c>
      <c r="AG625" s="56">
        <v>0</v>
      </c>
      <c r="AH625" s="57">
        <v>0</v>
      </c>
      <c r="AI625" s="57">
        <v>0</v>
      </c>
      <c r="AJ625" s="57">
        <v>0</v>
      </c>
      <c r="AK625" s="57">
        <v>0</v>
      </c>
      <c r="AL625" s="57">
        <v>0</v>
      </c>
      <c r="AM625" s="57">
        <v>0</v>
      </c>
      <c r="AN625" s="57">
        <v>0</v>
      </c>
      <c r="AO625" s="57">
        <v>0</v>
      </c>
      <c r="AP625" s="57">
        <v>0</v>
      </c>
      <c r="AQ625" s="58">
        <v>0</v>
      </c>
      <c r="AR625" s="58">
        <v>0</v>
      </c>
      <c r="AS625" s="58">
        <v>0</v>
      </c>
      <c r="AT625" s="58">
        <v>0</v>
      </c>
      <c r="AU625" s="58">
        <v>0</v>
      </c>
      <c r="AV625" s="58">
        <v>0</v>
      </c>
      <c r="AW625" s="58">
        <v>0</v>
      </c>
      <c r="AX625" s="59">
        <v>0</v>
      </c>
      <c r="AY625" s="59">
        <v>0</v>
      </c>
      <c r="AZ625" s="59">
        <v>0</v>
      </c>
      <c r="BA625" s="64">
        <v>0</v>
      </c>
      <c r="BB625" s="64">
        <v>0</v>
      </c>
      <c r="BC625" s="64">
        <v>0</v>
      </c>
      <c r="BD625" s="64">
        <v>0</v>
      </c>
      <c r="BE625" s="64">
        <v>0</v>
      </c>
      <c r="BF625" s="64">
        <v>0</v>
      </c>
      <c r="BG625" s="64">
        <v>0</v>
      </c>
      <c r="BH625" s="64">
        <v>0</v>
      </c>
      <c r="BI625" s="61">
        <v>0</v>
      </c>
      <c r="BJ625" s="62">
        <v>0</v>
      </c>
      <c r="BK625" s="62">
        <v>0</v>
      </c>
      <c r="BL625" s="62">
        <v>0</v>
      </c>
      <c r="BM625" s="62">
        <v>0</v>
      </c>
      <c r="BN625" s="62">
        <v>0</v>
      </c>
      <c r="BO625" s="62">
        <v>0</v>
      </c>
      <c r="BP625" s="62">
        <v>0</v>
      </c>
      <c r="BQ625" s="62">
        <v>0</v>
      </c>
      <c r="BR625" s="62">
        <v>0</v>
      </c>
      <c r="BS625" s="62">
        <v>0</v>
      </c>
      <c r="BT625" s="62">
        <v>0</v>
      </c>
      <c r="BU625" s="62">
        <v>0</v>
      </c>
    </row>
    <row r="626" spans="1:73" s="63" customFormat="1" x14ac:dyDescent="0.3">
      <c r="A626" s="1"/>
      <c r="B626" s="1"/>
      <c r="C626" s="1"/>
      <c r="D626" s="92"/>
      <c r="E626" s="3"/>
      <c r="F626" s="3"/>
      <c r="G626" s="1"/>
      <c r="H626" s="69">
        <v>27.850592000054807</v>
      </c>
      <c r="I626" s="47">
        <v>0</v>
      </c>
      <c r="J626" s="48">
        <v>0</v>
      </c>
      <c r="K626" s="48">
        <v>0</v>
      </c>
      <c r="L626" s="49">
        <v>0</v>
      </c>
      <c r="M626" s="49">
        <v>0</v>
      </c>
      <c r="N626" s="49">
        <v>0</v>
      </c>
      <c r="O626" s="49">
        <v>0</v>
      </c>
      <c r="P626" s="49">
        <v>0</v>
      </c>
      <c r="Q626" s="49">
        <v>0</v>
      </c>
      <c r="R626" s="49">
        <v>0</v>
      </c>
      <c r="S626" s="49">
        <v>0</v>
      </c>
      <c r="T626" s="49">
        <v>0</v>
      </c>
      <c r="U626" s="50">
        <v>0</v>
      </c>
      <c r="V626" s="50">
        <v>0</v>
      </c>
      <c r="W626" s="51">
        <v>0</v>
      </c>
      <c r="X626" s="51">
        <v>0</v>
      </c>
      <c r="Y626" s="51">
        <v>0</v>
      </c>
      <c r="Z626" s="51">
        <v>0</v>
      </c>
      <c r="AA626" s="52">
        <v>0</v>
      </c>
      <c r="AB626" s="53">
        <v>0</v>
      </c>
      <c r="AC626" s="53">
        <v>0</v>
      </c>
      <c r="AD626" s="55">
        <v>0</v>
      </c>
      <c r="AE626" s="56">
        <v>0</v>
      </c>
      <c r="AF626" s="56">
        <v>0</v>
      </c>
      <c r="AG626" s="56">
        <v>0</v>
      </c>
      <c r="AH626" s="57">
        <v>0</v>
      </c>
      <c r="AI626" s="57">
        <v>0</v>
      </c>
      <c r="AJ626" s="57">
        <v>0</v>
      </c>
      <c r="AK626" s="57">
        <v>0</v>
      </c>
      <c r="AL626" s="57">
        <v>0</v>
      </c>
      <c r="AM626" s="57">
        <v>0</v>
      </c>
      <c r="AN626" s="57">
        <v>0</v>
      </c>
      <c r="AO626" s="57">
        <v>0</v>
      </c>
      <c r="AP626" s="57">
        <v>0</v>
      </c>
      <c r="AQ626" s="58">
        <v>0</v>
      </c>
      <c r="AR626" s="58">
        <v>0</v>
      </c>
      <c r="AS626" s="58">
        <v>0</v>
      </c>
      <c r="AT626" s="58">
        <v>0</v>
      </c>
      <c r="AU626" s="58">
        <v>0</v>
      </c>
      <c r="AV626" s="58">
        <v>0</v>
      </c>
      <c r="AW626" s="58">
        <v>0</v>
      </c>
      <c r="AX626" s="59">
        <v>0</v>
      </c>
      <c r="AY626" s="59">
        <v>0</v>
      </c>
      <c r="AZ626" s="59">
        <v>0</v>
      </c>
      <c r="BA626" s="64">
        <v>0</v>
      </c>
      <c r="BB626" s="64">
        <v>0</v>
      </c>
      <c r="BC626" s="64">
        <v>0</v>
      </c>
      <c r="BD626" s="64">
        <v>0</v>
      </c>
      <c r="BE626" s="64">
        <v>0</v>
      </c>
      <c r="BF626" s="64">
        <v>0</v>
      </c>
      <c r="BG626" s="64">
        <v>0</v>
      </c>
      <c r="BH626" s="64">
        <v>0</v>
      </c>
      <c r="BI626" s="61">
        <v>0</v>
      </c>
      <c r="BJ626" s="62">
        <v>0</v>
      </c>
      <c r="BK626" s="62">
        <v>0</v>
      </c>
      <c r="BL626" s="62">
        <v>0</v>
      </c>
      <c r="BM626" s="62">
        <v>0</v>
      </c>
      <c r="BN626" s="62">
        <v>0</v>
      </c>
      <c r="BO626" s="62">
        <v>0</v>
      </c>
      <c r="BP626" s="62">
        <v>0</v>
      </c>
      <c r="BQ626" s="62">
        <v>0</v>
      </c>
      <c r="BR626" s="62">
        <v>0</v>
      </c>
      <c r="BS626" s="62">
        <v>0</v>
      </c>
      <c r="BT626" s="62">
        <v>0</v>
      </c>
      <c r="BU626" s="62">
        <v>0</v>
      </c>
    </row>
    <row r="627" spans="1:73" s="63" customFormat="1" x14ac:dyDescent="0.3">
      <c r="A627" s="1"/>
      <c r="B627" s="1"/>
      <c r="C627" s="1"/>
      <c r="D627" s="92"/>
      <c r="E627" s="3"/>
      <c r="F627" s="3"/>
      <c r="G627" s="1"/>
      <c r="H627" s="69">
        <v>27.895296000054895</v>
      </c>
      <c r="I627" s="47">
        <v>0</v>
      </c>
      <c r="J627" s="48">
        <v>0</v>
      </c>
      <c r="K627" s="48">
        <v>0</v>
      </c>
      <c r="L627" s="49">
        <v>0</v>
      </c>
      <c r="M627" s="49">
        <v>0</v>
      </c>
      <c r="N627" s="49">
        <v>0</v>
      </c>
      <c r="O627" s="49">
        <v>0</v>
      </c>
      <c r="P627" s="49">
        <v>0</v>
      </c>
      <c r="Q627" s="49">
        <v>0</v>
      </c>
      <c r="R627" s="49">
        <v>0</v>
      </c>
      <c r="S627" s="49">
        <v>0</v>
      </c>
      <c r="T627" s="49">
        <v>0</v>
      </c>
      <c r="U627" s="50">
        <v>0</v>
      </c>
      <c r="V627" s="50">
        <v>0</v>
      </c>
      <c r="W627" s="51">
        <v>0</v>
      </c>
      <c r="X627" s="51">
        <v>0</v>
      </c>
      <c r="Y627" s="51">
        <v>0</v>
      </c>
      <c r="Z627" s="51">
        <v>0</v>
      </c>
      <c r="AA627" s="52">
        <v>0</v>
      </c>
      <c r="AB627" s="53">
        <v>0</v>
      </c>
      <c r="AC627" s="53">
        <v>0</v>
      </c>
      <c r="AD627" s="55">
        <v>0</v>
      </c>
      <c r="AE627" s="56">
        <v>0</v>
      </c>
      <c r="AF627" s="56">
        <v>0</v>
      </c>
      <c r="AG627" s="56">
        <v>0</v>
      </c>
      <c r="AH627" s="57">
        <v>0</v>
      </c>
      <c r="AI627" s="57">
        <v>0</v>
      </c>
      <c r="AJ627" s="57">
        <v>0</v>
      </c>
      <c r="AK627" s="57">
        <v>0</v>
      </c>
      <c r="AL627" s="57">
        <v>0</v>
      </c>
      <c r="AM627" s="57">
        <v>0</v>
      </c>
      <c r="AN627" s="57">
        <v>0</v>
      </c>
      <c r="AO627" s="57">
        <v>0</v>
      </c>
      <c r="AP627" s="57">
        <v>0</v>
      </c>
      <c r="AQ627" s="58">
        <v>0</v>
      </c>
      <c r="AR627" s="58">
        <v>0</v>
      </c>
      <c r="AS627" s="58">
        <v>0</v>
      </c>
      <c r="AT627" s="58">
        <v>0</v>
      </c>
      <c r="AU627" s="58">
        <v>0</v>
      </c>
      <c r="AV627" s="58">
        <v>0</v>
      </c>
      <c r="AW627" s="58">
        <v>0</v>
      </c>
      <c r="AX627" s="59">
        <v>0</v>
      </c>
      <c r="AY627" s="59">
        <v>0</v>
      </c>
      <c r="AZ627" s="59">
        <v>0</v>
      </c>
      <c r="BA627" s="64">
        <v>0</v>
      </c>
      <c r="BB627" s="64">
        <v>0</v>
      </c>
      <c r="BC627" s="64">
        <v>0</v>
      </c>
      <c r="BD627" s="64">
        <v>0</v>
      </c>
      <c r="BE627" s="64">
        <v>0</v>
      </c>
      <c r="BF627" s="64">
        <v>0</v>
      </c>
      <c r="BG627" s="64">
        <v>0</v>
      </c>
      <c r="BH627" s="64">
        <v>0</v>
      </c>
      <c r="BI627" s="61">
        <v>0</v>
      </c>
      <c r="BJ627" s="62">
        <v>0</v>
      </c>
      <c r="BK627" s="62">
        <v>0</v>
      </c>
      <c r="BL627" s="62">
        <v>0</v>
      </c>
      <c r="BM627" s="62">
        <v>0</v>
      </c>
      <c r="BN627" s="62">
        <v>0</v>
      </c>
      <c r="BO627" s="62">
        <v>0</v>
      </c>
      <c r="BP627" s="62">
        <v>0</v>
      </c>
      <c r="BQ627" s="62">
        <v>0</v>
      </c>
      <c r="BR627" s="62">
        <v>0</v>
      </c>
      <c r="BS627" s="62">
        <v>0</v>
      </c>
      <c r="BT627" s="62">
        <v>0</v>
      </c>
      <c r="BU627" s="62">
        <v>0</v>
      </c>
    </row>
    <row r="628" spans="1:73" s="63" customFormat="1" x14ac:dyDescent="0.3">
      <c r="A628" s="1"/>
      <c r="B628" s="1"/>
      <c r="C628" s="1"/>
      <c r="D628" s="92"/>
      <c r="E628" s="3"/>
      <c r="F628" s="3"/>
      <c r="G628" s="1"/>
      <c r="H628" s="69">
        <v>27.940000000054983</v>
      </c>
      <c r="I628" s="47">
        <v>0</v>
      </c>
      <c r="J628" s="48">
        <v>0</v>
      </c>
      <c r="K628" s="48">
        <v>0</v>
      </c>
      <c r="L628" s="49">
        <v>0</v>
      </c>
      <c r="M628" s="49">
        <v>0</v>
      </c>
      <c r="N628" s="49">
        <v>0</v>
      </c>
      <c r="O628" s="49">
        <v>0</v>
      </c>
      <c r="P628" s="49">
        <v>0</v>
      </c>
      <c r="Q628" s="49">
        <v>0</v>
      </c>
      <c r="R628" s="49">
        <v>0</v>
      </c>
      <c r="S628" s="49">
        <v>0</v>
      </c>
      <c r="T628" s="49">
        <v>0</v>
      </c>
      <c r="U628" s="50">
        <v>0</v>
      </c>
      <c r="V628" s="50">
        <v>0</v>
      </c>
      <c r="W628" s="51">
        <v>0</v>
      </c>
      <c r="X628" s="51">
        <v>0</v>
      </c>
      <c r="Y628" s="51">
        <v>0</v>
      </c>
      <c r="Z628" s="51">
        <v>0</v>
      </c>
      <c r="AA628" s="52">
        <v>0</v>
      </c>
      <c r="AB628" s="53">
        <v>0</v>
      </c>
      <c r="AC628" s="53">
        <v>0</v>
      </c>
      <c r="AD628" s="55">
        <v>0</v>
      </c>
      <c r="AE628" s="56">
        <v>0</v>
      </c>
      <c r="AF628" s="56">
        <v>0</v>
      </c>
      <c r="AG628" s="56">
        <v>0</v>
      </c>
      <c r="AH628" s="57">
        <v>0</v>
      </c>
      <c r="AI628" s="57">
        <v>0</v>
      </c>
      <c r="AJ628" s="57">
        <v>0</v>
      </c>
      <c r="AK628" s="57">
        <v>0</v>
      </c>
      <c r="AL628" s="57">
        <v>0</v>
      </c>
      <c r="AM628" s="57">
        <v>0</v>
      </c>
      <c r="AN628" s="57">
        <v>0</v>
      </c>
      <c r="AO628" s="57">
        <v>0</v>
      </c>
      <c r="AP628" s="57">
        <v>0</v>
      </c>
      <c r="AQ628" s="58">
        <v>0</v>
      </c>
      <c r="AR628" s="58">
        <v>0</v>
      </c>
      <c r="AS628" s="58">
        <v>0</v>
      </c>
      <c r="AT628" s="58">
        <v>0</v>
      </c>
      <c r="AU628" s="58">
        <v>0</v>
      </c>
      <c r="AV628" s="58">
        <v>0</v>
      </c>
      <c r="AW628" s="58">
        <v>0</v>
      </c>
      <c r="AX628" s="59">
        <v>0</v>
      </c>
      <c r="AY628" s="59">
        <v>0</v>
      </c>
      <c r="AZ628" s="59">
        <v>0</v>
      </c>
      <c r="BA628" s="64">
        <v>0</v>
      </c>
      <c r="BB628" s="64">
        <v>0</v>
      </c>
      <c r="BC628" s="64">
        <v>0</v>
      </c>
      <c r="BD628" s="64">
        <v>0</v>
      </c>
      <c r="BE628" s="64">
        <v>0</v>
      </c>
      <c r="BF628" s="64">
        <v>0</v>
      </c>
      <c r="BG628" s="64">
        <v>0</v>
      </c>
      <c r="BH628" s="64">
        <v>0</v>
      </c>
      <c r="BI628" s="61">
        <v>0</v>
      </c>
      <c r="BJ628" s="62">
        <v>0</v>
      </c>
      <c r="BK628" s="62">
        <v>0</v>
      </c>
      <c r="BL628" s="62">
        <v>0</v>
      </c>
      <c r="BM628" s="62">
        <v>0</v>
      </c>
      <c r="BN628" s="62">
        <v>0</v>
      </c>
      <c r="BO628" s="62">
        <v>0</v>
      </c>
      <c r="BP628" s="62">
        <v>0</v>
      </c>
      <c r="BQ628" s="62">
        <v>0</v>
      </c>
      <c r="BR628" s="62">
        <v>0</v>
      </c>
      <c r="BS628" s="62">
        <v>0</v>
      </c>
      <c r="BT628" s="62">
        <v>0</v>
      </c>
      <c r="BU628" s="62">
        <v>0</v>
      </c>
    </row>
    <row r="629" spans="1:73" s="63" customFormat="1" x14ac:dyDescent="0.3">
      <c r="A629" s="1"/>
      <c r="B629" s="1"/>
      <c r="C629" s="1"/>
      <c r="D629" s="92"/>
      <c r="E629" s="3"/>
      <c r="F629" s="3"/>
      <c r="G629" s="1"/>
      <c r="H629" s="69">
        <v>27.984704000055071</v>
      </c>
      <c r="I629" s="47">
        <v>0</v>
      </c>
      <c r="J629" s="48">
        <v>0</v>
      </c>
      <c r="K629" s="48">
        <v>0</v>
      </c>
      <c r="L629" s="49">
        <v>0</v>
      </c>
      <c r="M629" s="49">
        <v>0</v>
      </c>
      <c r="N629" s="49">
        <v>0</v>
      </c>
      <c r="O629" s="49">
        <v>0</v>
      </c>
      <c r="P629" s="49">
        <v>0</v>
      </c>
      <c r="Q629" s="49">
        <v>0</v>
      </c>
      <c r="R629" s="49">
        <v>0</v>
      </c>
      <c r="S629" s="49">
        <v>0</v>
      </c>
      <c r="T629" s="49">
        <v>0</v>
      </c>
      <c r="U629" s="50">
        <v>0</v>
      </c>
      <c r="V629" s="50">
        <v>0</v>
      </c>
      <c r="W629" s="51">
        <v>0</v>
      </c>
      <c r="X629" s="51">
        <v>0</v>
      </c>
      <c r="Y629" s="51">
        <v>0</v>
      </c>
      <c r="Z629" s="51">
        <v>0</v>
      </c>
      <c r="AA629" s="52">
        <v>0</v>
      </c>
      <c r="AB629" s="53">
        <v>0</v>
      </c>
      <c r="AC629" s="53">
        <v>0</v>
      </c>
      <c r="AD629" s="55">
        <v>0</v>
      </c>
      <c r="AE629" s="56">
        <v>0</v>
      </c>
      <c r="AF629" s="56">
        <v>0</v>
      </c>
      <c r="AG629" s="56">
        <v>0</v>
      </c>
      <c r="AH629" s="57">
        <v>0</v>
      </c>
      <c r="AI629" s="57">
        <v>0</v>
      </c>
      <c r="AJ629" s="57">
        <v>0</v>
      </c>
      <c r="AK629" s="57">
        <v>0</v>
      </c>
      <c r="AL629" s="57">
        <v>0</v>
      </c>
      <c r="AM629" s="57">
        <v>0</v>
      </c>
      <c r="AN629" s="57">
        <v>0</v>
      </c>
      <c r="AO629" s="57">
        <v>0</v>
      </c>
      <c r="AP629" s="57">
        <v>0</v>
      </c>
      <c r="AQ629" s="58">
        <v>0</v>
      </c>
      <c r="AR629" s="58">
        <v>0</v>
      </c>
      <c r="AS629" s="58">
        <v>0</v>
      </c>
      <c r="AT629" s="58">
        <v>0</v>
      </c>
      <c r="AU629" s="58">
        <v>0</v>
      </c>
      <c r="AV629" s="58">
        <v>0</v>
      </c>
      <c r="AW629" s="58">
        <v>0</v>
      </c>
      <c r="AX629" s="59">
        <v>0</v>
      </c>
      <c r="AY629" s="59">
        <v>0</v>
      </c>
      <c r="AZ629" s="59">
        <v>0</v>
      </c>
      <c r="BA629" s="64">
        <v>0</v>
      </c>
      <c r="BB629" s="64">
        <v>0</v>
      </c>
      <c r="BC629" s="64">
        <v>0</v>
      </c>
      <c r="BD629" s="64">
        <v>0</v>
      </c>
      <c r="BE629" s="64">
        <v>0</v>
      </c>
      <c r="BF629" s="64">
        <v>0</v>
      </c>
      <c r="BG629" s="64">
        <v>0</v>
      </c>
      <c r="BH629" s="64">
        <v>0</v>
      </c>
      <c r="BI629" s="61">
        <v>0</v>
      </c>
      <c r="BJ629" s="62">
        <v>0</v>
      </c>
      <c r="BK629" s="62">
        <v>0</v>
      </c>
      <c r="BL629" s="62">
        <v>0</v>
      </c>
      <c r="BM629" s="62">
        <v>0</v>
      </c>
      <c r="BN629" s="62">
        <v>0</v>
      </c>
      <c r="BO629" s="62">
        <v>0</v>
      </c>
      <c r="BP629" s="62">
        <v>0</v>
      </c>
      <c r="BQ629" s="62">
        <v>0</v>
      </c>
      <c r="BR629" s="62">
        <v>0</v>
      </c>
      <c r="BS629" s="62">
        <v>0</v>
      </c>
      <c r="BT629" s="62">
        <v>0</v>
      </c>
      <c r="BU629" s="62">
        <v>0</v>
      </c>
    </row>
    <row r="630" spans="1:73" s="63" customFormat="1" x14ac:dyDescent="0.3">
      <c r="A630" s="1"/>
      <c r="B630" s="1"/>
      <c r="C630" s="1"/>
      <c r="D630" s="92"/>
      <c r="E630" s="3"/>
      <c r="F630" s="3"/>
      <c r="G630" s="1"/>
      <c r="H630" s="69">
        <v>28.02940800005516</v>
      </c>
      <c r="I630" s="47">
        <v>0</v>
      </c>
      <c r="J630" s="48">
        <v>0</v>
      </c>
      <c r="K630" s="48">
        <v>0</v>
      </c>
      <c r="L630" s="49">
        <v>0</v>
      </c>
      <c r="M630" s="49">
        <v>0</v>
      </c>
      <c r="N630" s="49">
        <v>0</v>
      </c>
      <c r="O630" s="49">
        <v>0</v>
      </c>
      <c r="P630" s="49">
        <v>0</v>
      </c>
      <c r="Q630" s="49">
        <v>0</v>
      </c>
      <c r="R630" s="49">
        <v>0</v>
      </c>
      <c r="S630" s="49">
        <v>0</v>
      </c>
      <c r="T630" s="49">
        <v>0</v>
      </c>
      <c r="U630" s="50">
        <v>0</v>
      </c>
      <c r="V630" s="50">
        <v>0</v>
      </c>
      <c r="W630" s="51">
        <v>0</v>
      </c>
      <c r="X630" s="51">
        <v>0</v>
      </c>
      <c r="Y630" s="51">
        <v>0</v>
      </c>
      <c r="Z630" s="51">
        <v>0</v>
      </c>
      <c r="AA630" s="52">
        <v>0</v>
      </c>
      <c r="AB630" s="53">
        <v>0</v>
      </c>
      <c r="AC630" s="53">
        <v>0</v>
      </c>
      <c r="AD630" s="55">
        <v>0</v>
      </c>
      <c r="AE630" s="56">
        <v>0</v>
      </c>
      <c r="AF630" s="56">
        <v>0</v>
      </c>
      <c r="AG630" s="56">
        <v>0</v>
      </c>
      <c r="AH630" s="57">
        <v>0</v>
      </c>
      <c r="AI630" s="57">
        <v>0</v>
      </c>
      <c r="AJ630" s="57">
        <v>0</v>
      </c>
      <c r="AK630" s="57">
        <v>0</v>
      </c>
      <c r="AL630" s="57">
        <v>0</v>
      </c>
      <c r="AM630" s="57">
        <v>0</v>
      </c>
      <c r="AN630" s="57">
        <v>0</v>
      </c>
      <c r="AO630" s="57">
        <v>0</v>
      </c>
      <c r="AP630" s="57">
        <v>0</v>
      </c>
      <c r="AQ630" s="58">
        <v>0</v>
      </c>
      <c r="AR630" s="58">
        <v>0</v>
      </c>
      <c r="AS630" s="58">
        <v>0</v>
      </c>
      <c r="AT630" s="58">
        <v>0</v>
      </c>
      <c r="AU630" s="58">
        <v>0</v>
      </c>
      <c r="AV630" s="58">
        <v>0</v>
      </c>
      <c r="AW630" s="58">
        <v>0</v>
      </c>
      <c r="AX630" s="59">
        <v>0</v>
      </c>
      <c r="AY630" s="59">
        <v>0</v>
      </c>
      <c r="AZ630" s="59">
        <v>0</v>
      </c>
      <c r="BA630" s="64">
        <v>0</v>
      </c>
      <c r="BB630" s="64">
        <v>0</v>
      </c>
      <c r="BC630" s="64">
        <v>0</v>
      </c>
      <c r="BD630" s="64">
        <v>0</v>
      </c>
      <c r="BE630" s="64">
        <v>0</v>
      </c>
      <c r="BF630" s="64">
        <v>0</v>
      </c>
      <c r="BG630" s="64">
        <v>0</v>
      </c>
      <c r="BH630" s="64">
        <v>0</v>
      </c>
      <c r="BI630" s="61">
        <v>0</v>
      </c>
      <c r="BJ630" s="62">
        <v>0</v>
      </c>
      <c r="BK630" s="62">
        <v>0</v>
      </c>
      <c r="BL630" s="62">
        <v>0</v>
      </c>
      <c r="BM630" s="62">
        <v>0</v>
      </c>
      <c r="BN630" s="62">
        <v>0</v>
      </c>
      <c r="BO630" s="62">
        <v>0</v>
      </c>
      <c r="BP630" s="62">
        <v>0</v>
      </c>
      <c r="BQ630" s="62">
        <v>0</v>
      </c>
      <c r="BR630" s="62">
        <v>0</v>
      </c>
      <c r="BS630" s="62">
        <v>0</v>
      </c>
      <c r="BT630" s="62">
        <v>0</v>
      </c>
      <c r="BU630" s="62">
        <v>0</v>
      </c>
    </row>
    <row r="631" spans="1:73" s="63" customFormat="1" x14ac:dyDescent="0.3">
      <c r="A631" s="1"/>
      <c r="B631" s="1"/>
      <c r="C631" s="1"/>
      <c r="D631" s="92"/>
      <c r="E631" s="3"/>
      <c r="F631" s="3"/>
      <c r="G631" s="1"/>
      <c r="H631" s="69">
        <v>28.074112000055244</v>
      </c>
      <c r="I631" s="47">
        <v>0</v>
      </c>
      <c r="J631" s="48">
        <v>0</v>
      </c>
      <c r="K631" s="48">
        <v>0</v>
      </c>
      <c r="L631" s="49">
        <v>0</v>
      </c>
      <c r="M631" s="49">
        <v>0</v>
      </c>
      <c r="N631" s="49">
        <v>0</v>
      </c>
      <c r="O631" s="49">
        <v>0</v>
      </c>
      <c r="P631" s="49">
        <v>0</v>
      </c>
      <c r="Q631" s="49">
        <v>0</v>
      </c>
      <c r="R631" s="49">
        <v>0</v>
      </c>
      <c r="S631" s="49">
        <v>0</v>
      </c>
      <c r="T631" s="49">
        <v>0</v>
      </c>
      <c r="U631" s="50">
        <v>0</v>
      </c>
      <c r="V631" s="50">
        <v>0</v>
      </c>
      <c r="W631" s="51">
        <v>0</v>
      </c>
      <c r="X631" s="51">
        <v>0</v>
      </c>
      <c r="Y631" s="51">
        <v>0</v>
      </c>
      <c r="Z631" s="51">
        <v>0</v>
      </c>
      <c r="AA631" s="52">
        <v>0</v>
      </c>
      <c r="AB631" s="53">
        <v>0</v>
      </c>
      <c r="AC631" s="53">
        <v>0</v>
      </c>
      <c r="AD631" s="55">
        <v>0</v>
      </c>
      <c r="AE631" s="56">
        <v>0</v>
      </c>
      <c r="AF631" s="56">
        <v>0</v>
      </c>
      <c r="AG631" s="56">
        <v>0</v>
      </c>
      <c r="AH631" s="57">
        <v>0</v>
      </c>
      <c r="AI631" s="57">
        <v>0</v>
      </c>
      <c r="AJ631" s="57">
        <v>0</v>
      </c>
      <c r="AK631" s="57">
        <v>0</v>
      </c>
      <c r="AL631" s="57">
        <v>0</v>
      </c>
      <c r="AM631" s="57">
        <v>0</v>
      </c>
      <c r="AN631" s="57">
        <v>0</v>
      </c>
      <c r="AO631" s="57">
        <v>0</v>
      </c>
      <c r="AP631" s="57">
        <v>0</v>
      </c>
      <c r="AQ631" s="58">
        <v>0</v>
      </c>
      <c r="AR631" s="58">
        <v>0</v>
      </c>
      <c r="AS631" s="58">
        <v>0</v>
      </c>
      <c r="AT631" s="58">
        <v>0</v>
      </c>
      <c r="AU631" s="58">
        <v>0</v>
      </c>
      <c r="AV631" s="58">
        <v>0</v>
      </c>
      <c r="AW631" s="58">
        <v>0</v>
      </c>
      <c r="AX631" s="59">
        <v>0</v>
      </c>
      <c r="AY631" s="59">
        <v>0</v>
      </c>
      <c r="AZ631" s="59">
        <v>0</v>
      </c>
      <c r="BA631" s="64">
        <v>0</v>
      </c>
      <c r="BB631" s="64">
        <v>0</v>
      </c>
      <c r="BC631" s="64">
        <v>0</v>
      </c>
      <c r="BD631" s="64">
        <v>0</v>
      </c>
      <c r="BE631" s="64">
        <v>0</v>
      </c>
      <c r="BF631" s="64">
        <v>0</v>
      </c>
      <c r="BG631" s="64">
        <v>0</v>
      </c>
      <c r="BH631" s="64">
        <v>0</v>
      </c>
      <c r="BI631" s="61">
        <v>0</v>
      </c>
      <c r="BJ631" s="62">
        <v>0</v>
      </c>
      <c r="BK631" s="62">
        <v>0</v>
      </c>
      <c r="BL631" s="62">
        <v>0</v>
      </c>
      <c r="BM631" s="62">
        <v>0</v>
      </c>
      <c r="BN631" s="62">
        <v>0</v>
      </c>
      <c r="BO631" s="62">
        <v>0</v>
      </c>
      <c r="BP631" s="62">
        <v>0</v>
      </c>
      <c r="BQ631" s="62">
        <v>0</v>
      </c>
      <c r="BR631" s="62">
        <v>0</v>
      </c>
      <c r="BS631" s="62">
        <v>0</v>
      </c>
      <c r="BT631" s="62">
        <v>0</v>
      </c>
      <c r="BU631" s="62">
        <v>0</v>
      </c>
    </row>
    <row r="632" spans="1:73" s="63" customFormat="1" x14ac:dyDescent="0.3">
      <c r="A632" s="1"/>
      <c r="B632" s="1"/>
      <c r="C632" s="1"/>
      <c r="D632" s="92"/>
      <c r="E632" s="3"/>
      <c r="F632" s="3"/>
      <c r="G632" s="1"/>
      <c r="H632" s="69">
        <v>28.118816000055336</v>
      </c>
      <c r="I632" s="47">
        <v>0</v>
      </c>
      <c r="J632" s="48">
        <v>0</v>
      </c>
      <c r="K632" s="48">
        <v>0</v>
      </c>
      <c r="L632" s="49">
        <v>0</v>
      </c>
      <c r="M632" s="49">
        <v>0</v>
      </c>
      <c r="N632" s="49">
        <v>0</v>
      </c>
      <c r="O632" s="49">
        <v>0</v>
      </c>
      <c r="P632" s="49">
        <v>0</v>
      </c>
      <c r="Q632" s="49">
        <v>0</v>
      </c>
      <c r="R632" s="49">
        <v>0</v>
      </c>
      <c r="S632" s="49">
        <v>0</v>
      </c>
      <c r="T632" s="49">
        <v>0</v>
      </c>
      <c r="U632" s="50">
        <v>0</v>
      </c>
      <c r="V632" s="50">
        <v>0</v>
      </c>
      <c r="W632" s="51">
        <v>0</v>
      </c>
      <c r="X632" s="51">
        <v>0</v>
      </c>
      <c r="Y632" s="51">
        <v>0</v>
      </c>
      <c r="Z632" s="51">
        <v>0</v>
      </c>
      <c r="AA632" s="52">
        <v>0</v>
      </c>
      <c r="AB632" s="53">
        <v>0</v>
      </c>
      <c r="AC632" s="53">
        <v>0</v>
      </c>
      <c r="AD632" s="55">
        <v>0</v>
      </c>
      <c r="AE632" s="56">
        <v>0</v>
      </c>
      <c r="AF632" s="56">
        <v>0</v>
      </c>
      <c r="AG632" s="56">
        <v>0</v>
      </c>
      <c r="AH632" s="57">
        <v>0</v>
      </c>
      <c r="AI632" s="57">
        <v>0</v>
      </c>
      <c r="AJ632" s="57">
        <v>0</v>
      </c>
      <c r="AK632" s="57">
        <v>0</v>
      </c>
      <c r="AL632" s="57">
        <v>0</v>
      </c>
      <c r="AM632" s="57">
        <v>0</v>
      </c>
      <c r="AN632" s="57">
        <v>0</v>
      </c>
      <c r="AO632" s="57">
        <v>0</v>
      </c>
      <c r="AP632" s="57">
        <v>0</v>
      </c>
      <c r="AQ632" s="58">
        <v>0</v>
      </c>
      <c r="AR632" s="58">
        <v>0</v>
      </c>
      <c r="AS632" s="58">
        <v>0</v>
      </c>
      <c r="AT632" s="58">
        <v>0</v>
      </c>
      <c r="AU632" s="58">
        <v>0</v>
      </c>
      <c r="AV632" s="58">
        <v>0</v>
      </c>
      <c r="AW632" s="58">
        <v>0</v>
      </c>
      <c r="AX632" s="59">
        <v>0</v>
      </c>
      <c r="AY632" s="59">
        <v>0</v>
      </c>
      <c r="AZ632" s="59">
        <v>0</v>
      </c>
      <c r="BA632" s="64">
        <v>0</v>
      </c>
      <c r="BB632" s="64">
        <v>0</v>
      </c>
      <c r="BC632" s="64">
        <v>0</v>
      </c>
      <c r="BD632" s="64">
        <v>0</v>
      </c>
      <c r="BE632" s="64">
        <v>0</v>
      </c>
      <c r="BF632" s="64">
        <v>0</v>
      </c>
      <c r="BG632" s="64">
        <v>0</v>
      </c>
      <c r="BH632" s="64">
        <v>0</v>
      </c>
      <c r="BI632" s="61">
        <v>0</v>
      </c>
      <c r="BJ632" s="62">
        <v>0</v>
      </c>
      <c r="BK632" s="62">
        <v>0</v>
      </c>
      <c r="BL632" s="62">
        <v>0</v>
      </c>
      <c r="BM632" s="62">
        <v>0</v>
      </c>
      <c r="BN632" s="62">
        <v>0</v>
      </c>
      <c r="BO632" s="62">
        <v>0</v>
      </c>
      <c r="BP632" s="62">
        <v>0</v>
      </c>
      <c r="BQ632" s="62">
        <v>0</v>
      </c>
      <c r="BR632" s="62">
        <v>0</v>
      </c>
      <c r="BS632" s="62">
        <v>0</v>
      </c>
      <c r="BT632" s="62">
        <v>0</v>
      </c>
      <c r="BU632" s="62">
        <v>0</v>
      </c>
    </row>
    <row r="633" spans="1:73" s="63" customFormat="1" x14ac:dyDescent="0.3">
      <c r="A633" s="1"/>
      <c r="B633" s="1"/>
      <c r="C633" s="1"/>
      <c r="D633" s="92"/>
      <c r="E633" s="3"/>
      <c r="F633" s="3"/>
      <c r="G633" s="1"/>
      <c r="H633" s="69">
        <v>28.163520000055424</v>
      </c>
      <c r="I633" s="47">
        <v>0</v>
      </c>
      <c r="J633" s="48">
        <v>0</v>
      </c>
      <c r="K633" s="48">
        <v>0</v>
      </c>
      <c r="L633" s="49">
        <v>0</v>
      </c>
      <c r="M633" s="49">
        <v>0</v>
      </c>
      <c r="N633" s="49">
        <v>0</v>
      </c>
      <c r="O633" s="49">
        <v>0</v>
      </c>
      <c r="P633" s="49">
        <v>0</v>
      </c>
      <c r="Q633" s="49">
        <v>0</v>
      </c>
      <c r="R633" s="49">
        <v>0</v>
      </c>
      <c r="S633" s="49">
        <v>0</v>
      </c>
      <c r="T633" s="49">
        <v>0</v>
      </c>
      <c r="U633" s="50">
        <v>0</v>
      </c>
      <c r="V633" s="50">
        <v>0</v>
      </c>
      <c r="W633" s="51">
        <v>0</v>
      </c>
      <c r="X633" s="51">
        <v>0</v>
      </c>
      <c r="Y633" s="51">
        <v>0</v>
      </c>
      <c r="Z633" s="51">
        <v>0</v>
      </c>
      <c r="AA633" s="52">
        <v>0</v>
      </c>
      <c r="AB633" s="53">
        <v>0</v>
      </c>
      <c r="AC633" s="53">
        <v>0</v>
      </c>
      <c r="AD633" s="55">
        <v>0</v>
      </c>
      <c r="AE633" s="56">
        <v>0</v>
      </c>
      <c r="AF633" s="56">
        <v>0</v>
      </c>
      <c r="AG633" s="56">
        <v>0</v>
      </c>
      <c r="AH633" s="57">
        <v>0</v>
      </c>
      <c r="AI633" s="57">
        <v>0</v>
      </c>
      <c r="AJ633" s="57">
        <v>0</v>
      </c>
      <c r="AK633" s="57">
        <v>0</v>
      </c>
      <c r="AL633" s="57">
        <v>0</v>
      </c>
      <c r="AM633" s="57">
        <v>0</v>
      </c>
      <c r="AN633" s="57">
        <v>0</v>
      </c>
      <c r="AO633" s="57">
        <v>0</v>
      </c>
      <c r="AP633" s="57">
        <v>0</v>
      </c>
      <c r="AQ633" s="58">
        <v>0</v>
      </c>
      <c r="AR633" s="58">
        <v>0</v>
      </c>
      <c r="AS633" s="58">
        <v>0</v>
      </c>
      <c r="AT633" s="58">
        <v>0</v>
      </c>
      <c r="AU633" s="58">
        <v>0</v>
      </c>
      <c r="AV633" s="58">
        <v>0</v>
      </c>
      <c r="AW633" s="58">
        <v>0</v>
      </c>
      <c r="AX633" s="59">
        <v>0</v>
      </c>
      <c r="AY633" s="59">
        <v>0</v>
      </c>
      <c r="AZ633" s="59">
        <v>0</v>
      </c>
      <c r="BA633" s="64">
        <v>0</v>
      </c>
      <c r="BB633" s="64">
        <v>0</v>
      </c>
      <c r="BC633" s="64">
        <v>0</v>
      </c>
      <c r="BD633" s="64">
        <v>0</v>
      </c>
      <c r="BE633" s="64">
        <v>0</v>
      </c>
      <c r="BF633" s="64">
        <v>0</v>
      </c>
      <c r="BG633" s="64">
        <v>0</v>
      </c>
      <c r="BH633" s="64">
        <v>0</v>
      </c>
      <c r="BI633" s="61">
        <v>0</v>
      </c>
      <c r="BJ633" s="62">
        <v>0</v>
      </c>
      <c r="BK633" s="62">
        <v>0</v>
      </c>
      <c r="BL633" s="62">
        <v>0</v>
      </c>
      <c r="BM633" s="62">
        <v>0</v>
      </c>
      <c r="BN633" s="62">
        <v>0</v>
      </c>
      <c r="BO633" s="62">
        <v>0</v>
      </c>
      <c r="BP633" s="62">
        <v>0</v>
      </c>
      <c r="BQ633" s="62">
        <v>0</v>
      </c>
      <c r="BR633" s="62">
        <v>0</v>
      </c>
      <c r="BS633" s="62">
        <v>0</v>
      </c>
      <c r="BT633" s="62">
        <v>0</v>
      </c>
      <c r="BU633" s="62">
        <v>0</v>
      </c>
    </row>
    <row r="634" spans="1:73" s="63" customFormat="1" x14ac:dyDescent="0.3">
      <c r="A634" s="1"/>
      <c r="B634" s="1"/>
      <c r="C634" s="1"/>
      <c r="D634" s="92"/>
      <c r="E634" s="3"/>
      <c r="F634" s="3"/>
      <c r="G634" s="1"/>
      <c r="H634" s="69">
        <v>28.208224000055512</v>
      </c>
      <c r="I634" s="47">
        <v>0</v>
      </c>
      <c r="J634" s="48">
        <v>0</v>
      </c>
      <c r="K634" s="48">
        <v>0</v>
      </c>
      <c r="L634" s="49">
        <v>0</v>
      </c>
      <c r="M634" s="49">
        <v>0</v>
      </c>
      <c r="N634" s="49">
        <v>0</v>
      </c>
      <c r="O634" s="49">
        <v>0</v>
      </c>
      <c r="P634" s="49">
        <v>0</v>
      </c>
      <c r="Q634" s="49">
        <v>0</v>
      </c>
      <c r="R634" s="49">
        <v>0</v>
      </c>
      <c r="S634" s="49">
        <v>0</v>
      </c>
      <c r="T634" s="49">
        <v>0</v>
      </c>
      <c r="U634" s="50">
        <v>0</v>
      </c>
      <c r="V634" s="50">
        <v>0</v>
      </c>
      <c r="W634" s="51">
        <v>0</v>
      </c>
      <c r="X634" s="51">
        <v>0</v>
      </c>
      <c r="Y634" s="51">
        <v>0</v>
      </c>
      <c r="Z634" s="51">
        <v>0</v>
      </c>
      <c r="AA634" s="52">
        <v>0</v>
      </c>
      <c r="AB634" s="53">
        <v>0</v>
      </c>
      <c r="AC634" s="53">
        <v>0</v>
      </c>
      <c r="AD634" s="55">
        <v>0</v>
      </c>
      <c r="AE634" s="56">
        <v>0</v>
      </c>
      <c r="AF634" s="56">
        <v>0</v>
      </c>
      <c r="AG634" s="56">
        <v>0</v>
      </c>
      <c r="AH634" s="57">
        <v>0</v>
      </c>
      <c r="AI634" s="57">
        <v>0</v>
      </c>
      <c r="AJ634" s="57">
        <v>0</v>
      </c>
      <c r="AK634" s="57">
        <v>0</v>
      </c>
      <c r="AL634" s="57">
        <v>0</v>
      </c>
      <c r="AM634" s="57">
        <v>0</v>
      </c>
      <c r="AN634" s="57">
        <v>0</v>
      </c>
      <c r="AO634" s="57">
        <v>0</v>
      </c>
      <c r="AP634" s="57">
        <v>0</v>
      </c>
      <c r="AQ634" s="58">
        <v>0</v>
      </c>
      <c r="AR634" s="58">
        <v>0</v>
      </c>
      <c r="AS634" s="58">
        <v>0</v>
      </c>
      <c r="AT634" s="58">
        <v>0</v>
      </c>
      <c r="AU634" s="58">
        <v>0</v>
      </c>
      <c r="AV634" s="58">
        <v>0</v>
      </c>
      <c r="AW634" s="58">
        <v>0</v>
      </c>
      <c r="AX634" s="59">
        <v>0</v>
      </c>
      <c r="AY634" s="59">
        <v>0</v>
      </c>
      <c r="AZ634" s="59">
        <v>0</v>
      </c>
      <c r="BA634" s="64">
        <v>0</v>
      </c>
      <c r="BB634" s="64">
        <v>0</v>
      </c>
      <c r="BC634" s="64">
        <v>0</v>
      </c>
      <c r="BD634" s="64">
        <v>0</v>
      </c>
      <c r="BE634" s="64">
        <v>0</v>
      </c>
      <c r="BF634" s="64">
        <v>0</v>
      </c>
      <c r="BG634" s="64">
        <v>0</v>
      </c>
      <c r="BH634" s="64">
        <v>0</v>
      </c>
      <c r="BI634" s="61">
        <v>0</v>
      </c>
      <c r="BJ634" s="62">
        <v>0</v>
      </c>
      <c r="BK634" s="62">
        <v>0</v>
      </c>
      <c r="BL634" s="62">
        <v>0</v>
      </c>
      <c r="BM634" s="62">
        <v>0</v>
      </c>
      <c r="BN634" s="62">
        <v>0</v>
      </c>
      <c r="BO634" s="62">
        <v>0</v>
      </c>
      <c r="BP634" s="62">
        <v>0</v>
      </c>
      <c r="BQ634" s="62">
        <v>0</v>
      </c>
      <c r="BR634" s="62">
        <v>0</v>
      </c>
      <c r="BS634" s="62">
        <v>0</v>
      </c>
      <c r="BT634" s="62">
        <v>0</v>
      </c>
      <c r="BU634" s="62">
        <v>0</v>
      </c>
    </row>
    <row r="635" spans="1:73" s="63" customFormat="1" x14ac:dyDescent="0.3">
      <c r="A635" s="1"/>
      <c r="B635" s="1"/>
      <c r="C635" s="1"/>
      <c r="D635" s="92"/>
      <c r="E635" s="3"/>
      <c r="F635" s="3"/>
      <c r="G635" s="1"/>
      <c r="H635" s="69">
        <v>28.252928000055601</v>
      </c>
      <c r="I635" s="47">
        <v>0</v>
      </c>
      <c r="J635" s="48">
        <v>0</v>
      </c>
      <c r="K635" s="48">
        <v>0</v>
      </c>
      <c r="L635" s="49">
        <v>0</v>
      </c>
      <c r="M635" s="49">
        <v>0</v>
      </c>
      <c r="N635" s="49">
        <v>0</v>
      </c>
      <c r="O635" s="49">
        <v>0</v>
      </c>
      <c r="P635" s="49">
        <v>0</v>
      </c>
      <c r="Q635" s="49">
        <v>0</v>
      </c>
      <c r="R635" s="49">
        <v>0</v>
      </c>
      <c r="S635" s="49">
        <v>0</v>
      </c>
      <c r="T635" s="49">
        <v>0</v>
      </c>
      <c r="U635" s="50">
        <v>0</v>
      </c>
      <c r="V635" s="50">
        <v>0</v>
      </c>
      <c r="W635" s="51">
        <v>0</v>
      </c>
      <c r="X635" s="51">
        <v>0</v>
      </c>
      <c r="Y635" s="51">
        <v>0</v>
      </c>
      <c r="Z635" s="51">
        <v>0</v>
      </c>
      <c r="AA635" s="52">
        <v>0</v>
      </c>
      <c r="AB635" s="53">
        <v>0</v>
      </c>
      <c r="AC635" s="53">
        <v>0</v>
      </c>
      <c r="AD635" s="55">
        <v>0</v>
      </c>
      <c r="AE635" s="56">
        <v>0</v>
      </c>
      <c r="AF635" s="56">
        <v>0</v>
      </c>
      <c r="AG635" s="56">
        <v>0</v>
      </c>
      <c r="AH635" s="57">
        <v>0</v>
      </c>
      <c r="AI635" s="57">
        <v>0</v>
      </c>
      <c r="AJ635" s="57">
        <v>0</v>
      </c>
      <c r="AK635" s="57">
        <v>0</v>
      </c>
      <c r="AL635" s="57">
        <v>0</v>
      </c>
      <c r="AM635" s="57">
        <v>0</v>
      </c>
      <c r="AN635" s="57">
        <v>0</v>
      </c>
      <c r="AO635" s="57">
        <v>0</v>
      </c>
      <c r="AP635" s="57">
        <v>0</v>
      </c>
      <c r="AQ635" s="58">
        <v>0</v>
      </c>
      <c r="AR635" s="58">
        <v>0</v>
      </c>
      <c r="AS635" s="58">
        <v>0</v>
      </c>
      <c r="AT635" s="58">
        <v>0</v>
      </c>
      <c r="AU635" s="58">
        <v>0</v>
      </c>
      <c r="AV635" s="58">
        <v>0</v>
      </c>
      <c r="AW635" s="58">
        <v>0</v>
      </c>
      <c r="AX635" s="59">
        <v>0</v>
      </c>
      <c r="AY635" s="59">
        <v>0</v>
      </c>
      <c r="AZ635" s="59">
        <v>0</v>
      </c>
      <c r="BA635" s="64">
        <v>0</v>
      </c>
      <c r="BB635" s="64">
        <v>0</v>
      </c>
      <c r="BC635" s="64">
        <v>0</v>
      </c>
      <c r="BD635" s="64">
        <v>0</v>
      </c>
      <c r="BE635" s="64">
        <v>0</v>
      </c>
      <c r="BF635" s="64">
        <v>0</v>
      </c>
      <c r="BG635" s="64">
        <v>0</v>
      </c>
      <c r="BH635" s="64">
        <v>0</v>
      </c>
      <c r="BI635" s="61">
        <v>0</v>
      </c>
      <c r="BJ635" s="62">
        <v>0</v>
      </c>
      <c r="BK635" s="62">
        <v>0</v>
      </c>
      <c r="BL635" s="62">
        <v>0</v>
      </c>
      <c r="BM635" s="62">
        <v>0</v>
      </c>
      <c r="BN635" s="62">
        <v>0</v>
      </c>
      <c r="BO635" s="62">
        <v>0</v>
      </c>
      <c r="BP635" s="62">
        <v>0</v>
      </c>
      <c r="BQ635" s="62">
        <v>0</v>
      </c>
      <c r="BR635" s="62">
        <v>0</v>
      </c>
      <c r="BS635" s="62">
        <v>0</v>
      </c>
      <c r="BT635" s="62">
        <v>0</v>
      </c>
      <c r="BU635" s="62">
        <v>0</v>
      </c>
    </row>
    <row r="636" spans="1:73" s="63" customFormat="1" x14ac:dyDescent="0.3">
      <c r="A636" s="1"/>
      <c r="B636" s="1"/>
      <c r="C636" s="1"/>
      <c r="D636" s="92"/>
      <c r="E636" s="3"/>
      <c r="F636" s="3"/>
      <c r="G636" s="1"/>
      <c r="H636" s="69">
        <v>28.297632000055685</v>
      </c>
      <c r="I636" s="47">
        <v>0</v>
      </c>
      <c r="J636" s="48">
        <v>0</v>
      </c>
      <c r="K636" s="48">
        <v>0</v>
      </c>
      <c r="L636" s="49">
        <v>0</v>
      </c>
      <c r="M636" s="49">
        <v>0</v>
      </c>
      <c r="N636" s="49">
        <v>0</v>
      </c>
      <c r="O636" s="49">
        <v>0</v>
      </c>
      <c r="P636" s="49">
        <v>0</v>
      </c>
      <c r="Q636" s="49">
        <v>0</v>
      </c>
      <c r="R636" s="49">
        <v>0</v>
      </c>
      <c r="S636" s="49">
        <v>0</v>
      </c>
      <c r="T636" s="49">
        <v>0</v>
      </c>
      <c r="U636" s="50">
        <v>0</v>
      </c>
      <c r="V636" s="50">
        <v>0</v>
      </c>
      <c r="W636" s="51">
        <v>0</v>
      </c>
      <c r="X636" s="51">
        <v>0</v>
      </c>
      <c r="Y636" s="51">
        <v>0</v>
      </c>
      <c r="Z636" s="51">
        <v>0</v>
      </c>
      <c r="AA636" s="52">
        <v>0</v>
      </c>
      <c r="AB636" s="53">
        <v>0</v>
      </c>
      <c r="AC636" s="53">
        <v>0</v>
      </c>
      <c r="AD636" s="55">
        <v>0</v>
      </c>
      <c r="AE636" s="56">
        <v>0</v>
      </c>
      <c r="AF636" s="56">
        <v>0</v>
      </c>
      <c r="AG636" s="56">
        <v>0</v>
      </c>
      <c r="AH636" s="57">
        <v>0</v>
      </c>
      <c r="AI636" s="57">
        <v>0</v>
      </c>
      <c r="AJ636" s="57">
        <v>0</v>
      </c>
      <c r="AK636" s="57">
        <v>0</v>
      </c>
      <c r="AL636" s="57">
        <v>0</v>
      </c>
      <c r="AM636" s="57">
        <v>0</v>
      </c>
      <c r="AN636" s="57">
        <v>0</v>
      </c>
      <c r="AO636" s="57">
        <v>0</v>
      </c>
      <c r="AP636" s="57">
        <v>0</v>
      </c>
      <c r="AQ636" s="58">
        <v>0</v>
      </c>
      <c r="AR636" s="58">
        <v>0</v>
      </c>
      <c r="AS636" s="58">
        <v>0</v>
      </c>
      <c r="AT636" s="58">
        <v>0</v>
      </c>
      <c r="AU636" s="58">
        <v>0</v>
      </c>
      <c r="AV636" s="58">
        <v>0</v>
      </c>
      <c r="AW636" s="58">
        <v>0</v>
      </c>
      <c r="AX636" s="59">
        <v>0</v>
      </c>
      <c r="AY636" s="59">
        <v>0</v>
      </c>
      <c r="AZ636" s="59">
        <v>0</v>
      </c>
      <c r="BA636" s="64">
        <v>0</v>
      </c>
      <c r="BB636" s="64">
        <v>0</v>
      </c>
      <c r="BC636" s="64">
        <v>0</v>
      </c>
      <c r="BD636" s="64">
        <v>0</v>
      </c>
      <c r="BE636" s="64">
        <v>0</v>
      </c>
      <c r="BF636" s="64">
        <v>0</v>
      </c>
      <c r="BG636" s="64">
        <v>0</v>
      </c>
      <c r="BH636" s="64">
        <v>0</v>
      </c>
      <c r="BI636" s="61">
        <v>0</v>
      </c>
      <c r="BJ636" s="62">
        <v>0</v>
      </c>
      <c r="BK636" s="62">
        <v>0</v>
      </c>
      <c r="BL636" s="62">
        <v>0</v>
      </c>
      <c r="BM636" s="62">
        <v>0</v>
      </c>
      <c r="BN636" s="62">
        <v>0</v>
      </c>
      <c r="BO636" s="62">
        <v>0</v>
      </c>
      <c r="BP636" s="62">
        <v>0</v>
      </c>
      <c r="BQ636" s="62">
        <v>0</v>
      </c>
      <c r="BR636" s="62">
        <v>0</v>
      </c>
      <c r="BS636" s="62">
        <v>0</v>
      </c>
      <c r="BT636" s="62">
        <v>0</v>
      </c>
      <c r="BU636" s="62">
        <v>0</v>
      </c>
    </row>
    <row r="637" spans="1:73" s="63" customFormat="1" x14ac:dyDescent="0.3">
      <c r="A637" s="1"/>
      <c r="B637" s="1"/>
      <c r="C637" s="1"/>
      <c r="D637" s="92"/>
      <c r="E637" s="3"/>
      <c r="F637" s="3"/>
      <c r="G637" s="1"/>
      <c r="H637" s="69">
        <v>28.342336000055774</v>
      </c>
      <c r="I637" s="47">
        <v>0</v>
      </c>
      <c r="J637" s="48">
        <v>0</v>
      </c>
      <c r="K637" s="48">
        <v>0</v>
      </c>
      <c r="L637" s="49">
        <v>0</v>
      </c>
      <c r="M637" s="49">
        <v>0</v>
      </c>
      <c r="N637" s="49">
        <v>0</v>
      </c>
      <c r="O637" s="49">
        <v>0</v>
      </c>
      <c r="P637" s="49">
        <v>0</v>
      </c>
      <c r="Q637" s="49">
        <v>0</v>
      </c>
      <c r="R637" s="49">
        <v>0</v>
      </c>
      <c r="S637" s="49">
        <v>0</v>
      </c>
      <c r="T637" s="49">
        <v>0</v>
      </c>
      <c r="U637" s="50">
        <v>0</v>
      </c>
      <c r="V637" s="50">
        <v>0</v>
      </c>
      <c r="W637" s="51">
        <v>0</v>
      </c>
      <c r="X637" s="51">
        <v>0</v>
      </c>
      <c r="Y637" s="51">
        <v>0</v>
      </c>
      <c r="Z637" s="51">
        <v>0</v>
      </c>
      <c r="AA637" s="52">
        <v>0</v>
      </c>
      <c r="AB637" s="53">
        <v>0</v>
      </c>
      <c r="AC637" s="53">
        <v>0</v>
      </c>
      <c r="AD637" s="55">
        <v>0</v>
      </c>
      <c r="AE637" s="56">
        <v>0</v>
      </c>
      <c r="AF637" s="56">
        <v>0</v>
      </c>
      <c r="AG637" s="56">
        <v>0</v>
      </c>
      <c r="AH637" s="57">
        <v>0</v>
      </c>
      <c r="AI637" s="57">
        <v>0</v>
      </c>
      <c r="AJ637" s="57">
        <v>0</v>
      </c>
      <c r="AK637" s="57">
        <v>0</v>
      </c>
      <c r="AL637" s="57">
        <v>0</v>
      </c>
      <c r="AM637" s="57">
        <v>0</v>
      </c>
      <c r="AN637" s="57">
        <v>0</v>
      </c>
      <c r="AO637" s="57">
        <v>0</v>
      </c>
      <c r="AP637" s="57">
        <v>0</v>
      </c>
      <c r="AQ637" s="58">
        <v>0</v>
      </c>
      <c r="AR637" s="58">
        <v>0</v>
      </c>
      <c r="AS637" s="58">
        <v>0</v>
      </c>
      <c r="AT637" s="58">
        <v>0</v>
      </c>
      <c r="AU637" s="58">
        <v>0</v>
      </c>
      <c r="AV637" s="58">
        <v>0</v>
      </c>
      <c r="AW637" s="58">
        <v>0</v>
      </c>
      <c r="AX637" s="59">
        <v>0</v>
      </c>
      <c r="AY637" s="59">
        <v>0</v>
      </c>
      <c r="AZ637" s="59">
        <v>0</v>
      </c>
      <c r="BA637" s="64">
        <v>0</v>
      </c>
      <c r="BB637" s="64">
        <v>0</v>
      </c>
      <c r="BC637" s="64">
        <v>0</v>
      </c>
      <c r="BD637" s="64">
        <v>0</v>
      </c>
      <c r="BE637" s="64">
        <v>0</v>
      </c>
      <c r="BF637" s="64">
        <v>0</v>
      </c>
      <c r="BG637" s="64">
        <v>0</v>
      </c>
      <c r="BH637" s="64">
        <v>0</v>
      </c>
      <c r="BI637" s="61">
        <v>0</v>
      </c>
      <c r="BJ637" s="62">
        <v>0</v>
      </c>
      <c r="BK637" s="62">
        <v>0</v>
      </c>
      <c r="BL637" s="62">
        <v>0</v>
      </c>
      <c r="BM637" s="62">
        <v>0</v>
      </c>
      <c r="BN637" s="62">
        <v>0</v>
      </c>
      <c r="BO637" s="62">
        <v>0</v>
      </c>
      <c r="BP637" s="62">
        <v>0</v>
      </c>
      <c r="BQ637" s="62">
        <v>0</v>
      </c>
      <c r="BR637" s="62">
        <v>0</v>
      </c>
      <c r="BS637" s="62">
        <v>0</v>
      </c>
      <c r="BT637" s="62">
        <v>0</v>
      </c>
      <c r="BU637" s="62">
        <v>0</v>
      </c>
    </row>
    <row r="638" spans="1:73" s="63" customFormat="1" x14ac:dyDescent="0.3">
      <c r="A638" s="1"/>
      <c r="B638" s="1"/>
      <c r="C638" s="1"/>
      <c r="D638" s="92"/>
      <c r="E638" s="3"/>
      <c r="F638" s="3"/>
      <c r="G638" s="1"/>
      <c r="H638" s="69">
        <v>28.387040000055862</v>
      </c>
      <c r="I638" s="47">
        <v>0</v>
      </c>
      <c r="J638" s="48">
        <v>0</v>
      </c>
      <c r="K638" s="48">
        <v>0</v>
      </c>
      <c r="L638" s="49">
        <v>0</v>
      </c>
      <c r="M638" s="49">
        <v>0</v>
      </c>
      <c r="N638" s="49">
        <v>0</v>
      </c>
      <c r="O638" s="49">
        <v>0</v>
      </c>
      <c r="P638" s="49">
        <v>0</v>
      </c>
      <c r="Q638" s="49">
        <v>0</v>
      </c>
      <c r="R638" s="49">
        <v>0</v>
      </c>
      <c r="S638" s="49">
        <v>0</v>
      </c>
      <c r="T638" s="49">
        <v>0</v>
      </c>
      <c r="U638" s="50">
        <v>0</v>
      </c>
      <c r="V638" s="50">
        <v>0</v>
      </c>
      <c r="W638" s="51">
        <v>0</v>
      </c>
      <c r="X638" s="51">
        <v>0</v>
      </c>
      <c r="Y638" s="51">
        <v>0</v>
      </c>
      <c r="Z638" s="51">
        <v>0</v>
      </c>
      <c r="AA638" s="52">
        <v>0</v>
      </c>
      <c r="AB638" s="53">
        <v>0</v>
      </c>
      <c r="AC638" s="53">
        <v>0</v>
      </c>
      <c r="AD638" s="55">
        <v>0</v>
      </c>
      <c r="AE638" s="56">
        <v>0</v>
      </c>
      <c r="AF638" s="56">
        <v>0</v>
      </c>
      <c r="AG638" s="56">
        <v>0</v>
      </c>
      <c r="AH638" s="57">
        <v>0</v>
      </c>
      <c r="AI638" s="57">
        <v>0</v>
      </c>
      <c r="AJ638" s="57">
        <v>0</v>
      </c>
      <c r="AK638" s="57">
        <v>0</v>
      </c>
      <c r="AL638" s="57">
        <v>0</v>
      </c>
      <c r="AM638" s="57">
        <v>0</v>
      </c>
      <c r="AN638" s="57">
        <v>0</v>
      </c>
      <c r="AO638" s="57">
        <v>0</v>
      </c>
      <c r="AP638" s="57">
        <v>0</v>
      </c>
      <c r="AQ638" s="58">
        <v>0</v>
      </c>
      <c r="AR638" s="58">
        <v>0</v>
      </c>
      <c r="AS638" s="58">
        <v>0</v>
      </c>
      <c r="AT638" s="58">
        <v>0</v>
      </c>
      <c r="AU638" s="58">
        <v>0</v>
      </c>
      <c r="AV638" s="58">
        <v>0</v>
      </c>
      <c r="AW638" s="58">
        <v>0</v>
      </c>
      <c r="AX638" s="59">
        <v>0</v>
      </c>
      <c r="AY638" s="59">
        <v>0</v>
      </c>
      <c r="AZ638" s="59">
        <v>0</v>
      </c>
      <c r="BA638" s="64">
        <v>0</v>
      </c>
      <c r="BB638" s="64">
        <v>0</v>
      </c>
      <c r="BC638" s="64">
        <v>0</v>
      </c>
      <c r="BD638" s="64">
        <v>0</v>
      </c>
      <c r="BE638" s="64">
        <v>0</v>
      </c>
      <c r="BF638" s="64">
        <v>0</v>
      </c>
      <c r="BG638" s="64">
        <v>0</v>
      </c>
      <c r="BH638" s="64">
        <v>0</v>
      </c>
      <c r="BI638" s="61">
        <v>0</v>
      </c>
      <c r="BJ638" s="62">
        <v>0</v>
      </c>
      <c r="BK638" s="62">
        <v>0</v>
      </c>
      <c r="BL638" s="62">
        <v>0</v>
      </c>
      <c r="BM638" s="62">
        <v>0</v>
      </c>
      <c r="BN638" s="62">
        <v>0</v>
      </c>
      <c r="BO638" s="62">
        <v>0</v>
      </c>
      <c r="BP638" s="62">
        <v>0</v>
      </c>
      <c r="BQ638" s="62">
        <v>0</v>
      </c>
      <c r="BR638" s="62">
        <v>0</v>
      </c>
      <c r="BS638" s="62">
        <v>0</v>
      </c>
      <c r="BT638" s="62">
        <v>0</v>
      </c>
      <c r="BU638" s="62">
        <v>0</v>
      </c>
    </row>
    <row r="639" spans="1:73" s="63" customFormat="1" x14ac:dyDescent="0.3">
      <c r="A639" s="1"/>
      <c r="B639" s="1"/>
      <c r="C639" s="1"/>
      <c r="D639" s="92"/>
      <c r="E639" s="3"/>
      <c r="F639" s="3"/>
      <c r="G639" s="1"/>
      <c r="H639" s="69">
        <v>28.43174400005595</v>
      </c>
      <c r="I639" s="47">
        <v>0</v>
      </c>
      <c r="J639" s="48">
        <v>0</v>
      </c>
      <c r="K639" s="48">
        <v>0</v>
      </c>
      <c r="L639" s="49">
        <v>0</v>
      </c>
      <c r="M639" s="49">
        <v>0</v>
      </c>
      <c r="N639" s="49">
        <v>0</v>
      </c>
      <c r="O639" s="49">
        <v>0</v>
      </c>
      <c r="P639" s="49">
        <v>0</v>
      </c>
      <c r="Q639" s="49">
        <v>0</v>
      </c>
      <c r="R639" s="49">
        <v>0</v>
      </c>
      <c r="S639" s="49">
        <v>0</v>
      </c>
      <c r="T639" s="49">
        <v>0</v>
      </c>
      <c r="U639" s="50">
        <v>0</v>
      </c>
      <c r="V639" s="50">
        <v>0</v>
      </c>
      <c r="W639" s="51">
        <v>0</v>
      </c>
      <c r="X639" s="51">
        <v>0</v>
      </c>
      <c r="Y639" s="51">
        <v>0</v>
      </c>
      <c r="Z639" s="51">
        <v>0</v>
      </c>
      <c r="AA639" s="52">
        <v>0</v>
      </c>
      <c r="AB639" s="53">
        <v>0</v>
      </c>
      <c r="AC639" s="53">
        <v>0</v>
      </c>
      <c r="AD639" s="55">
        <v>0</v>
      </c>
      <c r="AE639" s="56">
        <v>0</v>
      </c>
      <c r="AF639" s="56">
        <v>0</v>
      </c>
      <c r="AG639" s="56">
        <v>0</v>
      </c>
      <c r="AH639" s="57">
        <v>0</v>
      </c>
      <c r="AI639" s="57">
        <v>0</v>
      </c>
      <c r="AJ639" s="57">
        <v>0</v>
      </c>
      <c r="AK639" s="57">
        <v>0</v>
      </c>
      <c r="AL639" s="57">
        <v>0</v>
      </c>
      <c r="AM639" s="57">
        <v>0</v>
      </c>
      <c r="AN639" s="57">
        <v>0</v>
      </c>
      <c r="AO639" s="57">
        <v>0</v>
      </c>
      <c r="AP639" s="57">
        <v>0</v>
      </c>
      <c r="AQ639" s="58">
        <v>0</v>
      </c>
      <c r="AR639" s="58">
        <v>0</v>
      </c>
      <c r="AS639" s="58">
        <v>0</v>
      </c>
      <c r="AT639" s="58">
        <v>0</v>
      </c>
      <c r="AU639" s="58">
        <v>0</v>
      </c>
      <c r="AV639" s="58">
        <v>0</v>
      </c>
      <c r="AW639" s="58">
        <v>0</v>
      </c>
      <c r="AX639" s="59">
        <v>0</v>
      </c>
      <c r="AY639" s="59">
        <v>0</v>
      </c>
      <c r="AZ639" s="59">
        <v>0</v>
      </c>
      <c r="BA639" s="64">
        <v>0</v>
      </c>
      <c r="BB639" s="64">
        <v>0</v>
      </c>
      <c r="BC639" s="64">
        <v>0</v>
      </c>
      <c r="BD639" s="64">
        <v>0</v>
      </c>
      <c r="BE639" s="64">
        <v>0</v>
      </c>
      <c r="BF639" s="64">
        <v>0</v>
      </c>
      <c r="BG639" s="64">
        <v>0</v>
      </c>
      <c r="BH639" s="64">
        <v>0</v>
      </c>
      <c r="BI639" s="61">
        <v>0</v>
      </c>
      <c r="BJ639" s="62">
        <v>0</v>
      </c>
      <c r="BK639" s="62">
        <v>0</v>
      </c>
      <c r="BL639" s="62">
        <v>0</v>
      </c>
      <c r="BM639" s="62">
        <v>0</v>
      </c>
      <c r="BN639" s="62">
        <v>0</v>
      </c>
      <c r="BO639" s="62">
        <v>0</v>
      </c>
      <c r="BP639" s="62">
        <v>0</v>
      </c>
      <c r="BQ639" s="62">
        <v>0</v>
      </c>
      <c r="BR639" s="62">
        <v>0</v>
      </c>
      <c r="BS639" s="62">
        <v>0</v>
      </c>
      <c r="BT639" s="62">
        <v>0</v>
      </c>
      <c r="BU639" s="62">
        <v>0</v>
      </c>
    </row>
    <row r="640" spans="1:73" s="63" customFormat="1" x14ac:dyDescent="0.3">
      <c r="A640" s="1"/>
      <c r="B640" s="1"/>
      <c r="C640" s="1"/>
      <c r="D640" s="92"/>
      <c r="E640" s="3"/>
      <c r="F640" s="3"/>
      <c r="G640" s="1"/>
      <c r="H640" s="69">
        <v>28.476448000056084</v>
      </c>
      <c r="I640" s="47">
        <v>0</v>
      </c>
      <c r="J640" s="48">
        <v>0</v>
      </c>
      <c r="K640" s="48">
        <v>0</v>
      </c>
      <c r="L640" s="49">
        <v>0</v>
      </c>
      <c r="M640" s="49">
        <v>0</v>
      </c>
      <c r="N640" s="49">
        <v>0</v>
      </c>
      <c r="O640" s="49">
        <v>0</v>
      </c>
      <c r="P640" s="49">
        <v>0</v>
      </c>
      <c r="Q640" s="49">
        <v>0</v>
      </c>
      <c r="R640" s="49">
        <v>0</v>
      </c>
      <c r="S640" s="49">
        <v>0</v>
      </c>
      <c r="T640" s="49">
        <v>0</v>
      </c>
      <c r="U640" s="50">
        <v>0</v>
      </c>
      <c r="V640" s="50">
        <v>0</v>
      </c>
      <c r="W640" s="51">
        <v>0</v>
      </c>
      <c r="X640" s="51">
        <v>0</v>
      </c>
      <c r="Y640" s="51">
        <v>0</v>
      </c>
      <c r="Z640" s="51">
        <v>0</v>
      </c>
      <c r="AA640" s="52">
        <v>0</v>
      </c>
      <c r="AB640" s="53">
        <v>0</v>
      </c>
      <c r="AC640" s="53">
        <v>0</v>
      </c>
      <c r="AD640" s="55">
        <v>0</v>
      </c>
      <c r="AE640" s="56">
        <v>0</v>
      </c>
      <c r="AF640" s="56">
        <v>0</v>
      </c>
      <c r="AG640" s="56">
        <v>0</v>
      </c>
      <c r="AH640" s="57">
        <v>0</v>
      </c>
      <c r="AI640" s="57">
        <v>0</v>
      </c>
      <c r="AJ640" s="57">
        <v>0</v>
      </c>
      <c r="AK640" s="57">
        <v>0</v>
      </c>
      <c r="AL640" s="57">
        <v>0</v>
      </c>
      <c r="AM640" s="57">
        <v>0</v>
      </c>
      <c r="AN640" s="57">
        <v>0</v>
      </c>
      <c r="AO640" s="57">
        <v>0</v>
      </c>
      <c r="AP640" s="57">
        <v>0</v>
      </c>
      <c r="AQ640" s="58">
        <v>0</v>
      </c>
      <c r="AR640" s="58">
        <v>0</v>
      </c>
      <c r="AS640" s="58">
        <v>0</v>
      </c>
      <c r="AT640" s="58">
        <v>0</v>
      </c>
      <c r="AU640" s="58">
        <v>0</v>
      </c>
      <c r="AV640" s="58">
        <v>0</v>
      </c>
      <c r="AW640" s="58">
        <v>0</v>
      </c>
      <c r="AX640" s="59">
        <v>0</v>
      </c>
      <c r="AY640" s="59">
        <v>0</v>
      </c>
      <c r="AZ640" s="59">
        <v>0</v>
      </c>
      <c r="BA640" s="64">
        <v>0</v>
      </c>
      <c r="BB640" s="64">
        <v>0</v>
      </c>
      <c r="BC640" s="64">
        <v>0</v>
      </c>
      <c r="BD640" s="64">
        <v>0</v>
      </c>
      <c r="BE640" s="64">
        <v>0</v>
      </c>
      <c r="BF640" s="64">
        <v>0</v>
      </c>
      <c r="BG640" s="64">
        <v>0</v>
      </c>
      <c r="BH640" s="64">
        <v>0</v>
      </c>
      <c r="BI640" s="61">
        <v>0</v>
      </c>
      <c r="BJ640" s="62">
        <v>0</v>
      </c>
      <c r="BK640" s="62">
        <v>0</v>
      </c>
      <c r="BL640" s="62">
        <v>0</v>
      </c>
      <c r="BM640" s="62">
        <v>0</v>
      </c>
      <c r="BN640" s="62">
        <v>0</v>
      </c>
      <c r="BO640" s="62">
        <v>0</v>
      </c>
      <c r="BP640" s="62">
        <v>0</v>
      </c>
      <c r="BQ640" s="62">
        <v>0</v>
      </c>
      <c r="BR640" s="62">
        <v>0</v>
      </c>
      <c r="BS640" s="62">
        <v>0</v>
      </c>
      <c r="BT640" s="62">
        <v>0</v>
      </c>
      <c r="BU640" s="62">
        <v>0</v>
      </c>
    </row>
    <row r="641" spans="1:73" s="63" customFormat="1" x14ac:dyDescent="0.3">
      <c r="A641" s="1"/>
      <c r="B641" s="1"/>
      <c r="C641" s="1"/>
      <c r="D641" s="92"/>
      <c r="E641" s="3"/>
      <c r="F641" s="3"/>
      <c r="G641" s="1"/>
      <c r="H641" s="69">
        <v>28.521152000056169</v>
      </c>
      <c r="I641" s="47">
        <v>0</v>
      </c>
      <c r="J641" s="48">
        <v>0</v>
      </c>
      <c r="K641" s="48">
        <v>0</v>
      </c>
      <c r="L641" s="49">
        <v>0</v>
      </c>
      <c r="M641" s="49">
        <v>0</v>
      </c>
      <c r="N641" s="49">
        <v>0</v>
      </c>
      <c r="O641" s="49">
        <v>0</v>
      </c>
      <c r="P641" s="49">
        <v>0</v>
      </c>
      <c r="Q641" s="49">
        <v>0</v>
      </c>
      <c r="R641" s="49">
        <v>0</v>
      </c>
      <c r="S641" s="49">
        <v>0</v>
      </c>
      <c r="T641" s="49">
        <v>0</v>
      </c>
      <c r="U641" s="50">
        <v>0</v>
      </c>
      <c r="V641" s="50">
        <v>0</v>
      </c>
      <c r="W641" s="51">
        <v>0</v>
      </c>
      <c r="X641" s="51">
        <v>0</v>
      </c>
      <c r="Y641" s="51">
        <v>0</v>
      </c>
      <c r="Z641" s="51">
        <v>0</v>
      </c>
      <c r="AA641" s="52">
        <v>0</v>
      </c>
      <c r="AB641" s="53">
        <v>0</v>
      </c>
      <c r="AC641" s="53">
        <v>0</v>
      </c>
      <c r="AD641" s="55">
        <v>0</v>
      </c>
      <c r="AE641" s="56">
        <v>0</v>
      </c>
      <c r="AF641" s="56">
        <v>0</v>
      </c>
      <c r="AG641" s="56">
        <v>0</v>
      </c>
      <c r="AH641" s="57">
        <v>0</v>
      </c>
      <c r="AI641" s="57">
        <v>0</v>
      </c>
      <c r="AJ641" s="57">
        <v>0</v>
      </c>
      <c r="AK641" s="57">
        <v>0</v>
      </c>
      <c r="AL641" s="57">
        <v>0</v>
      </c>
      <c r="AM641" s="57">
        <v>0</v>
      </c>
      <c r="AN641" s="57">
        <v>0</v>
      </c>
      <c r="AO641" s="57">
        <v>0</v>
      </c>
      <c r="AP641" s="57">
        <v>0</v>
      </c>
      <c r="AQ641" s="58">
        <v>0</v>
      </c>
      <c r="AR641" s="58">
        <v>0</v>
      </c>
      <c r="AS641" s="58">
        <v>0</v>
      </c>
      <c r="AT641" s="58">
        <v>0</v>
      </c>
      <c r="AU641" s="58">
        <v>0</v>
      </c>
      <c r="AV641" s="58">
        <v>0</v>
      </c>
      <c r="AW641" s="58">
        <v>0</v>
      </c>
      <c r="AX641" s="59">
        <v>0</v>
      </c>
      <c r="AY641" s="59">
        <v>0</v>
      </c>
      <c r="AZ641" s="59">
        <v>0</v>
      </c>
      <c r="BA641" s="64">
        <v>0</v>
      </c>
      <c r="BB641" s="64">
        <v>0</v>
      </c>
      <c r="BC641" s="64">
        <v>0</v>
      </c>
      <c r="BD641" s="64">
        <v>0</v>
      </c>
      <c r="BE641" s="64">
        <v>0</v>
      </c>
      <c r="BF641" s="64">
        <v>0</v>
      </c>
      <c r="BG641" s="64">
        <v>0</v>
      </c>
      <c r="BH641" s="64">
        <v>0</v>
      </c>
      <c r="BI641" s="61">
        <v>0</v>
      </c>
      <c r="BJ641" s="62">
        <v>0</v>
      </c>
      <c r="BK641" s="62">
        <v>0</v>
      </c>
      <c r="BL641" s="62">
        <v>0</v>
      </c>
      <c r="BM641" s="62">
        <v>0</v>
      </c>
      <c r="BN641" s="62">
        <v>0</v>
      </c>
      <c r="BO641" s="62">
        <v>0</v>
      </c>
      <c r="BP641" s="62">
        <v>0</v>
      </c>
      <c r="BQ641" s="62">
        <v>0</v>
      </c>
      <c r="BR641" s="62">
        <v>0</v>
      </c>
      <c r="BS641" s="62">
        <v>0</v>
      </c>
      <c r="BT641" s="62">
        <v>0</v>
      </c>
      <c r="BU641" s="62">
        <v>0</v>
      </c>
    </row>
    <row r="642" spans="1:73" s="63" customFormat="1" x14ac:dyDescent="0.3">
      <c r="A642" s="1"/>
      <c r="B642" s="1"/>
      <c r="C642" s="1"/>
      <c r="D642" s="92"/>
      <c r="E642" s="3"/>
      <c r="F642" s="3"/>
      <c r="G642" s="1"/>
      <c r="H642" s="69">
        <v>28.565856000056257</v>
      </c>
      <c r="I642" s="47">
        <v>0</v>
      </c>
      <c r="J642" s="48">
        <v>0</v>
      </c>
      <c r="K642" s="48">
        <v>0</v>
      </c>
      <c r="L642" s="49">
        <v>0</v>
      </c>
      <c r="M642" s="49">
        <v>0</v>
      </c>
      <c r="N642" s="49">
        <v>0</v>
      </c>
      <c r="O642" s="49">
        <v>0</v>
      </c>
      <c r="P642" s="49">
        <v>0</v>
      </c>
      <c r="Q642" s="49">
        <v>0</v>
      </c>
      <c r="R642" s="49">
        <v>0</v>
      </c>
      <c r="S642" s="49">
        <v>0</v>
      </c>
      <c r="T642" s="49">
        <v>0</v>
      </c>
      <c r="U642" s="50">
        <v>0</v>
      </c>
      <c r="V642" s="50">
        <v>0</v>
      </c>
      <c r="W642" s="51">
        <v>0</v>
      </c>
      <c r="X642" s="51">
        <v>0</v>
      </c>
      <c r="Y642" s="51">
        <v>0</v>
      </c>
      <c r="Z642" s="51">
        <v>0</v>
      </c>
      <c r="AA642" s="52">
        <v>0</v>
      </c>
      <c r="AB642" s="53">
        <v>0</v>
      </c>
      <c r="AC642" s="53">
        <v>0</v>
      </c>
      <c r="AD642" s="55">
        <v>0</v>
      </c>
      <c r="AE642" s="56">
        <v>0</v>
      </c>
      <c r="AF642" s="56">
        <v>0</v>
      </c>
      <c r="AG642" s="56">
        <v>0</v>
      </c>
      <c r="AH642" s="57">
        <v>0</v>
      </c>
      <c r="AI642" s="57">
        <v>0</v>
      </c>
      <c r="AJ642" s="57">
        <v>0</v>
      </c>
      <c r="AK642" s="57">
        <v>0</v>
      </c>
      <c r="AL642" s="57">
        <v>0</v>
      </c>
      <c r="AM642" s="57">
        <v>0</v>
      </c>
      <c r="AN642" s="57">
        <v>0</v>
      </c>
      <c r="AO642" s="57">
        <v>0</v>
      </c>
      <c r="AP642" s="57">
        <v>0</v>
      </c>
      <c r="AQ642" s="58">
        <v>0</v>
      </c>
      <c r="AR642" s="58">
        <v>0</v>
      </c>
      <c r="AS642" s="58">
        <v>0</v>
      </c>
      <c r="AT642" s="58">
        <v>0</v>
      </c>
      <c r="AU642" s="58">
        <v>0</v>
      </c>
      <c r="AV642" s="58">
        <v>0</v>
      </c>
      <c r="AW642" s="58">
        <v>0</v>
      </c>
      <c r="AX642" s="59">
        <v>0</v>
      </c>
      <c r="AY642" s="59">
        <v>0</v>
      </c>
      <c r="AZ642" s="59">
        <v>0</v>
      </c>
      <c r="BA642" s="64">
        <v>0</v>
      </c>
      <c r="BB642" s="64">
        <v>0</v>
      </c>
      <c r="BC642" s="64">
        <v>0</v>
      </c>
      <c r="BD642" s="64">
        <v>0</v>
      </c>
      <c r="BE642" s="64">
        <v>0</v>
      </c>
      <c r="BF642" s="64">
        <v>0</v>
      </c>
      <c r="BG642" s="64">
        <v>0</v>
      </c>
      <c r="BH642" s="64">
        <v>0</v>
      </c>
      <c r="BI642" s="61">
        <v>0</v>
      </c>
      <c r="BJ642" s="62">
        <v>0</v>
      </c>
      <c r="BK642" s="62">
        <v>0</v>
      </c>
      <c r="BL642" s="62">
        <v>0</v>
      </c>
      <c r="BM642" s="62">
        <v>0</v>
      </c>
      <c r="BN642" s="62">
        <v>0</v>
      </c>
      <c r="BO642" s="62">
        <v>0</v>
      </c>
      <c r="BP642" s="62">
        <v>0</v>
      </c>
      <c r="BQ642" s="62">
        <v>0</v>
      </c>
      <c r="BR642" s="62">
        <v>0</v>
      </c>
      <c r="BS642" s="62">
        <v>0</v>
      </c>
      <c r="BT642" s="62">
        <v>0</v>
      </c>
      <c r="BU642" s="62">
        <v>0</v>
      </c>
    </row>
    <row r="643" spans="1:73" s="63" customFormat="1" x14ac:dyDescent="0.3">
      <c r="A643" s="1"/>
      <c r="B643" s="1"/>
      <c r="C643" s="1"/>
      <c r="D643" s="92"/>
      <c r="E643" s="3"/>
      <c r="F643" s="3"/>
      <c r="G643" s="1"/>
      <c r="H643" s="69">
        <v>28.610560000056346</v>
      </c>
      <c r="I643" s="47">
        <v>0</v>
      </c>
      <c r="J643" s="48">
        <v>0</v>
      </c>
      <c r="K643" s="48">
        <v>0</v>
      </c>
      <c r="L643" s="49">
        <v>0</v>
      </c>
      <c r="M643" s="49">
        <v>0</v>
      </c>
      <c r="N643" s="49">
        <v>0</v>
      </c>
      <c r="O643" s="49">
        <v>0</v>
      </c>
      <c r="P643" s="49">
        <v>0</v>
      </c>
      <c r="Q643" s="49">
        <v>0</v>
      </c>
      <c r="R643" s="49">
        <v>0</v>
      </c>
      <c r="S643" s="49">
        <v>0</v>
      </c>
      <c r="T643" s="49">
        <v>0</v>
      </c>
      <c r="U643" s="50">
        <v>0</v>
      </c>
      <c r="V643" s="50">
        <v>0</v>
      </c>
      <c r="W643" s="51">
        <v>0</v>
      </c>
      <c r="X643" s="51">
        <v>0</v>
      </c>
      <c r="Y643" s="51">
        <v>0</v>
      </c>
      <c r="Z643" s="51">
        <v>0</v>
      </c>
      <c r="AA643" s="52">
        <v>0</v>
      </c>
      <c r="AB643" s="53">
        <v>0</v>
      </c>
      <c r="AC643" s="53">
        <v>0</v>
      </c>
      <c r="AD643" s="55">
        <v>0</v>
      </c>
      <c r="AE643" s="56">
        <v>0</v>
      </c>
      <c r="AF643" s="56">
        <v>0</v>
      </c>
      <c r="AG643" s="56">
        <v>0</v>
      </c>
      <c r="AH643" s="57">
        <v>0</v>
      </c>
      <c r="AI643" s="57">
        <v>0</v>
      </c>
      <c r="AJ643" s="57">
        <v>0</v>
      </c>
      <c r="AK643" s="57">
        <v>0</v>
      </c>
      <c r="AL643" s="57">
        <v>0</v>
      </c>
      <c r="AM643" s="57">
        <v>0</v>
      </c>
      <c r="AN643" s="57">
        <v>0</v>
      </c>
      <c r="AO643" s="57">
        <v>0</v>
      </c>
      <c r="AP643" s="57">
        <v>0</v>
      </c>
      <c r="AQ643" s="58">
        <v>0</v>
      </c>
      <c r="AR643" s="58">
        <v>0</v>
      </c>
      <c r="AS643" s="58">
        <v>0</v>
      </c>
      <c r="AT643" s="58">
        <v>0</v>
      </c>
      <c r="AU643" s="58">
        <v>0</v>
      </c>
      <c r="AV643" s="58">
        <v>0</v>
      </c>
      <c r="AW643" s="58">
        <v>0</v>
      </c>
      <c r="AX643" s="59">
        <v>0</v>
      </c>
      <c r="AY643" s="59">
        <v>0</v>
      </c>
      <c r="AZ643" s="59">
        <v>0</v>
      </c>
      <c r="BA643" s="64">
        <v>0</v>
      </c>
      <c r="BB643" s="64">
        <v>0</v>
      </c>
      <c r="BC643" s="64">
        <v>0</v>
      </c>
      <c r="BD643" s="64">
        <v>0</v>
      </c>
      <c r="BE643" s="64">
        <v>0</v>
      </c>
      <c r="BF643" s="64">
        <v>0</v>
      </c>
      <c r="BG643" s="64">
        <v>0</v>
      </c>
      <c r="BH643" s="64">
        <v>0</v>
      </c>
      <c r="BI643" s="61">
        <v>0</v>
      </c>
      <c r="BJ643" s="62">
        <v>0</v>
      </c>
      <c r="BK643" s="62">
        <v>0</v>
      </c>
      <c r="BL643" s="62">
        <v>0</v>
      </c>
      <c r="BM643" s="62">
        <v>0</v>
      </c>
      <c r="BN643" s="62">
        <v>0</v>
      </c>
      <c r="BO643" s="62">
        <v>0</v>
      </c>
      <c r="BP643" s="62">
        <v>0</v>
      </c>
      <c r="BQ643" s="62">
        <v>0</v>
      </c>
      <c r="BR643" s="62">
        <v>0</v>
      </c>
      <c r="BS643" s="62">
        <v>0</v>
      </c>
      <c r="BT643" s="62">
        <v>0</v>
      </c>
      <c r="BU643" s="62">
        <v>0</v>
      </c>
    </row>
    <row r="644" spans="1:73" s="63" customFormat="1" x14ac:dyDescent="0.3">
      <c r="A644" s="1"/>
      <c r="B644" s="1"/>
      <c r="C644" s="1"/>
      <c r="D644" s="92"/>
      <c r="E644" s="3"/>
      <c r="F644" s="3"/>
      <c r="G644" s="1"/>
      <c r="H644" s="69">
        <v>28.655264000056434</v>
      </c>
      <c r="I644" s="47">
        <v>0</v>
      </c>
      <c r="J644" s="48">
        <v>0</v>
      </c>
      <c r="K644" s="48">
        <v>0</v>
      </c>
      <c r="L644" s="49">
        <v>0</v>
      </c>
      <c r="M644" s="49">
        <v>0</v>
      </c>
      <c r="N644" s="49">
        <v>0</v>
      </c>
      <c r="O644" s="49">
        <v>0</v>
      </c>
      <c r="P644" s="49">
        <v>0</v>
      </c>
      <c r="Q644" s="49">
        <v>0</v>
      </c>
      <c r="R644" s="49">
        <v>0</v>
      </c>
      <c r="S644" s="49">
        <v>0</v>
      </c>
      <c r="T644" s="49">
        <v>0</v>
      </c>
      <c r="U644" s="50">
        <v>0</v>
      </c>
      <c r="V644" s="50">
        <v>0</v>
      </c>
      <c r="W644" s="51">
        <v>0</v>
      </c>
      <c r="X644" s="51">
        <v>0</v>
      </c>
      <c r="Y644" s="51">
        <v>0</v>
      </c>
      <c r="Z644" s="51">
        <v>0</v>
      </c>
      <c r="AA644" s="52">
        <v>0</v>
      </c>
      <c r="AB644" s="53">
        <v>0</v>
      </c>
      <c r="AC644" s="53">
        <v>0</v>
      </c>
      <c r="AD644" s="55">
        <v>0</v>
      </c>
      <c r="AE644" s="56">
        <v>0</v>
      </c>
      <c r="AF644" s="56">
        <v>0</v>
      </c>
      <c r="AG644" s="56">
        <v>0</v>
      </c>
      <c r="AH644" s="57">
        <v>0</v>
      </c>
      <c r="AI644" s="57">
        <v>0</v>
      </c>
      <c r="AJ644" s="57">
        <v>0</v>
      </c>
      <c r="AK644" s="57">
        <v>0</v>
      </c>
      <c r="AL644" s="57">
        <v>0</v>
      </c>
      <c r="AM644" s="57">
        <v>0</v>
      </c>
      <c r="AN644" s="57">
        <v>0</v>
      </c>
      <c r="AO644" s="57">
        <v>0</v>
      </c>
      <c r="AP644" s="57">
        <v>0</v>
      </c>
      <c r="AQ644" s="58">
        <v>0</v>
      </c>
      <c r="AR644" s="58">
        <v>0</v>
      </c>
      <c r="AS644" s="58">
        <v>0</v>
      </c>
      <c r="AT644" s="58">
        <v>0</v>
      </c>
      <c r="AU644" s="58">
        <v>0</v>
      </c>
      <c r="AV644" s="58">
        <v>0</v>
      </c>
      <c r="AW644" s="58">
        <v>0</v>
      </c>
      <c r="AX644" s="59">
        <v>0</v>
      </c>
      <c r="AY644" s="59">
        <v>0</v>
      </c>
      <c r="AZ644" s="59">
        <v>0</v>
      </c>
      <c r="BA644" s="64">
        <v>0</v>
      </c>
      <c r="BB644" s="64">
        <v>0</v>
      </c>
      <c r="BC644" s="64">
        <v>0</v>
      </c>
      <c r="BD644" s="64">
        <v>0</v>
      </c>
      <c r="BE644" s="64">
        <v>0</v>
      </c>
      <c r="BF644" s="64">
        <v>0</v>
      </c>
      <c r="BG644" s="64">
        <v>0</v>
      </c>
      <c r="BH644" s="64">
        <v>0</v>
      </c>
      <c r="BI644" s="61">
        <v>0</v>
      </c>
      <c r="BJ644" s="62">
        <v>0</v>
      </c>
      <c r="BK644" s="62">
        <v>0</v>
      </c>
      <c r="BL644" s="62">
        <v>0</v>
      </c>
      <c r="BM644" s="62">
        <v>0</v>
      </c>
      <c r="BN644" s="62">
        <v>0</v>
      </c>
      <c r="BO644" s="62">
        <v>0</v>
      </c>
      <c r="BP644" s="62">
        <v>0</v>
      </c>
      <c r="BQ644" s="62">
        <v>0</v>
      </c>
      <c r="BR644" s="62">
        <v>0</v>
      </c>
      <c r="BS644" s="62">
        <v>0</v>
      </c>
      <c r="BT644" s="62">
        <v>0</v>
      </c>
      <c r="BU644" s="62">
        <v>0</v>
      </c>
    </row>
    <row r="645" spans="1:73" s="63" customFormat="1" x14ac:dyDescent="0.3">
      <c r="A645" s="1"/>
      <c r="B645" s="1"/>
      <c r="C645" s="1"/>
      <c r="D645" s="92"/>
      <c r="E645" s="3"/>
      <c r="F645" s="3"/>
      <c r="G645" s="1"/>
      <c r="H645" s="69">
        <v>28.699968000056526</v>
      </c>
      <c r="I645" s="47">
        <v>0</v>
      </c>
      <c r="J645" s="48">
        <v>0</v>
      </c>
      <c r="K645" s="48">
        <v>0</v>
      </c>
      <c r="L645" s="49">
        <v>0</v>
      </c>
      <c r="M645" s="49">
        <v>0</v>
      </c>
      <c r="N645" s="49">
        <v>0</v>
      </c>
      <c r="O645" s="49">
        <v>0</v>
      </c>
      <c r="P645" s="49">
        <v>0</v>
      </c>
      <c r="Q645" s="49">
        <v>0</v>
      </c>
      <c r="R645" s="49">
        <v>0</v>
      </c>
      <c r="S645" s="49">
        <v>0</v>
      </c>
      <c r="T645" s="49">
        <v>0</v>
      </c>
      <c r="U645" s="50">
        <v>0</v>
      </c>
      <c r="V645" s="50">
        <v>0</v>
      </c>
      <c r="W645" s="51">
        <v>0</v>
      </c>
      <c r="X645" s="51">
        <v>0</v>
      </c>
      <c r="Y645" s="51">
        <v>0</v>
      </c>
      <c r="Z645" s="51">
        <v>0</v>
      </c>
      <c r="AA645" s="52">
        <v>0</v>
      </c>
      <c r="AB645" s="53">
        <v>0</v>
      </c>
      <c r="AC645" s="53">
        <v>0</v>
      </c>
      <c r="AD645" s="55">
        <v>0</v>
      </c>
      <c r="AE645" s="56">
        <v>0</v>
      </c>
      <c r="AF645" s="56">
        <v>0</v>
      </c>
      <c r="AG645" s="56">
        <v>0</v>
      </c>
      <c r="AH645" s="57">
        <v>0</v>
      </c>
      <c r="AI645" s="57">
        <v>0</v>
      </c>
      <c r="AJ645" s="57">
        <v>0</v>
      </c>
      <c r="AK645" s="57">
        <v>0</v>
      </c>
      <c r="AL645" s="57">
        <v>0</v>
      </c>
      <c r="AM645" s="57">
        <v>0</v>
      </c>
      <c r="AN645" s="57">
        <v>0</v>
      </c>
      <c r="AO645" s="57">
        <v>0</v>
      </c>
      <c r="AP645" s="57">
        <v>0</v>
      </c>
      <c r="AQ645" s="58">
        <v>0</v>
      </c>
      <c r="AR645" s="58">
        <v>0</v>
      </c>
      <c r="AS645" s="58">
        <v>0</v>
      </c>
      <c r="AT645" s="58">
        <v>0</v>
      </c>
      <c r="AU645" s="58">
        <v>0</v>
      </c>
      <c r="AV645" s="58">
        <v>0</v>
      </c>
      <c r="AW645" s="58">
        <v>0</v>
      </c>
      <c r="AX645" s="59">
        <v>0</v>
      </c>
      <c r="AY645" s="59">
        <v>0</v>
      </c>
      <c r="AZ645" s="59">
        <v>0</v>
      </c>
      <c r="BA645" s="64">
        <v>0</v>
      </c>
      <c r="BB645" s="64">
        <v>0</v>
      </c>
      <c r="BC645" s="64">
        <v>0</v>
      </c>
      <c r="BD645" s="64">
        <v>0</v>
      </c>
      <c r="BE645" s="64">
        <v>0</v>
      </c>
      <c r="BF645" s="64">
        <v>0</v>
      </c>
      <c r="BG645" s="64">
        <v>0</v>
      </c>
      <c r="BH645" s="64">
        <v>0</v>
      </c>
      <c r="BI645" s="61">
        <v>0</v>
      </c>
      <c r="BJ645" s="62">
        <v>0</v>
      </c>
      <c r="BK645" s="62">
        <v>0</v>
      </c>
      <c r="BL645" s="62">
        <v>0</v>
      </c>
      <c r="BM645" s="62">
        <v>0</v>
      </c>
      <c r="BN645" s="62">
        <v>0</v>
      </c>
      <c r="BO645" s="62">
        <v>0</v>
      </c>
      <c r="BP645" s="62">
        <v>0</v>
      </c>
      <c r="BQ645" s="62">
        <v>0</v>
      </c>
      <c r="BR645" s="62">
        <v>0</v>
      </c>
      <c r="BS645" s="62">
        <v>0</v>
      </c>
      <c r="BT645" s="62">
        <v>0</v>
      </c>
      <c r="BU645" s="62">
        <v>0</v>
      </c>
    </row>
    <row r="646" spans="1:73" s="63" customFormat="1" x14ac:dyDescent="0.3">
      <c r="A646" s="1"/>
      <c r="B646" s="1"/>
      <c r="C646" s="1"/>
      <c r="D646" s="92"/>
      <c r="E646" s="3"/>
      <c r="F646" s="3"/>
      <c r="G646" s="1"/>
      <c r="H646" s="69">
        <v>28.74467200005661</v>
      </c>
      <c r="I646" s="47">
        <v>0</v>
      </c>
      <c r="J646" s="48">
        <v>0</v>
      </c>
      <c r="K646" s="48">
        <v>0</v>
      </c>
      <c r="L646" s="49">
        <v>0</v>
      </c>
      <c r="M646" s="49">
        <v>0</v>
      </c>
      <c r="N646" s="49">
        <v>0</v>
      </c>
      <c r="O646" s="49">
        <v>0</v>
      </c>
      <c r="P646" s="49">
        <v>0</v>
      </c>
      <c r="Q646" s="49">
        <v>0</v>
      </c>
      <c r="R646" s="49">
        <v>0</v>
      </c>
      <c r="S646" s="49">
        <v>0</v>
      </c>
      <c r="T646" s="49">
        <v>0</v>
      </c>
      <c r="U646" s="50">
        <v>0</v>
      </c>
      <c r="V646" s="50">
        <v>0</v>
      </c>
      <c r="W646" s="51">
        <v>0</v>
      </c>
      <c r="X646" s="51">
        <v>0</v>
      </c>
      <c r="Y646" s="51">
        <v>0</v>
      </c>
      <c r="Z646" s="51">
        <v>0</v>
      </c>
      <c r="AA646" s="52">
        <v>0</v>
      </c>
      <c r="AB646" s="53">
        <v>0</v>
      </c>
      <c r="AC646" s="53">
        <v>0</v>
      </c>
      <c r="AD646" s="55">
        <v>0</v>
      </c>
      <c r="AE646" s="56">
        <v>0</v>
      </c>
      <c r="AF646" s="56">
        <v>0</v>
      </c>
      <c r="AG646" s="56">
        <v>0</v>
      </c>
      <c r="AH646" s="57">
        <v>0</v>
      </c>
      <c r="AI646" s="57">
        <v>0</v>
      </c>
      <c r="AJ646" s="57">
        <v>0</v>
      </c>
      <c r="AK646" s="57">
        <v>0</v>
      </c>
      <c r="AL646" s="57">
        <v>0</v>
      </c>
      <c r="AM646" s="57">
        <v>0</v>
      </c>
      <c r="AN646" s="57">
        <v>0</v>
      </c>
      <c r="AO646" s="57">
        <v>0</v>
      </c>
      <c r="AP646" s="57">
        <v>0</v>
      </c>
      <c r="AQ646" s="58">
        <v>0</v>
      </c>
      <c r="AR646" s="58">
        <v>0</v>
      </c>
      <c r="AS646" s="58">
        <v>0</v>
      </c>
      <c r="AT646" s="58">
        <v>0</v>
      </c>
      <c r="AU646" s="58">
        <v>0</v>
      </c>
      <c r="AV646" s="58">
        <v>0</v>
      </c>
      <c r="AW646" s="58">
        <v>0</v>
      </c>
      <c r="AX646" s="59">
        <v>0</v>
      </c>
      <c r="AY646" s="59">
        <v>0</v>
      </c>
      <c r="AZ646" s="59">
        <v>0</v>
      </c>
      <c r="BA646" s="64">
        <v>0</v>
      </c>
      <c r="BB646" s="64">
        <v>0</v>
      </c>
      <c r="BC646" s="64">
        <v>0</v>
      </c>
      <c r="BD646" s="64">
        <v>0</v>
      </c>
      <c r="BE646" s="64">
        <v>0</v>
      </c>
      <c r="BF646" s="64">
        <v>0</v>
      </c>
      <c r="BG646" s="64">
        <v>0</v>
      </c>
      <c r="BH646" s="64">
        <v>0</v>
      </c>
      <c r="BI646" s="61">
        <v>0</v>
      </c>
      <c r="BJ646" s="62">
        <v>0</v>
      </c>
      <c r="BK646" s="62">
        <v>0</v>
      </c>
      <c r="BL646" s="62">
        <v>0</v>
      </c>
      <c r="BM646" s="62">
        <v>0</v>
      </c>
      <c r="BN646" s="62">
        <v>0</v>
      </c>
      <c r="BO646" s="62">
        <v>0</v>
      </c>
      <c r="BP646" s="62">
        <v>0</v>
      </c>
      <c r="BQ646" s="62">
        <v>0</v>
      </c>
      <c r="BR646" s="62">
        <v>0</v>
      </c>
      <c r="BS646" s="62">
        <v>0</v>
      </c>
      <c r="BT646" s="62">
        <v>0</v>
      </c>
      <c r="BU646" s="62">
        <v>0</v>
      </c>
    </row>
    <row r="647" spans="1:73" s="63" customFormat="1" x14ac:dyDescent="0.3">
      <c r="A647" s="1"/>
      <c r="B647" s="1"/>
      <c r="C647" s="1"/>
      <c r="D647" s="92"/>
      <c r="E647" s="3"/>
      <c r="F647" s="3"/>
      <c r="G647" s="1"/>
      <c r="H647" s="69">
        <v>28.789376000056702</v>
      </c>
      <c r="I647" s="47">
        <v>0</v>
      </c>
      <c r="J647" s="48">
        <v>0</v>
      </c>
      <c r="K647" s="48">
        <v>0</v>
      </c>
      <c r="L647" s="49">
        <v>0</v>
      </c>
      <c r="M647" s="49">
        <v>0</v>
      </c>
      <c r="N647" s="49">
        <v>0</v>
      </c>
      <c r="O647" s="49">
        <v>0</v>
      </c>
      <c r="P647" s="49">
        <v>0</v>
      </c>
      <c r="Q647" s="49">
        <v>0</v>
      </c>
      <c r="R647" s="49">
        <v>0</v>
      </c>
      <c r="S647" s="49">
        <v>0</v>
      </c>
      <c r="T647" s="49">
        <v>0</v>
      </c>
      <c r="U647" s="50">
        <v>0</v>
      </c>
      <c r="V647" s="50">
        <v>0</v>
      </c>
      <c r="W647" s="51">
        <v>0</v>
      </c>
      <c r="X647" s="51">
        <v>0</v>
      </c>
      <c r="Y647" s="51">
        <v>0</v>
      </c>
      <c r="Z647" s="51">
        <v>0</v>
      </c>
      <c r="AA647" s="52">
        <v>0</v>
      </c>
      <c r="AB647" s="53">
        <v>0</v>
      </c>
      <c r="AC647" s="53">
        <v>0</v>
      </c>
      <c r="AD647" s="55">
        <v>0</v>
      </c>
      <c r="AE647" s="56">
        <v>0</v>
      </c>
      <c r="AF647" s="56">
        <v>0</v>
      </c>
      <c r="AG647" s="56">
        <v>0</v>
      </c>
      <c r="AH647" s="57">
        <v>0</v>
      </c>
      <c r="AI647" s="57">
        <v>0</v>
      </c>
      <c r="AJ647" s="57">
        <v>0</v>
      </c>
      <c r="AK647" s="57">
        <v>0</v>
      </c>
      <c r="AL647" s="57">
        <v>0</v>
      </c>
      <c r="AM647" s="57">
        <v>0</v>
      </c>
      <c r="AN647" s="57">
        <v>0</v>
      </c>
      <c r="AO647" s="57">
        <v>0</v>
      </c>
      <c r="AP647" s="57">
        <v>0</v>
      </c>
      <c r="AQ647" s="58">
        <v>0</v>
      </c>
      <c r="AR647" s="58">
        <v>0</v>
      </c>
      <c r="AS647" s="58">
        <v>0</v>
      </c>
      <c r="AT647" s="58">
        <v>0</v>
      </c>
      <c r="AU647" s="58">
        <v>0</v>
      </c>
      <c r="AV647" s="58">
        <v>0</v>
      </c>
      <c r="AW647" s="58">
        <v>0</v>
      </c>
      <c r="AX647" s="59">
        <v>0</v>
      </c>
      <c r="AY647" s="59">
        <v>0</v>
      </c>
      <c r="AZ647" s="59">
        <v>0</v>
      </c>
      <c r="BA647" s="64">
        <v>0</v>
      </c>
      <c r="BB647" s="64">
        <v>0</v>
      </c>
      <c r="BC647" s="64">
        <v>0</v>
      </c>
      <c r="BD647" s="64">
        <v>0</v>
      </c>
      <c r="BE647" s="64">
        <v>0</v>
      </c>
      <c r="BF647" s="64">
        <v>0</v>
      </c>
      <c r="BG647" s="64">
        <v>0</v>
      </c>
      <c r="BH647" s="64">
        <v>0</v>
      </c>
      <c r="BI647" s="61">
        <v>0</v>
      </c>
      <c r="BJ647" s="62">
        <v>0</v>
      </c>
      <c r="BK647" s="62">
        <v>0</v>
      </c>
      <c r="BL647" s="62">
        <v>0</v>
      </c>
      <c r="BM647" s="62">
        <v>0</v>
      </c>
      <c r="BN647" s="62">
        <v>0</v>
      </c>
      <c r="BO647" s="62">
        <v>0</v>
      </c>
      <c r="BP647" s="62">
        <v>0</v>
      </c>
      <c r="BQ647" s="62">
        <v>0</v>
      </c>
      <c r="BR647" s="62">
        <v>0</v>
      </c>
      <c r="BS647" s="62">
        <v>0</v>
      </c>
      <c r="BT647" s="62">
        <v>0</v>
      </c>
      <c r="BU647" s="62">
        <v>0</v>
      </c>
    </row>
    <row r="648" spans="1:73" s="63" customFormat="1" x14ac:dyDescent="0.3">
      <c r="A648" s="1"/>
      <c r="B648" s="1"/>
      <c r="C648" s="1"/>
      <c r="D648" s="92"/>
      <c r="E648" s="3"/>
      <c r="F648" s="3"/>
      <c r="G648" s="1"/>
      <c r="H648" s="69">
        <v>28.834080000056787</v>
      </c>
      <c r="I648" s="47">
        <v>0</v>
      </c>
      <c r="J648" s="48">
        <v>0</v>
      </c>
      <c r="K648" s="48">
        <v>0</v>
      </c>
      <c r="L648" s="49">
        <v>0</v>
      </c>
      <c r="M648" s="49">
        <v>0</v>
      </c>
      <c r="N648" s="49">
        <v>0</v>
      </c>
      <c r="O648" s="49">
        <v>0</v>
      </c>
      <c r="P648" s="49">
        <v>0</v>
      </c>
      <c r="Q648" s="49">
        <v>0</v>
      </c>
      <c r="R648" s="49">
        <v>0</v>
      </c>
      <c r="S648" s="49">
        <v>0</v>
      </c>
      <c r="T648" s="49">
        <v>0</v>
      </c>
      <c r="U648" s="50">
        <v>0</v>
      </c>
      <c r="V648" s="50">
        <v>0</v>
      </c>
      <c r="W648" s="51">
        <v>0</v>
      </c>
      <c r="X648" s="51">
        <v>0</v>
      </c>
      <c r="Y648" s="51">
        <v>0</v>
      </c>
      <c r="Z648" s="51">
        <v>0</v>
      </c>
      <c r="AA648" s="52">
        <v>0</v>
      </c>
      <c r="AB648" s="53">
        <v>0</v>
      </c>
      <c r="AC648" s="53">
        <v>0</v>
      </c>
      <c r="AD648" s="55">
        <v>0</v>
      </c>
      <c r="AE648" s="56">
        <v>0</v>
      </c>
      <c r="AF648" s="56">
        <v>0</v>
      </c>
      <c r="AG648" s="56">
        <v>0</v>
      </c>
      <c r="AH648" s="57">
        <v>0</v>
      </c>
      <c r="AI648" s="57">
        <v>0</v>
      </c>
      <c r="AJ648" s="57">
        <v>0</v>
      </c>
      <c r="AK648" s="57">
        <v>0</v>
      </c>
      <c r="AL648" s="57">
        <v>0</v>
      </c>
      <c r="AM648" s="57">
        <v>0</v>
      </c>
      <c r="AN648" s="57">
        <v>0</v>
      </c>
      <c r="AO648" s="57">
        <v>0</v>
      </c>
      <c r="AP648" s="57">
        <v>0</v>
      </c>
      <c r="AQ648" s="58">
        <v>0</v>
      </c>
      <c r="AR648" s="58">
        <v>0</v>
      </c>
      <c r="AS648" s="58">
        <v>0</v>
      </c>
      <c r="AT648" s="58">
        <v>0</v>
      </c>
      <c r="AU648" s="58">
        <v>0</v>
      </c>
      <c r="AV648" s="58">
        <v>0</v>
      </c>
      <c r="AW648" s="58">
        <v>0</v>
      </c>
      <c r="AX648" s="59">
        <v>0</v>
      </c>
      <c r="AY648" s="59">
        <v>0</v>
      </c>
      <c r="AZ648" s="59">
        <v>0</v>
      </c>
      <c r="BA648" s="64">
        <v>0</v>
      </c>
      <c r="BB648" s="64">
        <v>0</v>
      </c>
      <c r="BC648" s="64">
        <v>0</v>
      </c>
      <c r="BD648" s="64">
        <v>0</v>
      </c>
      <c r="BE648" s="64">
        <v>0</v>
      </c>
      <c r="BF648" s="64">
        <v>0</v>
      </c>
      <c r="BG648" s="64">
        <v>0</v>
      </c>
      <c r="BH648" s="64">
        <v>0</v>
      </c>
      <c r="BI648" s="61">
        <v>0</v>
      </c>
      <c r="BJ648" s="62">
        <v>0</v>
      </c>
      <c r="BK648" s="62">
        <v>0</v>
      </c>
      <c r="BL648" s="62">
        <v>0</v>
      </c>
      <c r="BM648" s="62">
        <v>0</v>
      </c>
      <c r="BN648" s="62">
        <v>0</v>
      </c>
      <c r="BO648" s="62">
        <v>0</v>
      </c>
      <c r="BP648" s="62">
        <v>0</v>
      </c>
      <c r="BQ648" s="62">
        <v>0</v>
      </c>
      <c r="BR648" s="62">
        <v>0</v>
      </c>
      <c r="BS648" s="62">
        <v>0</v>
      </c>
      <c r="BT648" s="62">
        <v>0</v>
      </c>
      <c r="BU648" s="62">
        <v>0</v>
      </c>
    </row>
    <row r="649" spans="1:73" s="63" customFormat="1" x14ac:dyDescent="0.3">
      <c r="A649" s="1"/>
      <c r="B649" s="1"/>
      <c r="C649" s="1"/>
      <c r="D649" s="92"/>
      <c r="E649" s="3"/>
      <c r="F649" s="3"/>
      <c r="G649" s="1"/>
      <c r="H649" s="69">
        <v>28.878784000056871</v>
      </c>
      <c r="I649" s="47">
        <v>0</v>
      </c>
      <c r="J649" s="48">
        <v>0</v>
      </c>
      <c r="K649" s="48">
        <v>0</v>
      </c>
      <c r="L649" s="49">
        <v>0</v>
      </c>
      <c r="M649" s="49">
        <v>0</v>
      </c>
      <c r="N649" s="49">
        <v>0</v>
      </c>
      <c r="O649" s="49">
        <v>0</v>
      </c>
      <c r="P649" s="49">
        <v>0</v>
      </c>
      <c r="Q649" s="49">
        <v>0</v>
      </c>
      <c r="R649" s="49">
        <v>0</v>
      </c>
      <c r="S649" s="49">
        <v>0</v>
      </c>
      <c r="T649" s="49">
        <v>0</v>
      </c>
      <c r="U649" s="50">
        <v>0</v>
      </c>
      <c r="V649" s="50">
        <v>0</v>
      </c>
      <c r="W649" s="51">
        <v>0</v>
      </c>
      <c r="X649" s="51">
        <v>0</v>
      </c>
      <c r="Y649" s="51">
        <v>0</v>
      </c>
      <c r="Z649" s="51">
        <v>0</v>
      </c>
      <c r="AA649" s="52">
        <v>0</v>
      </c>
      <c r="AB649" s="53">
        <v>0</v>
      </c>
      <c r="AC649" s="53">
        <v>0</v>
      </c>
      <c r="AD649" s="55">
        <v>0</v>
      </c>
      <c r="AE649" s="56">
        <v>0</v>
      </c>
      <c r="AF649" s="56">
        <v>0</v>
      </c>
      <c r="AG649" s="56">
        <v>0</v>
      </c>
      <c r="AH649" s="57">
        <v>0</v>
      </c>
      <c r="AI649" s="57">
        <v>0</v>
      </c>
      <c r="AJ649" s="57">
        <v>0</v>
      </c>
      <c r="AK649" s="57">
        <v>0</v>
      </c>
      <c r="AL649" s="57">
        <v>0</v>
      </c>
      <c r="AM649" s="57">
        <v>0</v>
      </c>
      <c r="AN649" s="57">
        <v>0</v>
      </c>
      <c r="AO649" s="57">
        <v>0</v>
      </c>
      <c r="AP649" s="57">
        <v>0</v>
      </c>
      <c r="AQ649" s="58">
        <v>0</v>
      </c>
      <c r="AR649" s="58">
        <v>0</v>
      </c>
      <c r="AS649" s="58">
        <v>0</v>
      </c>
      <c r="AT649" s="58">
        <v>0</v>
      </c>
      <c r="AU649" s="58">
        <v>0</v>
      </c>
      <c r="AV649" s="58">
        <v>0</v>
      </c>
      <c r="AW649" s="58">
        <v>0</v>
      </c>
      <c r="AX649" s="59">
        <v>0</v>
      </c>
      <c r="AY649" s="59">
        <v>0</v>
      </c>
      <c r="AZ649" s="59">
        <v>0</v>
      </c>
      <c r="BA649" s="64">
        <v>0</v>
      </c>
      <c r="BB649" s="64">
        <v>0</v>
      </c>
      <c r="BC649" s="64">
        <v>0</v>
      </c>
      <c r="BD649" s="64">
        <v>0</v>
      </c>
      <c r="BE649" s="64">
        <v>0</v>
      </c>
      <c r="BF649" s="64">
        <v>0</v>
      </c>
      <c r="BG649" s="64">
        <v>0</v>
      </c>
      <c r="BH649" s="64">
        <v>0</v>
      </c>
      <c r="BI649" s="61">
        <v>0</v>
      </c>
      <c r="BJ649" s="62">
        <v>0</v>
      </c>
      <c r="BK649" s="62">
        <v>0</v>
      </c>
      <c r="BL649" s="62">
        <v>0</v>
      </c>
      <c r="BM649" s="62">
        <v>0</v>
      </c>
      <c r="BN649" s="62">
        <v>0</v>
      </c>
      <c r="BO649" s="62">
        <v>0</v>
      </c>
      <c r="BP649" s="62">
        <v>0</v>
      </c>
      <c r="BQ649" s="62">
        <v>0</v>
      </c>
      <c r="BR649" s="62">
        <v>0</v>
      </c>
      <c r="BS649" s="62">
        <v>0</v>
      </c>
      <c r="BT649" s="62">
        <v>0</v>
      </c>
      <c r="BU649" s="62">
        <v>0</v>
      </c>
    </row>
    <row r="650" spans="1:73" s="63" customFormat="1" x14ac:dyDescent="0.3">
      <c r="A650" s="1"/>
      <c r="B650" s="1"/>
      <c r="C650" s="1"/>
      <c r="D650" s="92"/>
      <c r="E650" s="3"/>
      <c r="F650" s="3"/>
      <c r="G650" s="1"/>
      <c r="H650" s="69">
        <v>28.923488000056963</v>
      </c>
      <c r="I650" s="47">
        <v>0</v>
      </c>
      <c r="J650" s="48">
        <v>0</v>
      </c>
      <c r="K650" s="48">
        <v>0</v>
      </c>
      <c r="L650" s="49">
        <v>0</v>
      </c>
      <c r="M650" s="49">
        <v>0</v>
      </c>
      <c r="N650" s="49">
        <v>0</v>
      </c>
      <c r="O650" s="49">
        <v>0</v>
      </c>
      <c r="P650" s="49">
        <v>0</v>
      </c>
      <c r="Q650" s="49">
        <v>0</v>
      </c>
      <c r="R650" s="49">
        <v>0</v>
      </c>
      <c r="S650" s="49">
        <v>0</v>
      </c>
      <c r="T650" s="49">
        <v>0</v>
      </c>
      <c r="U650" s="50">
        <v>0</v>
      </c>
      <c r="V650" s="50">
        <v>0</v>
      </c>
      <c r="W650" s="51">
        <v>0</v>
      </c>
      <c r="X650" s="51">
        <v>0</v>
      </c>
      <c r="Y650" s="51">
        <v>0</v>
      </c>
      <c r="Z650" s="51">
        <v>0</v>
      </c>
      <c r="AA650" s="52">
        <v>0</v>
      </c>
      <c r="AB650" s="53">
        <v>0</v>
      </c>
      <c r="AC650" s="53">
        <v>0</v>
      </c>
      <c r="AD650" s="55">
        <v>0</v>
      </c>
      <c r="AE650" s="56">
        <v>0</v>
      </c>
      <c r="AF650" s="56">
        <v>0</v>
      </c>
      <c r="AG650" s="56">
        <v>0</v>
      </c>
      <c r="AH650" s="57">
        <v>0</v>
      </c>
      <c r="AI650" s="57">
        <v>0</v>
      </c>
      <c r="AJ650" s="57">
        <v>0</v>
      </c>
      <c r="AK650" s="57">
        <v>0</v>
      </c>
      <c r="AL650" s="57">
        <v>0</v>
      </c>
      <c r="AM650" s="57">
        <v>0</v>
      </c>
      <c r="AN650" s="57">
        <v>0</v>
      </c>
      <c r="AO650" s="57">
        <v>0</v>
      </c>
      <c r="AP650" s="57">
        <v>0</v>
      </c>
      <c r="AQ650" s="58">
        <v>0</v>
      </c>
      <c r="AR650" s="58">
        <v>0</v>
      </c>
      <c r="AS650" s="58">
        <v>0</v>
      </c>
      <c r="AT650" s="58">
        <v>0</v>
      </c>
      <c r="AU650" s="58">
        <v>0</v>
      </c>
      <c r="AV650" s="58">
        <v>0</v>
      </c>
      <c r="AW650" s="58">
        <v>0</v>
      </c>
      <c r="AX650" s="59">
        <v>0</v>
      </c>
      <c r="AY650" s="59">
        <v>0</v>
      </c>
      <c r="AZ650" s="59">
        <v>0</v>
      </c>
      <c r="BA650" s="64">
        <v>0</v>
      </c>
      <c r="BB650" s="64">
        <v>0</v>
      </c>
      <c r="BC650" s="64">
        <v>0</v>
      </c>
      <c r="BD650" s="64">
        <v>0</v>
      </c>
      <c r="BE650" s="64">
        <v>0</v>
      </c>
      <c r="BF650" s="64">
        <v>0</v>
      </c>
      <c r="BG650" s="64">
        <v>0</v>
      </c>
      <c r="BH650" s="64">
        <v>0</v>
      </c>
      <c r="BI650" s="61">
        <v>0</v>
      </c>
      <c r="BJ650" s="62">
        <v>0</v>
      </c>
      <c r="BK650" s="62">
        <v>0</v>
      </c>
      <c r="BL650" s="62">
        <v>0</v>
      </c>
      <c r="BM650" s="62">
        <v>0</v>
      </c>
      <c r="BN650" s="62">
        <v>0</v>
      </c>
      <c r="BO650" s="62">
        <v>0</v>
      </c>
      <c r="BP650" s="62">
        <v>0</v>
      </c>
      <c r="BQ650" s="62">
        <v>0</v>
      </c>
      <c r="BR650" s="62">
        <v>0</v>
      </c>
      <c r="BS650" s="62">
        <v>0</v>
      </c>
      <c r="BT650" s="62">
        <v>0</v>
      </c>
      <c r="BU650" s="62">
        <v>0</v>
      </c>
    </row>
    <row r="651" spans="1:73" s="63" customFormat="1" x14ac:dyDescent="0.3">
      <c r="A651" s="1"/>
      <c r="B651" s="1"/>
      <c r="C651" s="1"/>
      <c r="D651" s="92"/>
      <c r="E651" s="3"/>
      <c r="F651" s="3"/>
      <c r="G651" s="1"/>
      <c r="H651" s="69">
        <v>28.968192000057051</v>
      </c>
      <c r="I651" s="47">
        <v>0</v>
      </c>
      <c r="J651" s="48">
        <v>0</v>
      </c>
      <c r="K651" s="48">
        <v>0</v>
      </c>
      <c r="L651" s="49">
        <v>0</v>
      </c>
      <c r="M651" s="49">
        <v>0</v>
      </c>
      <c r="N651" s="49">
        <v>0</v>
      </c>
      <c r="O651" s="49">
        <v>0</v>
      </c>
      <c r="P651" s="49">
        <v>0</v>
      </c>
      <c r="Q651" s="49">
        <v>0</v>
      </c>
      <c r="R651" s="49">
        <v>0</v>
      </c>
      <c r="S651" s="49">
        <v>0</v>
      </c>
      <c r="T651" s="49">
        <v>0</v>
      </c>
      <c r="U651" s="50">
        <v>0</v>
      </c>
      <c r="V651" s="50">
        <v>0</v>
      </c>
      <c r="W651" s="51">
        <v>0</v>
      </c>
      <c r="X651" s="51">
        <v>0</v>
      </c>
      <c r="Y651" s="51">
        <v>0</v>
      </c>
      <c r="Z651" s="51">
        <v>0</v>
      </c>
      <c r="AA651" s="52">
        <v>0</v>
      </c>
      <c r="AB651" s="53">
        <v>0</v>
      </c>
      <c r="AC651" s="53">
        <v>0</v>
      </c>
      <c r="AD651" s="55">
        <v>0</v>
      </c>
      <c r="AE651" s="56">
        <v>0</v>
      </c>
      <c r="AF651" s="56">
        <v>0</v>
      </c>
      <c r="AG651" s="56">
        <v>0</v>
      </c>
      <c r="AH651" s="57">
        <v>0</v>
      </c>
      <c r="AI651" s="57">
        <v>0</v>
      </c>
      <c r="AJ651" s="57">
        <v>0</v>
      </c>
      <c r="AK651" s="57">
        <v>0</v>
      </c>
      <c r="AL651" s="57">
        <v>0</v>
      </c>
      <c r="AM651" s="57">
        <v>0</v>
      </c>
      <c r="AN651" s="57">
        <v>0</v>
      </c>
      <c r="AO651" s="57">
        <v>0</v>
      </c>
      <c r="AP651" s="57">
        <v>0</v>
      </c>
      <c r="AQ651" s="58">
        <v>0</v>
      </c>
      <c r="AR651" s="58">
        <v>0</v>
      </c>
      <c r="AS651" s="58">
        <v>0</v>
      </c>
      <c r="AT651" s="58">
        <v>0</v>
      </c>
      <c r="AU651" s="58">
        <v>0</v>
      </c>
      <c r="AV651" s="58">
        <v>0</v>
      </c>
      <c r="AW651" s="58">
        <v>0</v>
      </c>
      <c r="AX651" s="59">
        <v>0</v>
      </c>
      <c r="AY651" s="59">
        <v>0</v>
      </c>
      <c r="AZ651" s="59">
        <v>0</v>
      </c>
      <c r="BA651" s="64">
        <v>0</v>
      </c>
      <c r="BB651" s="64">
        <v>0</v>
      </c>
      <c r="BC651" s="64">
        <v>0</v>
      </c>
      <c r="BD651" s="64">
        <v>0</v>
      </c>
      <c r="BE651" s="64">
        <v>0</v>
      </c>
      <c r="BF651" s="64">
        <v>0</v>
      </c>
      <c r="BG651" s="64">
        <v>0</v>
      </c>
      <c r="BH651" s="64">
        <v>0</v>
      </c>
      <c r="BI651" s="61">
        <v>0</v>
      </c>
      <c r="BJ651" s="62">
        <v>0</v>
      </c>
      <c r="BK651" s="62">
        <v>0</v>
      </c>
      <c r="BL651" s="62">
        <v>0</v>
      </c>
      <c r="BM651" s="62">
        <v>0</v>
      </c>
      <c r="BN651" s="62">
        <v>0</v>
      </c>
      <c r="BO651" s="62">
        <v>0</v>
      </c>
      <c r="BP651" s="62">
        <v>0</v>
      </c>
      <c r="BQ651" s="62">
        <v>0</v>
      </c>
      <c r="BR651" s="62">
        <v>0</v>
      </c>
      <c r="BS651" s="62">
        <v>0</v>
      </c>
      <c r="BT651" s="62">
        <v>0</v>
      </c>
      <c r="BU651" s="62">
        <v>0</v>
      </c>
    </row>
    <row r="652" spans="1:73" s="63" customFormat="1" x14ac:dyDescent="0.3">
      <c r="A652" s="1"/>
      <c r="B652" s="1"/>
      <c r="C652" s="1"/>
      <c r="D652" s="92"/>
      <c r="E652" s="3"/>
      <c r="F652" s="3"/>
      <c r="G652" s="1"/>
      <c r="H652" s="69">
        <v>29.012896000057143</v>
      </c>
      <c r="I652" s="47">
        <v>0</v>
      </c>
      <c r="J652" s="48">
        <v>0</v>
      </c>
      <c r="K652" s="48">
        <v>0</v>
      </c>
      <c r="L652" s="49">
        <v>0</v>
      </c>
      <c r="M652" s="49">
        <v>0</v>
      </c>
      <c r="N652" s="49">
        <v>0</v>
      </c>
      <c r="O652" s="49">
        <v>0</v>
      </c>
      <c r="P652" s="49">
        <v>0</v>
      </c>
      <c r="Q652" s="49">
        <v>0</v>
      </c>
      <c r="R652" s="49">
        <v>0</v>
      </c>
      <c r="S652" s="49">
        <v>0</v>
      </c>
      <c r="T652" s="49">
        <v>0</v>
      </c>
      <c r="U652" s="50">
        <v>0</v>
      </c>
      <c r="V652" s="50">
        <v>0</v>
      </c>
      <c r="W652" s="51">
        <v>0</v>
      </c>
      <c r="X652" s="51">
        <v>0</v>
      </c>
      <c r="Y652" s="51">
        <v>0</v>
      </c>
      <c r="Z652" s="51">
        <v>0</v>
      </c>
      <c r="AA652" s="52">
        <v>0</v>
      </c>
      <c r="AB652" s="53">
        <v>0</v>
      </c>
      <c r="AC652" s="53">
        <v>0</v>
      </c>
      <c r="AD652" s="55">
        <v>0</v>
      </c>
      <c r="AE652" s="56">
        <v>0</v>
      </c>
      <c r="AF652" s="56">
        <v>0</v>
      </c>
      <c r="AG652" s="56">
        <v>0</v>
      </c>
      <c r="AH652" s="57">
        <v>0</v>
      </c>
      <c r="AI652" s="57">
        <v>0</v>
      </c>
      <c r="AJ652" s="57">
        <v>0</v>
      </c>
      <c r="AK652" s="57">
        <v>0</v>
      </c>
      <c r="AL652" s="57">
        <v>0</v>
      </c>
      <c r="AM652" s="57">
        <v>0</v>
      </c>
      <c r="AN652" s="57">
        <v>0</v>
      </c>
      <c r="AO652" s="57">
        <v>0</v>
      </c>
      <c r="AP652" s="57">
        <v>0</v>
      </c>
      <c r="AQ652" s="58">
        <v>0</v>
      </c>
      <c r="AR652" s="58">
        <v>0</v>
      </c>
      <c r="AS652" s="58">
        <v>0</v>
      </c>
      <c r="AT652" s="58">
        <v>0</v>
      </c>
      <c r="AU652" s="58">
        <v>0</v>
      </c>
      <c r="AV652" s="58">
        <v>0</v>
      </c>
      <c r="AW652" s="58">
        <v>0</v>
      </c>
      <c r="AX652" s="59">
        <v>0</v>
      </c>
      <c r="AY652" s="59">
        <v>0</v>
      </c>
      <c r="AZ652" s="59">
        <v>0</v>
      </c>
      <c r="BA652" s="64">
        <v>0</v>
      </c>
      <c r="BB652" s="64">
        <v>0</v>
      </c>
      <c r="BC652" s="64">
        <v>0</v>
      </c>
      <c r="BD652" s="64">
        <v>0</v>
      </c>
      <c r="BE652" s="64">
        <v>0</v>
      </c>
      <c r="BF652" s="64">
        <v>0</v>
      </c>
      <c r="BG652" s="64">
        <v>0</v>
      </c>
      <c r="BH652" s="64">
        <v>0</v>
      </c>
      <c r="BI652" s="61">
        <v>0</v>
      </c>
      <c r="BJ652" s="62">
        <v>0</v>
      </c>
      <c r="BK652" s="62">
        <v>0</v>
      </c>
      <c r="BL652" s="62">
        <v>0</v>
      </c>
      <c r="BM652" s="62">
        <v>0</v>
      </c>
      <c r="BN652" s="62">
        <v>0</v>
      </c>
      <c r="BO652" s="62">
        <v>0</v>
      </c>
      <c r="BP652" s="62">
        <v>0</v>
      </c>
      <c r="BQ652" s="62">
        <v>0</v>
      </c>
      <c r="BR652" s="62">
        <v>0</v>
      </c>
      <c r="BS652" s="62">
        <v>0</v>
      </c>
      <c r="BT652" s="62">
        <v>0</v>
      </c>
      <c r="BU652" s="62">
        <v>0</v>
      </c>
    </row>
    <row r="653" spans="1:73" s="63" customFormat="1" x14ac:dyDescent="0.3">
      <c r="A653" s="1"/>
      <c r="B653" s="1"/>
      <c r="C653" s="1"/>
      <c r="D653" s="92"/>
      <c r="E653" s="3"/>
      <c r="F653" s="3"/>
      <c r="G653" s="1"/>
      <c r="H653" s="69">
        <v>29.057600000057228</v>
      </c>
      <c r="I653" s="47">
        <v>0</v>
      </c>
      <c r="J653" s="48">
        <v>0</v>
      </c>
      <c r="K653" s="48">
        <v>0</v>
      </c>
      <c r="L653" s="49">
        <v>0</v>
      </c>
      <c r="M653" s="49">
        <v>0</v>
      </c>
      <c r="N653" s="49">
        <v>0</v>
      </c>
      <c r="O653" s="49">
        <v>0</v>
      </c>
      <c r="P653" s="49">
        <v>0</v>
      </c>
      <c r="Q653" s="49">
        <v>0</v>
      </c>
      <c r="R653" s="49">
        <v>0</v>
      </c>
      <c r="S653" s="49">
        <v>0</v>
      </c>
      <c r="T653" s="49">
        <v>0</v>
      </c>
      <c r="U653" s="50">
        <v>0</v>
      </c>
      <c r="V653" s="50">
        <v>0</v>
      </c>
      <c r="W653" s="51">
        <v>0</v>
      </c>
      <c r="X653" s="51">
        <v>0</v>
      </c>
      <c r="Y653" s="51">
        <v>0</v>
      </c>
      <c r="Z653" s="51">
        <v>0</v>
      </c>
      <c r="AA653" s="52">
        <v>0</v>
      </c>
      <c r="AB653" s="53">
        <v>0</v>
      </c>
      <c r="AC653" s="53">
        <v>0</v>
      </c>
      <c r="AD653" s="55">
        <v>0</v>
      </c>
      <c r="AE653" s="56">
        <v>0</v>
      </c>
      <c r="AF653" s="56">
        <v>0</v>
      </c>
      <c r="AG653" s="56">
        <v>0</v>
      </c>
      <c r="AH653" s="57">
        <v>0</v>
      </c>
      <c r="AI653" s="57">
        <v>0</v>
      </c>
      <c r="AJ653" s="57">
        <v>0</v>
      </c>
      <c r="AK653" s="57">
        <v>0</v>
      </c>
      <c r="AL653" s="57">
        <v>0</v>
      </c>
      <c r="AM653" s="57">
        <v>0</v>
      </c>
      <c r="AN653" s="57">
        <v>0</v>
      </c>
      <c r="AO653" s="57">
        <v>0</v>
      </c>
      <c r="AP653" s="57">
        <v>0</v>
      </c>
      <c r="AQ653" s="58">
        <v>0</v>
      </c>
      <c r="AR653" s="58">
        <v>0</v>
      </c>
      <c r="AS653" s="58">
        <v>0</v>
      </c>
      <c r="AT653" s="58">
        <v>0</v>
      </c>
      <c r="AU653" s="58">
        <v>0</v>
      </c>
      <c r="AV653" s="58">
        <v>0</v>
      </c>
      <c r="AW653" s="58">
        <v>0</v>
      </c>
      <c r="AX653" s="59">
        <v>0</v>
      </c>
      <c r="AY653" s="59">
        <v>0</v>
      </c>
      <c r="AZ653" s="59">
        <v>0</v>
      </c>
      <c r="BA653" s="64">
        <v>0</v>
      </c>
      <c r="BB653" s="64">
        <v>0</v>
      </c>
      <c r="BC653" s="64">
        <v>0</v>
      </c>
      <c r="BD653" s="64">
        <v>0</v>
      </c>
      <c r="BE653" s="64">
        <v>0</v>
      </c>
      <c r="BF653" s="64">
        <v>0</v>
      </c>
      <c r="BG653" s="64">
        <v>0</v>
      </c>
      <c r="BH653" s="64">
        <v>0</v>
      </c>
      <c r="BI653" s="61">
        <v>0</v>
      </c>
      <c r="BJ653" s="62">
        <v>0</v>
      </c>
      <c r="BK653" s="62">
        <v>0</v>
      </c>
      <c r="BL653" s="62">
        <v>0</v>
      </c>
      <c r="BM653" s="62">
        <v>0</v>
      </c>
      <c r="BN653" s="62">
        <v>0</v>
      </c>
      <c r="BO653" s="62">
        <v>0</v>
      </c>
      <c r="BP653" s="62">
        <v>0</v>
      </c>
      <c r="BQ653" s="62">
        <v>0</v>
      </c>
      <c r="BR653" s="62">
        <v>0</v>
      </c>
      <c r="BS653" s="62">
        <v>0</v>
      </c>
      <c r="BT653" s="62">
        <v>0</v>
      </c>
      <c r="BU653" s="62">
        <v>0</v>
      </c>
    </row>
    <row r="654" spans="1:73" s="63" customFormat="1" x14ac:dyDescent="0.3">
      <c r="A654" s="1"/>
      <c r="B654" s="1"/>
      <c r="C654" s="1"/>
      <c r="D654" s="92"/>
      <c r="E654" s="3"/>
      <c r="F654" s="3"/>
      <c r="G654" s="1"/>
      <c r="H654" s="69">
        <v>29.102304000057313</v>
      </c>
      <c r="I654" s="47">
        <v>0</v>
      </c>
      <c r="J654" s="48">
        <v>0</v>
      </c>
      <c r="K654" s="48">
        <v>0</v>
      </c>
      <c r="L654" s="49">
        <v>0</v>
      </c>
      <c r="M654" s="49">
        <v>0</v>
      </c>
      <c r="N654" s="49">
        <v>0</v>
      </c>
      <c r="O654" s="49">
        <v>0</v>
      </c>
      <c r="P654" s="49">
        <v>0</v>
      </c>
      <c r="Q654" s="49">
        <v>0</v>
      </c>
      <c r="R654" s="49">
        <v>0</v>
      </c>
      <c r="S654" s="49">
        <v>0</v>
      </c>
      <c r="T654" s="49">
        <v>0</v>
      </c>
      <c r="U654" s="50">
        <v>0</v>
      </c>
      <c r="V654" s="50">
        <v>0</v>
      </c>
      <c r="W654" s="51">
        <v>0</v>
      </c>
      <c r="X654" s="51">
        <v>0</v>
      </c>
      <c r="Y654" s="51">
        <v>0</v>
      </c>
      <c r="Z654" s="51">
        <v>0</v>
      </c>
      <c r="AA654" s="52">
        <v>0</v>
      </c>
      <c r="AB654" s="53">
        <v>0</v>
      </c>
      <c r="AC654" s="53">
        <v>0</v>
      </c>
      <c r="AD654" s="55">
        <v>0</v>
      </c>
      <c r="AE654" s="56">
        <v>0</v>
      </c>
      <c r="AF654" s="56">
        <v>0</v>
      </c>
      <c r="AG654" s="56">
        <v>0</v>
      </c>
      <c r="AH654" s="57">
        <v>0</v>
      </c>
      <c r="AI654" s="57">
        <v>0</v>
      </c>
      <c r="AJ654" s="57">
        <v>0</v>
      </c>
      <c r="AK654" s="57">
        <v>0</v>
      </c>
      <c r="AL654" s="57">
        <v>0</v>
      </c>
      <c r="AM654" s="57">
        <v>0</v>
      </c>
      <c r="AN654" s="57">
        <v>0</v>
      </c>
      <c r="AO654" s="57">
        <v>0</v>
      </c>
      <c r="AP654" s="57">
        <v>0</v>
      </c>
      <c r="AQ654" s="58">
        <v>0</v>
      </c>
      <c r="AR654" s="58">
        <v>0</v>
      </c>
      <c r="AS654" s="58">
        <v>0</v>
      </c>
      <c r="AT654" s="58">
        <v>0</v>
      </c>
      <c r="AU654" s="58">
        <v>0</v>
      </c>
      <c r="AV654" s="58">
        <v>0</v>
      </c>
      <c r="AW654" s="58">
        <v>0</v>
      </c>
      <c r="AX654" s="59">
        <v>0</v>
      </c>
      <c r="AY654" s="59">
        <v>0</v>
      </c>
      <c r="AZ654" s="59">
        <v>0</v>
      </c>
      <c r="BA654" s="64">
        <v>0</v>
      </c>
      <c r="BB654" s="64">
        <v>0</v>
      </c>
      <c r="BC654" s="64">
        <v>0</v>
      </c>
      <c r="BD654" s="64">
        <v>0</v>
      </c>
      <c r="BE654" s="64">
        <v>0</v>
      </c>
      <c r="BF654" s="64">
        <v>0</v>
      </c>
      <c r="BG654" s="64">
        <v>0</v>
      </c>
      <c r="BH654" s="64">
        <v>0</v>
      </c>
      <c r="BI654" s="61">
        <v>0</v>
      </c>
      <c r="BJ654" s="62">
        <v>0</v>
      </c>
      <c r="BK654" s="62">
        <v>0</v>
      </c>
      <c r="BL654" s="62">
        <v>0</v>
      </c>
      <c r="BM654" s="62">
        <v>0</v>
      </c>
      <c r="BN654" s="62">
        <v>0</v>
      </c>
      <c r="BO654" s="62">
        <v>0</v>
      </c>
      <c r="BP654" s="62">
        <v>0</v>
      </c>
      <c r="BQ654" s="62">
        <v>0</v>
      </c>
      <c r="BR654" s="62">
        <v>0</v>
      </c>
      <c r="BS654" s="62">
        <v>0</v>
      </c>
      <c r="BT654" s="62">
        <v>0</v>
      </c>
      <c r="BU654" s="62">
        <v>0</v>
      </c>
    </row>
    <row r="655" spans="1:73" s="63" customFormat="1" x14ac:dyDescent="0.3">
      <c r="A655" s="1"/>
      <c r="B655" s="1"/>
      <c r="C655" s="1"/>
      <c r="D655" s="92"/>
      <c r="E655" s="3"/>
      <c r="F655" s="3"/>
      <c r="G655" s="1"/>
      <c r="H655" s="69">
        <v>29.147008000057404</v>
      </c>
      <c r="I655" s="47">
        <v>0</v>
      </c>
      <c r="J655" s="48">
        <v>0</v>
      </c>
      <c r="K655" s="48">
        <v>0</v>
      </c>
      <c r="L655" s="49">
        <v>0</v>
      </c>
      <c r="M655" s="49">
        <v>0</v>
      </c>
      <c r="N655" s="49">
        <v>0</v>
      </c>
      <c r="O655" s="49">
        <v>0</v>
      </c>
      <c r="P655" s="49">
        <v>0</v>
      </c>
      <c r="Q655" s="49">
        <v>0</v>
      </c>
      <c r="R655" s="49">
        <v>0</v>
      </c>
      <c r="S655" s="49">
        <v>0</v>
      </c>
      <c r="T655" s="49">
        <v>0</v>
      </c>
      <c r="U655" s="50">
        <v>0</v>
      </c>
      <c r="V655" s="50">
        <v>0</v>
      </c>
      <c r="W655" s="51">
        <v>0</v>
      </c>
      <c r="X655" s="51">
        <v>0</v>
      </c>
      <c r="Y655" s="51">
        <v>0</v>
      </c>
      <c r="Z655" s="51">
        <v>0</v>
      </c>
      <c r="AA655" s="52">
        <v>0</v>
      </c>
      <c r="AB655" s="53">
        <v>0</v>
      </c>
      <c r="AC655" s="53">
        <v>0</v>
      </c>
      <c r="AD655" s="55">
        <v>0</v>
      </c>
      <c r="AE655" s="56">
        <v>0</v>
      </c>
      <c r="AF655" s="56">
        <v>0</v>
      </c>
      <c r="AG655" s="56">
        <v>0</v>
      </c>
      <c r="AH655" s="57">
        <v>0</v>
      </c>
      <c r="AI655" s="57">
        <v>0</v>
      </c>
      <c r="AJ655" s="57">
        <v>0</v>
      </c>
      <c r="AK655" s="57">
        <v>0</v>
      </c>
      <c r="AL655" s="57">
        <v>0</v>
      </c>
      <c r="AM655" s="57">
        <v>0</v>
      </c>
      <c r="AN655" s="57">
        <v>0</v>
      </c>
      <c r="AO655" s="57">
        <v>0</v>
      </c>
      <c r="AP655" s="57">
        <v>0</v>
      </c>
      <c r="AQ655" s="58">
        <v>0</v>
      </c>
      <c r="AR655" s="58">
        <v>0</v>
      </c>
      <c r="AS655" s="58">
        <v>0</v>
      </c>
      <c r="AT655" s="58">
        <v>0</v>
      </c>
      <c r="AU655" s="58">
        <v>0</v>
      </c>
      <c r="AV655" s="58">
        <v>0</v>
      </c>
      <c r="AW655" s="58">
        <v>0</v>
      </c>
      <c r="AX655" s="59">
        <v>0</v>
      </c>
      <c r="AY655" s="59">
        <v>0</v>
      </c>
      <c r="AZ655" s="59">
        <v>0</v>
      </c>
      <c r="BA655" s="64">
        <v>0</v>
      </c>
      <c r="BB655" s="64">
        <v>0</v>
      </c>
      <c r="BC655" s="64">
        <v>0</v>
      </c>
      <c r="BD655" s="64">
        <v>0</v>
      </c>
      <c r="BE655" s="64">
        <v>0</v>
      </c>
      <c r="BF655" s="64">
        <v>0</v>
      </c>
      <c r="BG655" s="64">
        <v>0</v>
      </c>
      <c r="BH655" s="64">
        <v>0</v>
      </c>
      <c r="BI655" s="61">
        <v>0</v>
      </c>
      <c r="BJ655" s="62">
        <v>0</v>
      </c>
      <c r="BK655" s="62">
        <v>0</v>
      </c>
      <c r="BL655" s="62">
        <v>0</v>
      </c>
      <c r="BM655" s="62">
        <v>0</v>
      </c>
      <c r="BN655" s="62">
        <v>0</v>
      </c>
      <c r="BO655" s="62">
        <v>0</v>
      </c>
      <c r="BP655" s="62">
        <v>0</v>
      </c>
      <c r="BQ655" s="62">
        <v>0</v>
      </c>
      <c r="BR655" s="62">
        <v>0</v>
      </c>
      <c r="BS655" s="62">
        <v>0</v>
      </c>
      <c r="BT655" s="62">
        <v>0</v>
      </c>
      <c r="BU655" s="62">
        <v>0</v>
      </c>
    </row>
    <row r="656" spans="1:73" s="63" customFormat="1" x14ac:dyDescent="0.3">
      <c r="A656" s="1"/>
      <c r="B656" s="1"/>
      <c r="C656" s="1"/>
      <c r="D656" s="92"/>
      <c r="E656" s="3"/>
      <c r="F656" s="3"/>
      <c r="G656" s="1"/>
      <c r="H656" s="69">
        <v>29.191712000057489</v>
      </c>
      <c r="I656" s="47">
        <v>0</v>
      </c>
      <c r="J656" s="48">
        <v>0</v>
      </c>
      <c r="K656" s="48">
        <v>0</v>
      </c>
      <c r="L656" s="49">
        <v>0</v>
      </c>
      <c r="M656" s="49">
        <v>0</v>
      </c>
      <c r="N656" s="49">
        <v>0</v>
      </c>
      <c r="O656" s="49">
        <v>0</v>
      </c>
      <c r="P656" s="49">
        <v>0</v>
      </c>
      <c r="Q656" s="49">
        <v>0</v>
      </c>
      <c r="R656" s="49">
        <v>0</v>
      </c>
      <c r="S656" s="49">
        <v>0</v>
      </c>
      <c r="T656" s="49">
        <v>0</v>
      </c>
      <c r="U656" s="50">
        <v>0</v>
      </c>
      <c r="V656" s="50">
        <v>0</v>
      </c>
      <c r="W656" s="51">
        <v>0</v>
      </c>
      <c r="X656" s="51">
        <v>0</v>
      </c>
      <c r="Y656" s="51">
        <v>0</v>
      </c>
      <c r="Z656" s="51">
        <v>0</v>
      </c>
      <c r="AA656" s="52">
        <v>0</v>
      </c>
      <c r="AB656" s="53">
        <v>0</v>
      </c>
      <c r="AC656" s="53">
        <v>0</v>
      </c>
      <c r="AD656" s="55">
        <v>0</v>
      </c>
      <c r="AE656" s="56">
        <v>0</v>
      </c>
      <c r="AF656" s="56">
        <v>0</v>
      </c>
      <c r="AG656" s="56">
        <v>0</v>
      </c>
      <c r="AH656" s="57">
        <v>0</v>
      </c>
      <c r="AI656" s="57">
        <v>0</v>
      </c>
      <c r="AJ656" s="57">
        <v>0</v>
      </c>
      <c r="AK656" s="57">
        <v>0</v>
      </c>
      <c r="AL656" s="57">
        <v>0</v>
      </c>
      <c r="AM656" s="57">
        <v>0</v>
      </c>
      <c r="AN656" s="57">
        <v>0</v>
      </c>
      <c r="AO656" s="57">
        <v>0</v>
      </c>
      <c r="AP656" s="57">
        <v>0</v>
      </c>
      <c r="AQ656" s="58">
        <v>0</v>
      </c>
      <c r="AR656" s="58">
        <v>0</v>
      </c>
      <c r="AS656" s="58">
        <v>0</v>
      </c>
      <c r="AT656" s="58">
        <v>0</v>
      </c>
      <c r="AU656" s="58">
        <v>0</v>
      </c>
      <c r="AV656" s="58">
        <v>0</v>
      </c>
      <c r="AW656" s="58">
        <v>0</v>
      </c>
      <c r="AX656" s="59">
        <v>0</v>
      </c>
      <c r="AY656" s="59">
        <v>0</v>
      </c>
      <c r="AZ656" s="59">
        <v>0</v>
      </c>
      <c r="BA656" s="64">
        <v>0</v>
      </c>
      <c r="BB656" s="64">
        <v>0</v>
      </c>
      <c r="BC656" s="64">
        <v>0</v>
      </c>
      <c r="BD656" s="64">
        <v>0</v>
      </c>
      <c r="BE656" s="64">
        <v>0</v>
      </c>
      <c r="BF656" s="64">
        <v>0</v>
      </c>
      <c r="BG656" s="64">
        <v>0</v>
      </c>
      <c r="BH656" s="64">
        <v>0</v>
      </c>
      <c r="BI656" s="61">
        <v>0</v>
      </c>
      <c r="BJ656" s="62">
        <v>0</v>
      </c>
      <c r="BK656" s="62">
        <v>0</v>
      </c>
      <c r="BL656" s="62">
        <v>0</v>
      </c>
      <c r="BM656" s="62">
        <v>0</v>
      </c>
      <c r="BN656" s="62">
        <v>0</v>
      </c>
      <c r="BO656" s="62">
        <v>0</v>
      </c>
      <c r="BP656" s="62">
        <v>0</v>
      </c>
      <c r="BQ656" s="62">
        <v>0</v>
      </c>
      <c r="BR656" s="62">
        <v>0</v>
      </c>
      <c r="BS656" s="62">
        <v>0</v>
      </c>
      <c r="BT656" s="62">
        <v>0</v>
      </c>
      <c r="BU656" s="62">
        <v>0</v>
      </c>
    </row>
    <row r="657" spans="1:73" s="63" customFormat="1" x14ac:dyDescent="0.3">
      <c r="A657" s="1"/>
      <c r="B657" s="1"/>
      <c r="C657" s="1"/>
      <c r="D657" s="92"/>
      <c r="E657" s="3"/>
      <c r="F657" s="3"/>
      <c r="G657" s="1"/>
      <c r="H657" s="69">
        <v>29.236416000057581</v>
      </c>
      <c r="I657" s="47">
        <v>0</v>
      </c>
      <c r="J657" s="48">
        <v>0</v>
      </c>
      <c r="K657" s="48">
        <v>0</v>
      </c>
      <c r="L657" s="49">
        <v>0</v>
      </c>
      <c r="M657" s="49">
        <v>0</v>
      </c>
      <c r="N657" s="49">
        <v>0</v>
      </c>
      <c r="O657" s="49">
        <v>0</v>
      </c>
      <c r="P657" s="49">
        <v>0</v>
      </c>
      <c r="Q657" s="49">
        <v>0</v>
      </c>
      <c r="R657" s="49">
        <v>0</v>
      </c>
      <c r="S657" s="49">
        <v>0</v>
      </c>
      <c r="T657" s="49">
        <v>0</v>
      </c>
      <c r="U657" s="50">
        <v>0</v>
      </c>
      <c r="V657" s="50">
        <v>0</v>
      </c>
      <c r="W657" s="51">
        <v>0</v>
      </c>
      <c r="X657" s="51">
        <v>0</v>
      </c>
      <c r="Y657" s="51">
        <v>0</v>
      </c>
      <c r="Z657" s="51">
        <v>0</v>
      </c>
      <c r="AA657" s="52">
        <v>0</v>
      </c>
      <c r="AB657" s="53">
        <v>0</v>
      </c>
      <c r="AC657" s="53">
        <v>0</v>
      </c>
      <c r="AD657" s="55">
        <v>0</v>
      </c>
      <c r="AE657" s="56">
        <v>0</v>
      </c>
      <c r="AF657" s="56">
        <v>0</v>
      </c>
      <c r="AG657" s="56">
        <v>0</v>
      </c>
      <c r="AH657" s="57">
        <v>0</v>
      </c>
      <c r="AI657" s="57">
        <v>0</v>
      </c>
      <c r="AJ657" s="57">
        <v>0</v>
      </c>
      <c r="AK657" s="57">
        <v>0</v>
      </c>
      <c r="AL657" s="57">
        <v>0</v>
      </c>
      <c r="AM657" s="57">
        <v>0</v>
      </c>
      <c r="AN657" s="57">
        <v>0</v>
      </c>
      <c r="AO657" s="57">
        <v>0</v>
      </c>
      <c r="AP657" s="57">
        <v>0</v>
      </c>
      <c r="AQ657" s="58">
        <v>0</v>
      </c>
      <c r="AR657" s="58">
        <v>0</v>
      </c>
      <c r="AS657" s="58">
        <v>0</v>
      </c>
      <c r="AT657" s="58">
        <v>0</v>
      </c>
      <c r="AU657" s="58">
        <v>0</v>
      </c>
      <c r="AV657" s="58">
        <v>0</v>
      </c>
      <c r="AW657" s="58">
        <v>0</v>
      </c>
      <c r="AX657" s="59">
        <v>0</v>
      </c>
      <c r="AY657" s="59">
        <v>0</v>
      </c>
      <c r="AZ657" s="59">
        <v>0</v>
      </c>
      <c r="BA657" s="64">
        <v>0</v>
      </c>
      <c r="BB657" s="64">
        <v>0</v>
      </c>
      <c r="BC657" s="64">
        <v>0</v>
      </c>
      <c r="BD657" s="64">
        <v>0</v>
      </c>
      <c r="BE657" s="64">
        <v>0</v>
      </c>
      <c r="BF657" s="64">
        <v>0</v>
      </c>
      <c r="BG657" s="64">
        <v>0</v>
      </c>
      <c r="BH657" s="64">
        <v>0</v>
      </c>
      <c r="BI657" s="61">
        <v>0</v>
      </c>
      <c r="BJ657" s="62">
        <v>0</v>
      </c>
      <c r="BK657" s="62">
        <v>0</v>
      </c>
      <c r="BL657" s="62">
        <v>0</v>
      </c>
      <c r="BM657" s="62">
        <v>0</v>
      </c>
      <c r="BN657" s="62">
        <v>0</v>
      </c>
      <c r="BO657" s="62">
        <v>0</v>
      </c>
      <c r="BP657" s="62">
        <v>0</v>
      </c>
      <c r="BQ657" s="62">
        <v>0</v>
      </c>
      <c r="BR657" s="62">
        <v>0</v>
      </c>
      <c r="BS657" s="62">
        <v>0</v>
      </c>
      <c r="BT657" s="62">
        <v>0</v>
      </c>
      <c r="BU657" s="62">
        <v>0</v>
      </c>
    </row>
    <row r="658" spans="1:73" s="63" customFormat="1" x14ac:dyDescent="0.3">
      <c r="A658" s="1"/>
      <c r="B658" s="1"/>
      <c r="C658" s="1"/>
      <c r="D658" s="92"/>
      <c r="E658" s="3"/>
      <c r="F658" s="3"/>
      <c r="G658" s="1"/>
      <c r="H658" s="69">
        <v>29.281120000057665</v>
      </c>
      <c r="I658" s="47">
        <v>0</v>
      </c>
      <c r="J658" s="48">
        <v>0</v>
      </c>
      <c r="K658" s="48">
        <v>0</v>
      </c>
      <c r="L658" s="49">
        <v>0</v>
      </c>
      <c r="M658" s="49">
        <v>0</v>
      </c>
      <c r="N658" s="49">
        <v>0</v>
      </c>
      <c r="O658" s="49">
        <v>0</v>
      </c>
      <c r="P658" s="49">
        <v>0</v>
      </c>
      <c r="Q658" s="49">
        <v>0</v>
      </c>
      <c r="R658" s="49">
        <v>0</v>
      </c>
      <c r="S658" s="49">
        <v>0</v>
      </c>
      <c r="T658" s="49">
        <v>0</v>
      </c>
      <c r="U658" s="50">
        <v>0</v>
      </c>
      <c r="V658" s="50">
        <v>0</v>
      </c>
      <c r="W658" s="51">
        <v>0</v>
      </c>
      <c r="X658" s="51">
        <v>0</v>
      </c>
      <c r="Y658" s="51">
        <v>0</v>
      </c>
      <c r="Z658" s="51">
        <v>0</v>
      </c>
      <c r="AA658" s="52">
        <v>0</v>
      </c>
      <c r="AB658" s="53">
        <v>0</v>
      </c>
      <c r="AC658" s="53">
        <v>0</v>
      </c>
      <c r="AD658" s="55">
        <v>0</v>
      </c>
      <c r="AE658" s="56">
        <v>0</v>
      </c>
      <c r="AF658" s="56">
        <v>0</v>
      </c>
      <c r="AG658" s="56">
        <v>0</v>
      </c>
      <c r="AH658" s="57">
        <v>0</v>
      </c>
      <c r="AI658" s="57">
        <v>0</v>
      </c>
      <c r="AJ658" s="57">
        <v>0</v>
      </c>
      <c r="AK658" s="57">
        <v>0</v>
      </c>
      <c r="AL658" s="57">
        <v>0</v>
      </c>
      <c r="AM658" s="57">
        <v>0</v>
      </c>
      <c r="AN658" s="57">
        <v>0</v>
      </c>
      <c r="AO658" s="57">
        <v>0</v>
      </c>
      <c r="AP658" s="57">
        <v>0</v>
      </c>
      <c r="AQ658" s="58">
        <v>0</v>
      </c>
      <c r="AR658" s="58">
        <v>0</v>
      </c>
      <c r="AS658" s="58">
        <v>0</v>
      </c>
      <c r="AT658" s="58">
        <v>0</v>
      </c>
      <c r="AU658" s="58">
        <v>0</v>
      </c>
      <c r="AV658" s="58">
        <v>0</v>
      </c>
      <c r="AW658" s="58">
        <v>0</v>
      </c>
      <c r="AX658" s="59">
        <v>0</v>
      </c>
      <c r="AY658" s="59">
        <v>0</v>
      </c>
      <c r="AZ658" s="59">
        <v>0</v>
      </c>
      <c r="BA658" s="64">
        <v>0</v>
      </c>
      <c r="BB658" s="64">
        <v>0</v>
      </c>
      <c r="BC658" s="64">
        <v>0</v>
      </c>
      <c r="BD658" s="64">
        <v>0</v>
      </c>
      <c r="BE658" s="64">
        <v>0</v>
      </c>
      <c r="BF658" s="64">
        <v>0</v>
      </c>
      <c r="BG658" s="64">
        <v>0</v>
      </c>
      <c r="BH658" s="64">
        <v>0</v>
      </c>
      <c r="BI658" s="61">
        <v>0</v>
      </c>
      <c r="BJ658" s="62">
        <v>0</v>
      </c>
      <c r="BK658" s="62">
        <v>0</v>
      </c>
      <c r="BL658" s="62">
        <v>0</v>
      </c>
      <c r="BM658" s="62">
        <v>0</v>
      </c>
      <c r="BN658" s="62">
        <v>0</v>
      </c>
      <c r="BO658" s="62">
        <v>0</v>
      </c>
      <c r="BP658" s="62">
        <v>0</v>
      </c>
      <c r="BQ658" s="62">
        <v>0</v>
      </c>
      <c r="BR658" s="62">
        <v>0</v>
      </c>
      <c r="BS658" s="62">
        <v>0</v>
      </c>
      <c r="BT658" s="62">
        <v>0</v>
      </c>
      <c r="BU658" s="62">
        <v>0</v>
      </c>
    </row>
    <row r="659" spans="1:73" s="63" customFormat="1" x14ac:dyDescent="0.3">
      <c r="A659" s="1"/>
      <c r="B659" s="1"/>
      <c r="C659" s="1"/>
      <c r="D659" s="92"/>
      <c r="E659" s="3"/>
      <c r="F659" s="3"/>
      <c r="G659" s="1"/>
      <c r="H659" s="69">
        <v>29.325824000057754</v>
      </c>
      <c r="I659" s="47">
        <v>0</v>
      </c>
      <c r="J659" s="48">
        <v>0</v>
      </c>
      <c r="K659" s="48">
        <v>0</v>
      </c>
      <c r="L659" s="49">
        <v>0</v>
      </c>
      <c r="M659" s="49">
        <v>0</v>
      </c>
      <c r="N659" s="49">
        <v>0</v>
      </c>
      <c r="O659" s="49">
        <v>0</v>
      </c>
      <c r="P659" s="49">
        <v>0</v>
      </c>
      <c r="Q659" s="49">
        <v>0</v>
      </c>
      <c r="R659" s="49">
        <v>0</v>
      </c>
      <c r="S659" s="49">
        <v>0</v>
      </c>
      <c r="T659" s="49">
        <v>0</v>
      </c>
      <c r="U659" s="50">
        <v>0</v>
      </c>
      <c r="V659" s="50">
        <v>0</v>
      </c>
      <c r="W659" s="51">
        <v>0</v>
      </c>
      <c r="X659" s="51">
        <v>0</v>
      </c>
      <c r="Y659" s="51">
        <v>0</v>
      </c>
      <c r="Z659" s="51">
        <v>0</v>
      </c>
      <c r="AA659" s="52">
        <v>0</v>
      </c>
      <c r="AB659" s="53">
        <v>0</v>
      </c>
      <c r="AC659" s="53">
        <v>0</v>
      </c>
      <c r="AD659" s="55">
        <v>0</v>
      </c>
      <c r="AE659" s="56">
        <v>0</v>
      </c>
      <c r="AF659" s="56">
        <v>0</v>
      </c>
      <c r="AG659" s="56">
        <v>0</v>
      </c>
      <c r="AH659" s="57">
        <v>0</v>
      </c>
      <c r="AI659" s="57">
        <v>0</v>
      </c>
      <c r="AJ659" s="57">
        <v>0</v>
      </c>
      <c r="AK659" s="57">
        <v>0</v>
      </c>
      <c r="AL659" s="57">
        <v>0</v>
      </c>
      <c r="AM659" s="57">
        <v>0</v>
      </c>
      <c r="AN659" s="57">
        <v>0</v>
      </c>
      <c r="AO659" s="57">
        <v>0</v>
      </c>
      <c r="AP659" s="57">
        <v>0</v>
      </c>
      <c r="AQ659" s="58">
        <v>0</v>
      </c>
      <c r="AR659" s="58">
        <v>0</v>
      </c>
      <c r="AS659" s="58">
        <v>0</v>
      </c>
      <c r="AT659" s="58">
        <v>0</v>
      </c>
      <c r="AU659" s="58">
        <v>0</v>
      </c>
      <c r="AV659" s="58">
        <v>0</v>
      </c>
      <c r="AW659" s="58">
        <v>0</v>
      </c>
      <c r="AX659" s="59">
        <v>0</v>
      </c>
      <c r="AY659" s="59">
        <v>0</v>
      </c>
      <c r="AZ659" s="59">
        <v>0</v>
      </c>
      <c r="BA659" s="64">
        <v>0</v>
      </c>
      <c r="BB659" s="64">
        <v>0</v>
      </c>
      <c r="BC659" s="64">
        <v>0</v>
      </c>
      <c r="BD659" s="64">
        <v>0</v>
      </c>
      <c r="BE659" s="64">
        <v>0</v>
      </c>
      <c r="BF659" s="64">
        <v>0</v>
      </c>
      <c r="BG659" s="64">
        <v>0</v>
      </c>
      <c r="BH659" s="64">
        <v>0</v>
      </c>
      <c r="BI659" s="61">
        <v>0</v>
      </c>
      <c r="BJ659" s="62">
        <v>0</v>
      </c>
      <c r="BK659" s="62">
        <v>0</v>
      </c>
      <c r="BL659" s="62">
        <v>0</v>
      </c>
      <c r="BM659" s="62">
        <v>0</v>
      </c>
      <c r="BN659" s="62">
        <v>0</v>
      </c>
      <c r="BO659" s="62">
        <v>0</v>
      </c>
      <c r="BP659" s="62">
        <v>0</v>
      </c>
      <c r="BQ659" s="62">
        <v>0</v>
      </c>
      <c r="BR659" s="62">
        <v>0</v>
      </c>
      <c r="BS659" s="62">
        <v>0</v>
      </c>
      <c r="BT659" s="62">
        <v>0</v>
      </c>
      <c r="BU659" s="62">
        <v>0</v>
      </c>
    </row>
    <row r="660" spans="1:73" s="63" customFormat="1" x14ac:dyDescent="0.3">
      <c r="A660" s="1"/>
      <c r="B660" s="1"/>
      <c r="C660" s="1"/>
      <c r="D660" s="92"/>
      <c r="E660" s="3"/>
      <c r="F660" s="3"/>
      <c r="G660" s="1"/>
      <c r="H660" s="69">
        <v>29.370528000057845</v>
      </c>
      <c r="I660" s="47">
        <v>0</v>
      </c>
      <c r="J660" s="48">
        <v>0</v>
      </c>
      <c r="K660" s="48">
        <v>0</v>
      </c>
      <c r="L660" s="49">
        <v>0</v>
      </c>
      <c r="M660" s="49">
        <v>0</v>
      </c>
      <c r="N660" s="49">
        <v>0</v>
      </c>
      <c r="O660" s="49">
        <v>0</v>
      </c>
      <c r="P660" s="49">
        <v>0</v>
      </c>
      <c r="Q660" s="49">
        <v>0</v>
      </c>
      <c r="R660" s="49">
        <v>0</v>
      </c>
      <c r="S660" s="49">
        <v>0</v>
      </c>
      <c r="T660" s="49">
        <v>0</v>
      </c>
      <c r="U660" s="50">
        <v>0</v>
      </c>
      <c r="V660" s="50">
        <v>0</v>
      </c>
      <c r="W660" s="51">
        <v>0</v>
      </c>
      <c r="X660" s="51">
        <v>0</v>
      </c>
      <c r="Y660" s="51">
        <v>0</v>
      </c>
      <c r="Z660" s="51">
        <v>0</v>
      </c>
      <c r="AA660" s="52">
        <v>0</v>
      </c>
      <c r="AB660" s="53">
        <v>0</v>
      </c>
      <c r="AC660" s="53">
        <v>0</v>
      </c>
      <c r="AD660" s="55">
        <v>0</v>
      </c>
      <c r="AE660" s="56">
        <v>0</v>
      </c>
      <c r="AF660" s="56">
        <v>0</v>
      </c>
      <c r="AG660" s="56">
        <v>0</v>
      </c>
      <c r="AH660" s="57">
        <v>0</v>
      </c>
      <c r="AI660" s="57">
        <v>0</v>
      </c>
      <c r="AJ660" s="57">
        <v>0</v>
      </c>
      <c r="AK660" s="57">
        <v>0</v>
      </c>
      <c r="AL660" s="57">
        <v>0</v>
      </c>
      <c r="AM660" s="57">
        <v>0</v>
      </c>
      <c r="AN660" s="57">
        <v>0</v>
      </c>
      <c r="AO660" s="57">
        <v>0</v>
      </c>
      <c r="AP660" s="57">
        <v>0</v>
      </c>
      <c r="AQ660" s="58">
        <v>0</v>
      </c>
      <c r="AR660" s="58">
        <v>0</v>
      </c>
      <c r="AS660" s="58">
        <v>0</v>
      </c>
      <c r="AT660" s="58">
        <v>0</v>
      </c>
      <c r="AU660" s="58">
        <v>0</v>
      </c>
      <c r="AV660" s="58">
        <v>0</v>
      </c>
      <c r="AW660" s="58">
        <v>0</v>
      </c>
      <c r="AX660" s="59">
        <v>0</v>
      </c>
      <c r="AY660" s="59">
        <v>0</v>
      </c>
      <c r="AZ660" s="59">
        <v>0</v>
      </c>
      <c r="BA660" s="64">
        <v>0</v>
      </c>
      <c r="BB660" s="64">
        <v>0</v>
      </c>
      <c r="BC660" s="64">
        <v>0</v>
      </c>
      <c r="BD660" s="64">
        <v>0</v>
      </c>
      <c r="BE660" s="64">
        <v>0</v>
      </c>
      <c r="BF660" s="64">
        <v>0</v>
      </c>
      <c r="BG660" s="64">
        <v>0</v>
      </c>
      <c r="BH660" s="64">
        <v>0</v>
      </c>
      <c r="BI660" s="61">
        <v>0</v>
      </c>
      <c r="BJ660" s="62">
        <v>0</v>
      </c>
      <c r="BK660" s="62">
        <v>0</v>
      </c>
      <c r="BL660" s="62">
        <v>0</v>
      </c>
      <c r="BM660" s="62">
        <v>0</v>
      </c>
      <c r="BN660" s="62">
        <v>0</v>
      </c>
      <c r="BO660" s="62">
        <v>0</v>
      </c>
      <c r="BP660" s="62">
        <v>0</v>
      </c>
      <c r="BQ660" s="62">
        <v>0</v>
      </c>
      <c r="BR660" s="62">
        <v>0</v>
      </c>
      <c r="BS660" s="62">
        <v>0</v>
      </c>
      <c r="BT660" s="62">
        <v>0</v>
      </c>
      <c r="BU660" s="62">
        <v>0</v>
      </c>
    </row>
    <row r="661" spans="1:73" s="63" customFormat="1" x14ac:dyDescent="0.3">
      <c r="A661" s="1"/>
      <c r="B661" s="1"/>
      <c r="C661" s="1"/>
      <c r="D661" s="92"/>
      <c r="E661" s="3"/>
      <c r="F661" s="3"/>
      <c r="G661" s="1"/>
      <c r="H661" s="69">
        <v>29.41523200005793</v>
      </c>
      <c r="I661" s="47">
        <v>0</v>
      </c>
      <c r="J661" s="48">
        <v>0</v>
      </c>
      <c r="K661" s="48">
        <v>0</v>
      </c>
      <c r="L661" s="49">
        <v>0</v>
      </c>
      <c r="M661" s="49">
        <v>0</v>
      </c>
      <c r="N661" s="49">
        <v>0</v>
      </c>
      <c r="O661" s="49">
        <v>0</v>
      </c>
      <c r="P661" s="49">
        <v>0</v>
      </c>
      <c r="Q661" s="49">
        <v>0</v>
      </c>
      <c r="R661" s="49">
        <v>0</v>
      </c>
      <c r="S661" s="49">
        <v>0</v>
      </c>
      <c r="T661" s="49">
        <v>0</v>
      </c>
      <c r="U661" s="50">
        <v>0</v>
      </c>
      <c r="V661" s="50">
        <v>0</v>
      </c>
      <c r="W661" s="51">
        <v>0</v>
      </c>
      <c r="X661" s="51">
        <v>0</v>
      </c>
      <c r="Y661" s="51">
        <v>0</v>
      </c>
      <c r="Z661" s="51">
        <v>0</v>
      </c>
      <c r="AA661" s="52">
        <v>0</v>
      </c>
      <c r="AB661" s="53">
        <v>0</v>
      </c>
      <c r="AC661" s="53">
        <v>0</v>
      </c>
      <c r="AD661" s="55">
        <v>0</v>
      </c>
      <c r="AE661" s="56">
        <v>0</v>
      </c>
      <c r="AF661" s="56">
        <v>0</v>
      </c>
      <c r="AG661" s="56">
        <v>0</v>
      </c>
      <c r="AH661" s="57">
        <v>0</v>
      </c>
      <c r="AI661" s="57">
        <v>0</v>
      </c>
      <c r="AJ661" s="57">
        <v>0</v>
      </c>
      <c r="AK661" s="57">
        <v>0</v>
      </c>
      <c r="AL661" s="57">
        <v>0</v>
      </c>
      <c r="AM661" s="57">
        <v>0</v>
      </c>
      <c r="AN661" s="57">
        <v>0</v>
      </c>
      <c r="AO661" s="57">
        <v>0</v>
      </c>
      <c r="AP661" s="57">
        <v>0</v>
      </c>
      <c r="AQ661" s="58">
        <v>0</v>
      </c>
      <c r="AR661" s="58">
        <v>0</v>
      </c>
      <c r="AS661" s="58">
        <v>0</v>
      </c>
      <c r="AT661" s="58">
        <v>0</v>
      </c>
      <c r="AU661" s="58">
        <v>0</v>
      </c>
      <c r="AV661" s="58">
        <v>0</v>
      </c>
      <c r="AW661" s="58">
        <v>0</v>
      </c>
      <c r="AX661" s="59">
        <v>0</v>
      </c>
      <c r="AY661" s="59">
        <v>0</v>
      </c>
      <c r="AZ661" s="59">
        <v>0</v>
      </c>
      <c r="BA661" s="64">
        <v>0</v>
      </c>
      <c r="BB661" s="64">
        <v>0</v>
      </c>
      <c r="BC661" s="64">
        <v>0</v>
      </c>
      <c r="BD661" s="64">
        <v>0</v>
      </c>
      <c r="BE661" s="64">
        <v>0</v>
      </c>
      <c r="BF661" s="64">
        <v>0</v>
      </c>
      <c r="BG661" s="64">
        <v>0</v>
      </c>
      <c r="BH661" s="64">
        <v>0</v>
      </c>
      <c r="BI661" s="61">
        <v>0</v>
      </c>
      <c r="BJ661" s="62">
        <v>0</v>
      </c>
      <c r="BK661" s="62">
        <v>0</v>
      </c>
      <c r="BL661" s="62">
        <v>0</v>
      </c>
      <c r="BM661" s="62">
        <v>0</v>
      </c>
      <c r="BN661" s="62">
        <v>0</v>
      </c>
      <c r="BO661" s="62">
        <v>0</v>
      </c>
      <c r="BP661" s="62">
        <v>0</v>
      </c>
      <c r="BQ661" s="62">
        <v>0</v>
      </c>
      <c r="BR661" s="62">
        <v>0</v>
      </c>
      <c r="BS661" s="62">
        <v>0</v>
      </c>
      <c r="BT661" s="62">
        <v>0</v>
      </c>
      <c r="BU661" s="62">
        <v>0</v>
      </c>
    </row>
    <row r="662" spans="1:73" s="63" customFormat="1" x14ac:dyDescent="0.3">
      <c r="A662" s="1"/>
      <c r="B662" s="1"/>
      <c r="C662" s="1"/>
      <c r="D662" s="92"/>
      <c r="E662" s="3"/>
      <c r="F662" s="3"/>
      <c r="G662" s="1"/>
      <c r="H662" s="69">
        <v>29.459936000057976</v>
      </c>
      <c r="I662" s="47">
        <v>0</v>
      </c>
      <c r="J662" s="48">
        <v>0</v>
      </c>
      <c r="K662" s="48">
        <v>0</v>
      </c>
      <c r="L662" s="49">
        <v>0</v>
      </c>
      <c r="M662" s="49">
        <v>0</v>
      </c>
      <c r="N662" s="49">
        <v>0</v>
      </c>
      <c r="O662" s="49">
        <v>0</v>
      </c>
      <c r="P662" s="49">
        <v>0</v>
      </c>
      <c r="Q662" s="49">
        <v>0</v>
      </c>
      <c r="R662" s="49">
        <v>0</v>
      </c>
      <c r="S662" s="49">
        <v>0</v>
      </c>
      <c r="T662" s="49">
        <v>0</v>
      </c>
      <c r="U662" s="50">
        <v>0</v>
      </c>
      <c r="V662" s="50">
        <v>0</v>
      </c>
      <c r="W662" s="51">
        <v>0</v>
      </c>
      <c r="X662" s="51">
        <v>0</v>
      </c>
      <c r="Y662" s="51">
        <v>0</v>
      </c>
      <c r="Z662" s="51">
        <v>0</v>
      </c>
      <c r="AA662" s="52">
        <v>0</v>
      </c>
      <c r="AB662" s="53">
        <v>0</v>
      </c>
      <c r="AC662" s="53">
        <v>0</v>
      </c>
      <c r="AD662" s="55">
        <v>0</v>
      </c>
      <c r="AE662" s="56">
        <v>0</v>
      </c>
      <c r="AF662" s="56">
        <v>0</v>
      </c>
      <c r="AG662" s="56">
        <v>0</v>
      </c>
      <c r="AH662" s="57">
        <v>0</v>
      </c>
      <c r="AI662" s="57">
        <v>0</v>
      </c>
      <c r="AJ662" s="57">
        <v>0</v>
      </c>
      <c r="AK662" s="57">
        <v>0</v>
      </c>
      <c r="AL662" s="57">
        <v>0</v>
      </c>
      <c r="AM662" s="57">
        <v>0</v>
      </c>
      <c r="AN662" s="57">
        <v>0</v>
      </c>
      <c r="AO662" s="57">
        <v>0</v>
      </c>
      <c r="AP662" s="57">
        <v>0</v>
      </c>
      <c r="AQ662" s="58">
        <v>0</v>
      </c>
      <c r="AR662" s="58">
        <v>0</v>
      </c>
      <c r="AS662" s="58">
        <v>0</v>
      </c>
      <c r="AT662" s="58">
        <v>0</v>
      </c>
      <c r="AU662" s="58">
        <v>0</v>
      </c>
      <c r="AV662" s="58">
        <v>0</v>
      </c>
      <c r="AW662" s="58">
        <v>0</v>
      </c>
      <c r="AX662" s="59">
        <v>0</v>
      </c>
      <c r="AY662" s="59">
        <v>0</v>
      </c>
      <c r="AZ662" s="59">
        <v>0</v>
      </c>
      <c r="BA662" s="64">
        <v>0</v>
      </c>
      <c r="BB662" s="64">
        <v>0</v>
      </c>
      <c r="BC662" s="64">
        <v>0</v>
      </c>
      <c r="BD662" s="64">
        <v>0</v>
      </c>
      <c r="BE662" s="64">
        <v>0</v>
      </c>
      <c r="BF662" s="64">
        <v>0</v>
      </c>
      <c r="BG662" s="64">
        <v>0</v>
      </c>
      <c r="BH662" s="64">
        <v>0</v>
      </c>
      <c r="BI662" s="61">
        <v>0</v>
      </c>
      <c r="BJ662" s="62">
        <v>0</v>
      </c>
      <c r="BK662" s="62">
        <v>0</v>
      </c>
      <c r="BL662" s="62">
        <v>0</v>
      </c>
      <c r="BM662" s="62">
        <v>0</v>
      </c>
      <c r="BN662" s="62">
        <v>0</v>
      </c>
      <c r="BO662" s="62">
        <v>0</v>
      </c>
      <c r="BP662" s="62">
        <v>0</v>
      </c>
      <c r="BQ662" s="62">
        <v>0</v>
      </c>
      <c r="BR662" s="62">
        <v>0</v>
      </c>
      <c r="BS662" s="62">
        <v>0</v>
      </c>
      <c r="BT662" s="62">
        <v>0</v>
      </c>
      <c r="BU662" s="62">
        <v>0</v>
      </c>
    </row>
    <row r="663" spans="1:73" s="63" customFormat="1" x14ac:dyDescent="0.3">
      <c r="A663" s="1"/>
      <c r="B663" s="1"/>
      <c r="C663" s="1"/>
      <c r="D663" s="92"/>
      <c r="E663" s="3"/>
      <c r="F663" s="3"/>
      <c r="G663" s="1"/>
      <c r="H663" s="69">
        <v>29.504640000058064</v>
      </c>
      <c r="I663" s="47">
        <v>0</v>
      </c>
      <c r="J663" s="48">
        <v>0</v>
      </c>
      <c r="K663" s="48">
        <v>0</v>
      </c>
      <c r="L663" s="49">
        <v>0</v>
      </c>
      <c r="M663" s="49">
        <v>0</v>
      </c>
      <c r="N663" s="49">
        <v>0</v>
      </c>
      <c r="O663" s="49">
        <v>0</v>
      </c>
      <c r="P663" s="49">
        <v>0</v>
      </c>
      <c r="Q663" s="49">
        <v>0</v>
      </c>
      <c r="R663" s="49">
        <v>0</v>
      </c>
      <c r="S663" s="49">
        <v>0</v>
      </c>
      <c r="T663" s="49">
        <v>0</v>
      </c>
      <c r="U663" s="50">
        <v>0</v>
      </c>
      <c r="V663" s="50">
        <v>0</v>
      </c>
      <c r="W663" s="51">
        <v>0</v>
      </c>
      <c r="X663" s="51">
        <v>0</v>
      </c>
      <c r="Y663" s="51">
        <v>0</v>
      </c>
      <c r="Z663" s="51">
        <v>0</v>
      </c>
      <c r="AA663" s="52">
        <v>0</v>
      </c>
      <c r="AB663" s="53">
        <v>0</v>
      </c>
      <c r="AC663" s="53">
        <v>0</v>
      </c>
      <c r="AD663" s="55">
        <v>0</v>
      </c>
      <c r="AE663" s="56">
        <v>0</v>
      </c>
      <c r="AF663" s="56">
        <v>0</v>
      </c>
      <c r="AG663" s="56">
        <v>0</v>
      </c>
      <c r="AH663" s="57">
        <v>0</v>
      </c>
      <c r="AI663" s="57">
        <v>0</v>
      </c>
      <c r="AJ663" s="57">
        <v>0</v>
      </c>
      <c r="AK663" s="57">
        <v>0</v>
      </c>
      <c r="AL663" s="57">
        <v>0</v>
      </c>
      <c r="AM663" s="57">
        <v>0</v>
      </c>
      <c r="AN663" s="57">
        <v>0</v>
      </c>
      <c r="AO663" s="57">
        <v>0</v>
      </c>
      <c r="AP663" s="57">
        <v>0</v>
      </c>
      <c r="AQ663" s="58">
        <v>0</v>
      </c>
      <c r="AR663" s="58">
        <v>0</v>
      </c>
      <c r="AS663" s="58">
        <v>0</v>
      </c>
      <c r="AT663" s="58">
        <v>0</v>
      </c>
      <c r="AU663" s="58">
        <v>0</v>
      </c>
      <c r="AV663" s="58">
        <v>0</v>
      </c>
      <c r="AW663" s="58">
        <v>0</v>
      </c>
      <c r="AX663" s="59">
        <v>0</v>
      </c>
      <c r="AY663" s="59">
        <v>0</v>
      </c>
      <c r="AZ663" s="59">
        <v>0</v>
      </c>
      <c r="BA663" s="64">
        <v>0</v>
      </c>
      <c r="BB663" s="64">
        <v>0</v>
      </c>
      <c r="BC663" s="64">
        <v>0</v>
      </c>
      <c r="BD663" s="64">
        <v>0</v>
      </c>
      <c r="BE663" s="64">
        <v>0</v>
      </c>
      <c r="BF663" s="64">
        <v>0</v>
      </c>
      <c r="BG663" s="64">
        <v>0</v>
      </c>
      <c r="BH663" s="64">
        <v>0</v>
      </c>
      <c r="BI663" s="61">
        <v>0</v>
      </c>
      <c r="BJ663" s="62">
        <v>0</v>
      </c>
      <c r="BK663" s="62">
        <v>0</v>
      </c>
      <c r="BL663" s="62">
        <v>0</v>
      </c>
      <c r="BM663" s="62">
        <v>0</v>
      </c>
      <c r="BN663" s="62">
        <v>0</v>
      </c>
      <c r="BO663" s="62">
        <v>0</v>
      </c>
      <c r="BP663" s="62">
        <v>0</v>
      </c>
      <c r="BQ663" s="62">
        <v>0</v>
      </c>
      <c r="BR663" s="62">
        <v>0</v>
      </c>
      <c r="BS663" s="62">
        <v>0</v>
      </c>
      <c r="BT663" s="62">
        <v>0</v>
      </c>
      <c r="BU663" s="62">
        <v>0</v>
      </c>
    </row>
    <row r="664" spans="1:73" s="63" customFormat="1" x14ac:dyDescent="0.3">
      <c r="A664" s="1"/>
      <c r="B664" s="1"/>
      <c r="C664" s="1"/>
      <c r="D664" s="92"/>
      <c r="E664" s="3"/>
      <c r="F664" s="3"/>
      <c r="G664" s="1"/>
      <c r="H664" s="69">
        <v>29.549344000058149</v>
      </c>
      <c r="I664" s="47">
        <v>0</v>
      </c>
      <c r="J664" s="48">
        <v>0</v>
      </c>
      <c r="K664" s="48">
        <v>0</v>
      </c>
      <c r="L664" s="49">
        <v>0</v>
      </c>
      <c r="M664" s="49">
        <v>0</v>
      </c>
      <c r="N664" s="49">
        <v>0</v>
      </c>
      <c r="O664" s="49">
        <v>0</v>
      </c>
      <c r="P664" s="49">
        <v>0</v>
      </c>
      <c r="Q664" s="49">
        <v>0</v>
      </c>
      <c r="R664" s="49">
        <v>0</v>
      </c>
      <c r="S664" s="49">
        <v>0</v>
      </c>
      <c r="T664" s="49">
        <v>0</v>
      </c>
      <c r="U664" s="50">
        <v>0</v>
      </c>
      <c r="V664" s="50">
        <v>0</v>
      </c>
      <c r="W664" s="51">
        <v>0</v>
      </c>
      <c r="X664" s="51">
        <v>0</v>
      </c>
      <c r="Y664" s="51">
        <v>0</v>
      </c>
      <c r="Z664" s="51">
        <v>0</v>
      </c>
      <c r="AA664" s="52">
        <v>0</v>
      </c>
      <c r="AB664" s="53">
        <v>0</v>
      </c>
      <c r="AC664" s="53">
        <v>0</v>
      </c>
      <c r="AD664" s="55">
        <v>0</v>
      </c>
      <c r="AE664" s="56">
        <v>0</v>
      </c>
      <c r="AF664" s="56">
        <v>0</v>
      </c>
      <c r="AG664" s="56">
        <v>0</v>
      </c>
      <c r="AH664" s="57">
        <v>0</v>
      </c>
      <c r="AI664" s="57">
        <v>0</v>
      </c>
      <c r="AJ664" s="57">
        <v>0</v>
      </c>
      <c r="AK664" s="57">
        <v>0</v>
      </c>
      <c r="AL664" s="57">
        <v>0</v>
      </c>
      <c r="AM664" s="57">
        <v>0</v>
      </c>
      <c r="AN664" s="57">
        <v>0</v>
      </c>
      <c r="AO664" s="57">
        <v>0</v>
      </c>
      <c r="AP664" s="57">
        <v>0</v>
      </c>
      <c r="AQ664" s="58">
        <v>0</v>
      </c>
      <c r="AR664" s="58">
        <v>0</v>
      </c>
      <c r="AS664" s="58">
        <v>0</v>
      </c>
      <c r="AT664" s="58">
        <v>0</v>
      </c>
      <c r="AU664" s="58">
        <v>0</v>
      </c>
      <c r="AV664" s="58">
        <v>0</v>
      </c>
      <c r="AW664" s="58">
        <v>0</v>
      </c>
      <c r="AX664" s="59">
        <v>0</v>
      </c>
      <c r="AY664" s="59">
        <v>0</v>
      </c>
      <c r="AZ664" s="59">
        <v>0</v>
      </c>
      <c r="BA664" s="64">
        <v>0</v>
      </c>
      <c r="BB664" s="64">
        <v>0</v>
      </c>
      <c r="BC664" s="64">
        <v>0</v>
      </c>
      <c r="BD664" s="64">
        <v>0</v>
      </c>
      <c r="BE664" s="64">
        <v>0</v>
      </c>
      <c r="BF664" s="64">
        <v>0</v>
      </c>
      <c r="BG664" s="64">
        <v>0</v>
      </c>
      <c r="BH664" s="64">
        <v>0</v>
      </c>
      <c r="BI664" s="61">
        <v>0</v>
      </c>
      <c r="BJ664" s="62">
        <v>0</v>
      </c>
      <c r="BK664" s="62">
        <v>0</v>
      </c>
      <c r="BL664" s="62">
        <v>0</v>
      </c>
      <c r="BM664" s="62">
        <v>0</v>
      </c>
      <c r="BN664" s="62">
        <v>0</v>
      </c>
      <c r="BO664" s="62">
        <v>0</v>
      </c>
      <c r="BP664" s="62">
        <v>0</v>
      </c>
      <c r="BQ664" s="62">
        <v>0</v>
      </c>
      <c r="BR664" s="62">
        <v>0</v>
      </c>
      <c r="BS664" s="62">
        <v>0</v>
      </c>
      <c r="BT664" s="62">
        <v>0</v>
      </c>
      <c r="BU664" s="62">
        <v>0</v>
      </c>
    </row>
    <row r="665" spans="1:73" s="63" customFormat="1" x14ac:dyDescent="0.3">
      <c r="A665" s="1"/>
      <c r="B665" s="1"/>
      <c r="C665" s="1"/>
      <c r="D665" s="92"/>
      <c r="E665" s="3"/>
      <c r="F665" s="3"/>
      <c r="G665" s="1"/>
      <c r="H665" s="69">
        <v>29.59404800005824</v>
      </c>
      <c r="I665" s="47">
        <v>0</v>
      </c>
      <c r="J665" s="48">
        <v>0</v>
      </c>
      <c r="K665" s="48">
        <v>0</v>
      </c>
      <c r="L665" s="49">
        <v>0</v>
      </c>
      <c r="M665" s="49">
        <v>0</v>
      </c>
      <c r="N665" s="49">
        <v>0</v>
      </c>
      <c r="O665" s="49">
        <v>0</v>
      </c>
      <c r="P665" s="49">
        <v>0</v>
      </c>
      <c r="Q665" s="49">
        <v>0</v>
      </c>
      <c r="R665" s="49">
        <v>0</v>
      </c>
      <c r="S665" s="49">
        <v>0</v>
      </c>
      <c r="T665" s="49">
        <v>0</v>
      </c>
      <c r="U665" s="50">
        <v>0</v>
      </c>
      <c r="V665" s="50">
        <v>0</v>
      </c>
      <c r="W665" s="51">
        <v>0</v>
      </c>
      <c r="X665" s="51">
        <v>0</v>
      </c>
      <c r="Y665" s="51">
        <v>0</v>
      </c>
      <c r="Z665" s="51">
        <v>0</v>
      </c>
      <c r="AA665" s="52">
        <v>0</v>
      </c>
      <c r="AB665" s="53">
        <v>0</v>
      </c>
      <c r="AC665" s="53">
        <v>0</v>
      </c>
      <c r="AD665" s="55">
        <v>0</v>
      </c>
      <c r="AE665" s="56">
        <v>0</v>
      </c>
      <c r="AF665" s="56">
        <v>0</v>
      </c>
      <c r="AG665" s="56">
        <v>0</v>
      </c>
      <c r="AH665" s="57">
        <v>0</v>
      </c>
      <c r="AI665" s="57">
        <v>0</v>
      </c>
      <c r="AJ665" s="57">
        <v>0</v>
      </c>
      <c r="AK665" s="57">
        <v>0</v>
      </c>
      <c r="AL665" s="57">
        <v>0</v>
      </c>
      <c r="AM665" s="57">
        <v>0</v>
      </c>
      <c r="AN665" s="57">
        <v>0</v>
      </c>
      <c r="AO665" s="57">
        <v>0</v>
      </c>
      <c r="AP665" s="57">
        <v>0</v>
      </c>
      <c r="AQ665" s="58">
        <v>0</v>
      </c>
      <c r="AR665" s="58">
        <v>0</v>
      </c>
      <c r="AS665" s="58">
        <v>0</v>
      </c>
      <c r="AT665" s="58">
        <v>0</v>
      </c>
      <c r="AU665" s="58">
        <v>0</v>
      </c>
      <c r="AV665" s="58">
        <v>0</v>
      </c>
      <c r="AW665" s="58">
        <v>0</v>
      </c>
      <c r="AX665" s="59">
        <v>0</v>
      </c>
      <c r="AY665" s="59">
        <v>0</v>
      </c>
      <c r="AZ665" s="59">
        <v>0</v>
      </c>
      <c r="BA665" s="64">
        <v>0</v>
      </c>
      <c r="BB665" s="64">
        <v>0</v>
      </c>
      <c r="BC665" s="64">
        <v>0</v>
      </c>
      <c r="BD665" s="64">
        <v>0</v>
      </c>
      <c r="BE665" s="64">
        <v>0</v>
      </c>
      <c r="BF665" s="64">
        <v>0</v>
      </c>
      <c r="BG665" s="64">
        <v>0</v>
      </c>
      <c r="BH665" s="64">
        <v>0</v>
      </c>
      <c r="BI665" s="61">
        <v>0</v>
      </c>
      <c r="BJ665" s="62">
        <v>0</v>
      </c>
      <c r="BK665" s="62">
        <v>0</v>
      </c>
      <c r="BL665" s="62">
        <v>0</v>
      </c>
      <c r="BM665" s="62">
        <v>0</v>
      </c>
      <c r="BN665" s="62">
        <v>0</v>
      </c>
      <c r="BO665" s="62">
        <v>0</v>
      </c>
      <c r="BP665" s="62">
        <v>0</v>
      </c>
      <c r="BQ665" s="62">
        <v>0</v>
      </c>
      <c r="BR665" s="62">
        <v>0</v>
      </c>
      <c r="BS665" s="62">
        <v>0</v>
      </c>
      <c r="BT665" s="62">
        <v>0</v>
      </c>
      <c r="BU665" s="62">
        <v>0</v>
      </c>
    </row>
    <row r="666" spans="1:73" s="63" customFormat="1" x14ac:dyDescent="0.3">
      <c r="A666" s="1"/>
      <c r="B666" s="1"/>
      <c r="C666" s="1"/>
      <c r="D666" s="92"/>
      <c r="E666" s="3"/>
      <c r="F666" s="3"/>
      <c r="G666" s="1"/>
      <c r="H666" s="69">
        <v>29.638752000058325</v>
      </c>
      <c r="I666" s="47">
        <v>0</v>
      </c>
      <c r="J666" s="48">
        <v>0</v>
      </c>
      <c r="K666" s="48">
        <v>0</v>
      </c>
      <c r="L666" s="49">
        <v>0</v>
      </c>
      <c r="M666" s="49">
        <v>0</v>
      </c>
      <c r="N666" s="49">
        <v>0</v>
      </c>
      <c r="O666" s="49">
        <v>0</v>
      </c>
      <c r="P666" s="49">
        <v>0</v>
      </c>
      <c r="Q666" s="49">
        <v>0</v>
      </c>
      <c r="R666" s="49">
        <v>0</v>
      </c>
      <c r="S666" s="49">
        <v>0</v>
      </c>
      <c r="T666" s="49">
        <v>0</v>
      </c>
      <c r="U666" s="50">
        <v>0</v>
      </c>
      <c r="V666" s="50">
        <v>0</v>
      </c>
      <c r="W666" s="51">
        <v>0</v>
      </c>
      <c r="X666" s="51">
        <v>0</v>
      </c>
      <c r="Y666" s="51">
        <v>0</v>
      </c>
      <c r="Z666" s="51">
        <v>0</v>
      </c>
      <c r="AA666" s="52">
        <v>0</v>
      </c>
      <c r="AB666" s="53">
        <v>0</v>
      </c>
      <c r="AC666" s="53">
        <v>0</v>
      </c>
      <c r="AD666" s="55">
        <v>0</v>
      </c>
      <c r="AE666" s="56">
        <v>0</v>
      </c>
      <c r="AF666" s="56">
        <v>0</v>
      </c>
      <c r="AG666" s="56">
        <v>0</v>
      </c>
      <c r="AH666" s="57">
        <v>0</v>
      </c>
      <c r="AI666" s="57">
        <v>0</v>
      </c>
      <c r="AJ666" s="57">
        <v>0</v>
      </c>
      <c r="AK666" s="57">
        <v>0</v>
      </c>
      <c r="AL666" s="57">
        <v>0</v>
      </c>
      <c r="AM666" s="57">
        <v>0</v>
      </c>
      <c r="AN666" s="57">
        <v>0</v>
      </c>
      <c r="AO666" s="57">
        <v>0</v>
      </c>
      <c r="AP666" s="57">
        <v>0</v>
      </c>
      <c r="AQ666" s="58">
        <v>0</v>
      </c>
      <c r="AR666" s="58">
        <v>0</v>
      </c>
      <c r="AS666" s="58">
        <v>0</v>
      </c>
      <c r="AT666" s="58">
        <v>0</v>
      </c>
      <c r="AU666" s="58">
        <v>0</v>
      </c>
      <c r="AV666" s="58">
        <v>0</v>
      </c>
      <c r="AW666" s="58">
        <v>0</v>
      </c>
      <c r="AX666" s="59">
        <v>0</v>
      </c>
      <c r="AY666" s="59">
        <v>0</v>
      </c>
      <c r="AZ666" s="59">
        <v>0</v>
      </c>
      <c r="BA666" s="64">
        <v>0</v>
      </c>
      <c r="BB666" s="64">
        <v>0</v>
      </c>
      <c r="BC666" s="64">
        <v>0</v>
      </c>
      <c r="BD666" s="64">
        <v>0</v>
      </c>
      <c r="BE666" s="64">
        <v>0</v>
      </c>
      <c r="BF666" s="64">
        <v>0</v>
      </c>
      <c r="BG666" s="64">
        <v>0</v>
      </c>
      <c r="BH666" s="64">
        <v>0</v>
      </c>
      <c r="BI666" s="61">
        <v>0</v>
      </c>
      <c r="BJ666" s="62">
        <v>0</v>
      </c>
      <c r="BK666" s="62">
        <v>0</v>
      </c>
      <c r="BL666" s="62">
        <v>0</v>
      </c>
      <c r="BM666" s="62">
        <v>0</v>
      </c>
      <c r="BN666" s="62">
        <v>0</v>
      </c>
      <c r="BO666" s="62">
        <v>0</v>
      </c>
      <c r="BP666" s="62">
        <v>0</v>
      </c>
      <c r="BQ666" s="62">
        <v>0</v>
      </c>
      <c r="BR666" s="62">
        <v>0</v>
      </c>
      <c r="BS666" s="62">
        <v>0</v>
      </c>
      <c r="BT666" s="62">
        <v>0</v>
      </c>
      <c r="BU666" s="62">
        <v>0</v>
      </c>
    </row>
    <row r="667" spans="1:73" s="63" customFormat="1" x14ac:dyDescent="0.3">
      <c r="A667" s="1"/>
      <c r="B667" s="1"/>
      <c r="C667" s="1"/>
      <c r="D667" s="92"/>
      <c r="E667" s="3"/>
      <c r="F667" s="3"/>
      <c r="G667" s="1"/>
      <c r="H667" s="69">
        <v>29.683456000058417</v>
      </c>
      <c r="I667" s="47">
        <v>0</v>
      </c>
      <c r="J667" s="48">
        <v>0</v>
      </c>
      <c r="K667" s="48">
        <v>0</v>
      </c>
      <c r="L667" s="49">
        <v>0</v>
      </c>
      <c r="M667" s="49">
        <v>0</v>
      </c>
      <c r="N667" s="49">
        <v>0</v>
      </c>
      <c r="O667" s="49">
        <v>0</v>
      </c>
      <c r="P667" s="49">
        <v>0</v>
      </c>
      <c r="Q667" s="49">
        <v>0</v>
      </c>
      <c r="R667" s="49">
        <v>0</v>
      </c>
      <c r="S667" s="49">
        <v>0</v>
      </c>
      <c r="T667" s="49">
        <v>0</v>
      </c>
      <c r="U667" s="50">
        <v>0</v>
      </c>
      <c r="V667" s="50">
        <v>0</v>
      </c>
      <c r="W667" s="51">
        <v>0</v>
      </c>
      <c r="X667" s="51">
        <v>0</v>
      </c>
      <c r="Y667" s="51">
        <v>0</v>
      </c>
      <c r="Z667" s="51">
        <v>0</v>
      </c>
      <c r="AA667" s="52">
        <v>0</v>
      </c>
      <c r="AB667" s="53">
        <v>0</v>
      </c>
      <c r="AC667" s="53">
        <v>0</v>
      </c>
      <c r="AD667" s="55">
        <v>0</v>
      </c>
      <c r="AE667" s="56">
        <v>0</v>
      </c>
      <c r="AF667" s="56">
        <v>0</v>
      </c>
      <c r="AG667" s="56">
        <v>0</v>
      </c>
      <c r="AH667" s="57">
        <v>0</v>
      </c>
      <c r="AI667" s="57">
        <v>0</v>
      </c>
      <c r="AJ667" s="57">
        <v>0</v>
      </c>
      <c r="AK667" s="57">
        <v>0</v>
      </c>
      <c r="AL667" s="57">
        <v>0</v>
      </c>
      <c r="AM667" s="57">
        <v>0</v>
      </c>
      <c r="AN667" s="57">
        <v>0</v>
      </c>
      <c r="AO667" s="57">
        <v>0</v>
      </c>
      <c r="AP667" s="57">
        <v>0</v>
      </c>
      <c r="AQ667" s="58">
        <v>0</v>
      </c>
      <c r="AR667" s="58">
        <v>0</v>
      </c>
      <c r="AS667" s="58">
        <v>0</v>
      </c>
      <c r="AT667" s="58">
        <v>0</v>
      </c>
      <c r="AU667" s="58">
        <v>0</v>
      </c>
      <c r="AV667" s="58">
        <v>0</v>
      </c>
      <c r="AW667" s="58">
        <v>0</v>
      </c>
      <c r="AX667" s="59">
        <v>0</v>
      </c>
      <c r="AY667" s="59">
        <v>0</v>
      </c>
      <c r="AZ667" s="59">
        <v>0</v>
      </c>
      <c r="BA667" s="64">
        <v>0</v>
      </c>
      <c r="BB667" s="64">
        <v>0</v>
      </c>
      <c r="BC667" s="64">
        <v>0</v>
      </c>
      <c r="BD667" s="64">
        <v>0</v>
      </c>
      <c r="BE667" s="64">
        <v>0</v>
      </c>
      <c r="BF667" s="64">
        <v>0</v>
      </c>
      <c r="BG667" s="64">
        <v>0</v>
      </c>
      <c r="BH667" s="64">
        <v>0</v>
      </c>
      <c r="BI667" s="61">
        <v>0</v>
      </c>
      <c r="BJ667" s="62">
        <v>0</v>
      </c>
      <c r="BK667" s="62">
        <v>0</v>
      </c>
      <c r="BL667" s="62">
        <v>0</v>
      </c>
      <c r="BM667" s="62">
        <v>0</v>
      </c>
      <c r="BN667" s="62">
        <v>0</v>
      </c>
      <c r="BO667" s="62">
        <v>0</v>
      </c>
      <c r="BP667" s="62">
        <v>0</v>
      </c>
      <c r="BQ667" s="62">
        <v>0</v>
      </c>
      <c r="BR667" s="62">
        <v>0</v>
      </c>
      <c r="BS667" s="62">
        <v>0</v>
      </c>
      <c r="BT667" s="62">
        <v>0</v>
      </c>
      <c r="BU667" s="62">
        <v>0</v>
      </c>
    </row>
    <row r="668" spans="1:73" s="63" customFormat="1" x14ac:dyDescent="0.3">
      <c r="A668" s="1"/>
      <c r="B668" s="1"/>
      <c r="C668" s="1"/>
      <c r="D668" s="92"/>
      <c r="E668" s="3"/>
      <c r="F668" s="3"/>
      <c r="G668" s="1"/>
      <c r="H668" s="69">
        <v>29.728160000058502</v>
      </c>
      <c r="I668" s="47">
        <v>0</v>
      </c>
      <c r="J668" s="48">
        <v>0</v>
      </c>
      <c r="K668" s="48">
        <v>0</v>
      </c>
      <c r="L668" s="49">
        <v>0</v>
      </c>
      <c r="M668" s="49">
        <v>0</v>
      </c>
      <c r="N668" s="49">
        <v>0</v>
      </c>
      <c r="O668" s="49">
        <v>0</v>
      </c>
      <c r="P668" s="49">
        <v>0</v>
      </c>
      <c r="Q668" s="49">
        <v>0</v>
      </c>
      <c r="R668" s="49">
        <v>0</v>
      </c>
      <c r="S668" s="49">
        <v>0</v>
      </c>
      <c r="T668" s="49">
        <v>0</v>
      </c>
      <c r="U668" s="50">
        <v>0</v>
      </c>
      <c r="V668" s="50">
        <v>0</v>
      </c>
      <c r="W668" s="51">
        <v>0</v>
      </c>
      <c r="X668" s="51">
        <v>0</v>
      </c>
      <c r="Y668" s="51">
        <v>0</v>
      </c>
      <c r="Z668" s="51">
        <v>0</v>
      </c>
      <c r="AA668" s="52">
        <v>0</v>
      </c>
      <c r="AB668" s="53">
        <v>0</v>
      </c>
      <c r="AC668" s="53">
        <v>0</v>
      </c>
      <c r="AD668" s="55">
        <v>0</v>
      </c>
      <c r="AE668" s="56">
        <v>0</v>
      </c>
      <c r="AF668" s="56">
        <v>0</v>
      </c>
      <c r="AG668" s="56">
        <v>0</v>
      </c>
      <c r="AH668" s="57">
        <v>0</v>
      </c>
      <c r="AI668" s="57">
        <v>0</v>
      </c>
      <c r="AJ668" s="57">
        <v>0</v>
      </c>
      <c r="AK668" s="57">
        <v>0</v>
      </c>
      <c r="AL668" s="57">
        <v>0</v>
      </c>
      <c r="AM668" s="57">
        <v>0</v>
      </c>
      <c r="AN668" s="57">
        <v>0</v>
      </c>
      <c r="AO668" s="57">
        <v>0</v>
      </c>
      <c r="AP668" s="57">
        <v>0</v>
      </c>
      <c r="AQ668" s="58">
        <v>0</v>
      </c>
      <c r="AR668" s="58">
        <v>0</v>
      </c>
      <c r="AS668" s="58">
        <v>0</v>
      </c>
      <c r="AT668" s="58">
        <v>0</v>
      </c>
      <c r="AU668" s="58">
        <v>0</v>
      </c>
      <c r="AV668" s="58">
        <v>0</v>
      </c>
      <c r="AW668" s="58">
        <v>0</v>
      </c>
      <c r="AX668" s="59">
        <v>0</v>
      </c>
      <c r="AY668" s="59">
        <v>0</v>
      </c>
      <c r="AZ668" s="59">
        <v>0</v>
      </c>
      <c r="BA668" s="64">
        <v>0</v>
      </c>
      <c r="BB668" s="64">
        <v>0</v>
      </c>
      <c r="BC668" s="64">
        <v>0</v>
      </c>
      <c r="BD668" s="64">
        <v>0</v>
      </c>
      <c r="BE668" s="64">
        <v>0</v>
      </c>
      <c r="BF668" s="64">
        <v>0</v>
      </c>
      <c r="BG668" s="64">
        <v>0</v>
      </c>
      <c r="BH668" s="64">
        <v>0</v>
      </c>
      <c r="BI668" s="61">
        <v>0</v>
      </c>
      <c r="BJ668" s="62">
        <v>0</v>
      </c>
      <c r="BK668" s="62">
        <v>0</v>
      </c>
      <c r="BL668" s="62">
        <v>0</v>
      </c>
      <c r="BM668" s="62">
        <v>0</v>
      </c>
      <c r="BN668" s="62">
        <v>0</v>
      </c>
      <c r="BO668" s="62">
        <v>0</v>
      </c>
      <c r="BP668" s="62">
        <v>0</v>
      </c>
      <c r="BQ668" s="62">
        <v>0</v>
      </c>
      <c r="BR668" s="62">
        <v>0</v>
      </c>
      <c r="BS668" s="62">
        <v>0</v>
      </c>
      <c r="BT668" s="62">
        <v>0</v>
      </c>
      <c r="BU668" s="62">
        <v>0</v>
      </c>
    </row>
    <row r="669" spans="1:73" s="63" customFormat="1" x14ac:dyDescent="0.3">
      <c r="A669" s="1"/>
      <c r="B669" s="1"/>
      <c r="C669" s="1"/>
      <c r="D669" s="92"/>
      <c r="E669" s="3"/>
      <c r="F669" s="3"/>
      <c r="G669" s="1"/>
      <c r="H669" s="69">
        <v>29.772864000058586</v>
      </c>
      <c r="I669" s="47">
        <v>0</v>
      </c>
      <c r="J669" s="48">
        <v>0</v>
      </c>
      <c r="K669" s="48">
        <v>0</v>
      </c>
      <c r="L669" s="49">
        <v>0</v>
      </c>
      <c r="M669" s="49">
        <v>0</v>
      </c>
      <c r="N669" s="49">
        <v>0</v>
      </c>
      <c r="O669" s="49">
        <v>0</v>
      </c>
      <c r="P669" s="49">
        <v>0</v>
      </c>
      <c r="Q669" s="49">
        <v>0</v>
      </c>
      <c r="R669" s="49">
        <v>0</v>
      </c>
      <c r="S669" s="49">
        <v>0</v>
      </c>
      <c r="T669" s="49">
        <v>0</v>
      </c>
      <c r="U669" s="50">
        <v>0</v>
      </c>
      <c r="V669" s="50">
        <v>0</v>
      </c>
      <c r="W669" s="51">
        <v>0</v>
      </c>
      <c r="X669" s="51">
        <v>0</v>
      </c>
      <c r="Y669" s="51">
        <v>0</v>
      </c>
      <c r="Z669" s="51">
        <v>0</v>
      </c>
      <c r="AA669" s="52">
        <v>0</v>
      </c>
      <c r="AB669" s="53">
        <v>0</v>
      </c>
      <c r="AC669" s="53">
        <v>0</v>
      </c>
      <c r="AD669" s="55">
        <v>0</v>
      </c>
      <c r="AE669" s="56">
        <v>0</v>
      </c>
      <c r="AF669" s="56">
        <v>0</v>
      </c>
      <c r="AG669" s="56">
        <v>0</v>
      </c>
      <c r="AH669" s="57">
        <v>0</v>
      </c>
      <c r="AI669" s="57">
        <v>0</v>
      </c>
      <c r="AJ669" s="57">
        <v>0</v>
      </c>
      <c r="AK669" s="57">
        <v>0</v>
      </c>
      <c r="AL669" s="57">
        <v>0</v>
      </c>
      <c r="AM669" s="57">
        <v>0</v>
      </c>
      <c r="AN669" s="57">
        <v>0</v>
      </c>
      <c r="AO669" s="57">
        <v>0</v>
      </c>
      <c r="AP669" s="57">
        <v>0</v>
      </c>
      <c r="AQ669" s="58">
        <v>0</v>
      </c>
      <c r="AR669" s="58">
        <v>0</v>
      </c>
      <c r="AS669" s="58">
        <v>0</v>
      </c>
      <c r="AT669" s="58">
        <v>0</v>
      </c>
      <c r="AU669" s="58">
        <v>0</v>
      </c>
      <c r="AV669" s="58">
        <v>0</v>
      </c>
      <c r="AW669" s="58">
        <v>0</v>
      </c>
      <c r="AX669" s="59">
        <v>0</v>
      </c>
      <c r="AY669" s="59">
        <v>0</v>
      </c>
      <c r="AZ669" s="59">
        <v>0</v>
      </c>
      <c r="BA669" s="64">
        <v>0</v>
      </c>
      <c r="BB669" s="64">
        <v>0</v>
      </c>
      <c r="BC669" s="64">
        <v>0</v>
      </c>
      <c r="BD669" s="64">
        <v>0</v>
      </c>
      <c r="BE669" s="64">
        <v>0</v>
      </c>
      <c r="BF669" s="64">
        <v>0</v>
      </c>
      <c r="BG669" s="64">
        <v>0</v>
      </c>
      <c r="BH669" s="64">
        <v>0</v>
      </c>
      <c r="BI669" s="61">
        <v>0</v>
      </c>
      <c r="BJ669" s="62">
        <v>0</v>
      </c>
      <c r="BK669" s="62">
        <v>0</v>
      </c>
      <c r="BL669" s="62">
        <v>0</v>
      </c>
      <c r="BM669" s="62">
        <v>0</v>
      </c>
      <c r="BN669" s="62">
        <v>0</v>
      </c>
      <c r="BO669" s="62">
        <v>0</v>
      </c>
      <c r="BP669" s="62">
        <v>0</v>
      </c>
      <c r="BQ669" s="62">
        <v>0</v>
      </c>
      <c r="BR669" s="62">
        <v>0</v>
      </c>
      <c r="BS669" s="62">
        <v>0</v>
      </c>
      <c r="BT669" s="62">
        <v>0</v>
      </c>
      <c r="BU669" s="62">
        <v>0</v>
      </c>
    </row>
    <row r="670" spans="1:73" s="63" customFormat="1" x14ac:dyDescent="0.3">
      <c r="A670" s="1"/>
      <c r="B670" s="1"/>
      <c r="C670" s="1"/>
      <c r="D670" s="92"/>
      <c r="E670" s="3"/>
      <c r="F670" s="3"/>
      <c r="G670" s="1"/>
      <c r="H670" s="69">
        <v>29.817568000058678</v>
      </c>
      <c r="I670" s="47">
        <v>0</v>
      </c>
      <c r="J670" s="48">
        <v>0</v>
      </c>
      <c r="K670" s="48">
        <v>0</v>
      </c>
      <c r="L670" s="49">
        <v>0</v>
      </c>
      <c r="M670" s="49">
        <v>0</v>
      </c>
      <c r="N670" s="49">
        <v>0</v>
      </c>
      <c r="O670" s="49">
        <v>0</v>
      </c>
      <c r="P670" s="49">
        <v>0</v>
      </c>
      <c r="Q670" s="49">
        <v>0</v>
      </c>
      <c r="R670" s="49">
        <v>0</v>
      </c>
      <c r="S670" s="49">
        <v>0</v>
      </c>
      <c r="T670" s="49">
        <v>0</v>
      </c>
      <c r="U670" s="50">
        <v>0</v>
      </c>
      <c r="V670" s="50">
        <v>0</v>
      </c>
      <c r="W670" s="51">
        <v>0</v>
      </c>
      <c r="X670" s="51">
        <v>0</v>
      </c>
      <c r="Y670" s="51">
        <v>0</v>
      </c>
      <c r="Z670" s="51">
        <v>0</v>
      </c>
      <c r="AA670" s="52">
        <v>0</v>
      </c>
      <c r="AB670" s="53">
        <v>0</v>
      </c>
      <c r="AC670" s="53">
        <v>0</v>
      </c>
      <c r="AD670" s="55">
        <v>0</v>
      </c>
      <c r="AE670" s="56">
        <v>0</v>
      </c>
      <c r="AF670" s="56">
        <v>0</v>
      </c>
      <c r="AG670" s="56">
        <v>0</v>
      </c>
      <c r="AH670" s="57">
        <v>0</v>
      </c>
      <c r="AI670" s="57">
        <v>0</v>
      </c>
      <c r="AJ670" s="57">
        <v>0</v>
      </c>
      <c r="AK670" s="57">
        <v>0</v>
      </c>
      <c r="AL670" s="57">
        <v>0</v>
      </c>
      <c r="AM670" s="57">
        <v>0</v>
      </c>
      <c r="AN670" s="57">
        <v>0</v>
      </c>
      <c r="AO670" s="57">
        <v>0</v>
      </c>
      <c r="AP670" s="57">
        <v>0</v>
      </c>
      <c r="AQ670" s="58">
        <v>0</v>
      </c>
      <c r="AR670" s="58">
        <v>0</v>
      </c>
      <c r="AS670" s="58">
        <v>0</v>
      </c>
      <c r="AT670" s="58">
        <v>0</v>
      </c>
      <c r="AU670" s="58">
        <v>0</v>
      </c>
      <c r="AV670" s="58">
        <v>0</v>
      </c>
      <c r="AW670" s="58">
        <v>0</v>
      </c>
      <c r="AX670" s="59">
        <v>0</v>
      </c>
      <c r="AY670" s="59">
        <v>0</v>
      </c>
      <c r="AZ670" s="59">
        <v>0</v>
      </c>
      <c r="BA670" s="64">
        <v>0</v>
      </c>
      <c r="BB670" s="64">
        <v>0</v>
      </c>
      <c r="BC670" s="64">
        <v>0</v>
      </c>
      <c r="BD670" s="64">
        <v>0</v>
      </c>
      <c r="BE670" s="64">
        <v>0</v>
      </c>
      <c r="BF670" s="64">
        <v>0</v>
      </c>
      <c r="BG670" s="64">
        <v>0</v>
      </c>
      <c r="BH670" s="64">
        <v>0</v>
      </c>
      <c r="BI670" s="61">
        <v>0</v>
      </c>
      <c r="BJ670" s="62">
        <v>0</v>
      </c>
      <c r="BK670" s="62">
        <v>0</v>
      </c>
      <c r="BL670" s="62">
        <v>0</v>
      </c>
      <c r="BM670" s="62">
        <v>0</v>
      </c>
      <c r="BN670" s="62">
        <v>0</v>
      </c>
      <c r="BO670" s="62">
        <v>0</v>
      </c>
      <c r="BP670" s="62">
        <v>0</v>
      </c>
      <c r="BQ670" s="62">
        <v>0</v>
      </c>
      <c r="BR670" s="62">
        <v>0</v>
      </c>
      <c r="BS670" s="62">
        <v>0</v>
      </c>
      <c r="BT670" s="62">
        <v>0</v>
      </c>
      <c r="BU670" s="62">
        <v>0</v>
      </c>
    </row>
    <row r="671" spans="1:73" s="63" customFormat="1" x14ac:dyDescent="0.3">
      <c r="A671" s="1"/>
      <c r="B671" s="1"/>
      <c r="C671" s="1"/>
      <c r="D671" s="92"/>
      <c r="E671" s="3"/>
      <c r="F671" s="3"/>
      <c r="G671" s="1"/>
      <c r="H671" s="69">
        <v>29.862272000058766</v>
      </c>
      <c r="I671" s="47">
        <v>0</v>
      </c>
      <c r="J671" s="48">
        <v>0</v>
      </c>
      <c r="K671" s="48">
        <v>0</v>
      </c>
      <c r="L671" s="49">
        <v>0</v>
      </c>
      <c r="M671" s="49">
        <v>0</v>
      </c>
      <c r="N671" s="49">
        <v>0</v>
      </c>
      <c r="O671" s="49">
        <v>0</v>
      </c>
      <c r="P671" s="49">
        <v>0</v>
      </c>
      <c r="Q671" s="49">
        <v>0</v>
      </c>
      <c r="R671" s="49">
        <v>0</v>
      </c>
      <c r="S671" s="49">
        <v>0</v>
      </c>
      <c r="T671" s="49">
        <v>0</v>
      </c>
      <c r="U671" s="50">
        <v>0</v>
      </c>
      <c r="V671" s="50">
        <v>0</v>
      </c>
      <c r="W671" s="51">
        <v>0</v>
      </c>
      <c r="X671" s="51">
        <v>0</v>
      </c>
      <c r="Y671" s="51">
        <v>0</v>
      </c>
      <c r="Z671" s="51">
        <v>0</v>
      </c>
      <c r="AA671" s="52">
        <v>0</v>
      </c>
      <c r="AB671" s="53">
        <v>0</v>
      </c>
      <c r="AC671" s="53">
        <v>0</v>
      </c>
      <c r="AD671" s="55">
        <v>0</v>
      </c>
      <c r="AE671" s="56">
        <v>0</v>
      </c>
      <c r="AF671" s="56">
        <v>0</v>
      </c>
      <c r="AG671" s="56">
        <v>0</v>
      </c>
      <c r="AH671" s="57">
        <v>0</v>
      </c>
      <c r="AI671" s="57">
        <v>0</v>
      </c>
      <c r="AJ671" s="57">
        <v>0</v>
      </c>
      <c r="AK671" s="57">
        <v>0</v>
      </c>
      <c r="AL671" s="57">
        <v>0</v>
      </c>
      <c r="AM671" s="57">
        <v>0</v>
      </c>
      <c r="AN671" s="57">
        <v>0</v>
      </c>
      <c r="AO671" s="57">
        <v>0</v>
      </c>
      <c r="AP671" s="57">
        <v>0</v>
      </c>
      <c r="AQ671" s="58">
        <v>0</v>
      </c>
      <c r="AR671" s="58">
        <v>0</v>
      </c>
      <c r="AS671" s="58">
        <v>0</v>
      </c>
      <c r="AT671" s="58">
        <v>0</v>
      </c>
      <c r="AU671" s="58">
        <v>0</v>
      </c>
      <c r="AV671" s="58">
        <v>0</v>
      </c>
      <c r="AW671" s="58">
        <v>0</v>
      </c>
      <c r="AX671" s="59">
        <v>0</v>
      </c>
      <c r="AY671" s="59">
        <v>0</v>
      </c>
      <c r="AZ671" s="59">
        <v>0</v>
      </c>
      <c r="BA671" s="64">
        <v>0</v>
      </c>
      <c r="BB671" s="64">
        <v>0</v>
      </c>
      <c r="BC671" s="64">
        <v>0</v>
      </c>
      <c r="BD671" s="64">
        <v>0</v>
      </c>
      <c r="BE671" s="64">
        <v>0</v>
      </c>
      <c r="BF671" s="64">
        <v>0</v>
      </c>
      <c r="BG671" s="64">
        <v>0</v>
      </c>
      <c r="BH671" s="64">
        <v>0</v>
      </c>
      <c r="BI671" s="61">
        <v>0</v>
      </c>
      <c r="BJ671" s="62">
        <v>0</v>
      </c>
      <c r="BK671" s="62">
        <v>0</v>
      </c>
      <c r="BL671" s="62">
        <v>0</v>
      </c>
      <c r="BM671" s="62">
        <v>0</v>
      </c>
      <c r="BN671" s="62">
        <v>0</v>
      </c>
      <c r="BO671" s="62">
        <v>0</v>
      </c>
      <c r="BP671" s="62">
        <v>0</v>
      </c>
      <c r="BQ671" s="62">
        <v>0</v>
      </c>
      <c r="BR671" s="62">
        <v>0</v>
      </c>
      <c r="BS671" s="62">
        <v>0</v>
      </c>
      <c r="BT671" s="62">
        <v>0</v>
      </c>
      <c r="BU671" s="62">
        <v>0</v>
      </c>
    </row>
    <row r="672" spans="1:73" s="63" customFormat="1" x14ac:dyDescent="0.3">
      <c r="A672" s="1"/>
      <c r="B672" s="1"/>
      <c r="C672" s="1"/>
      <c r="D672" s="92"/>
      <c r="E672" s="3"/>
      <c r="F672" s="3"/>
      <c r="G672" s="1"/>
      <c r="H672" s="69">
        <v>29.906976000058858</v>
      </c>
      <c r="I672" s="47">
        <v>0</v>
      </c>
      <c r="J672" s="48">
        <v>0</v>
      </c>
      <c r="K672" s="48">
        <v>0</v>
      </c>
      <c r="L672" s="49">
        <v>0</v>
      </c>
      <c r="M672" s="49">
        <v>0</v>
      </c>
      <c r="N672" s="49">
        <v>0</v>
      </c>
      <c r="O672" s="49">
        <v>0</v>
      </c>
      <c r="P672" s="49">
        <v>0</v>
      </c>
      <c r="Q672" s="49">
        <v>0</v>
      </c>
      <c r="R672" s="49">
        <v>0</v>
      </c>
      <c r="S672" s="49">
        <v>0</v>
      </c>
      <c r="T672" s="49">
        <v>0</v>
      </c>
      <c r="U672" s="50">
        <v>0</v>
      </c>
      <c r="V672" s="50">
        <v>0</v>
      </c>
      <c r="W672" s="51">
        <v>0</v>
      </c>
      <c r="X672" s="51">
        <v>0</v>
      </c>
      <c r="Y672" s="51">
        <v>0</v>
      </c>
      <c r="Z672" s="51">
        <v>0</v>
      </c>
      <c r="AA672" s="52">
        <v>0</v>
      </c>
      <c r="AB672" s="53">
        <v>0</v>
      </c>
      <c r="AC672" s="53">
        <v>0</v>
      </c>
      <c r="AD672" s="55">
        <v>0</v>
      </c>
      <c r="AE672" s="56">
        <v>0</v>
      </c>
      <c r="AF672" s="56">
        <v>0</v>
      </c>
      <c r="AG672" s="56">
        <v>0</v>
      </c>
      <c r="AH672" s="57">
        <v>0</v>
      </c>
      <c r="AI672" s="57">
        <v>0</v>
      </c>
      <c r="AJ672" s="57">
        <v>0</v>
      </c>
      <c r="AK672" s="57">
        <v>0</v>
      </c>
      <c r="AL672" s="57">
        <v>0</v>
      </c>
      <c r="AM672" s="57">
        <v>0</v>
      </c>
      <c r="AN672" s="57">
        <v>0</v>
      </c>
      <c r="AO672" s="57">
        <v>0</v>
      </c>
      <c r="AP672" s="57">
        <v>0</v>
      </c>
      <c r="AQ672" s="58">
        <v>0</v>
      </c>
      <c r="AR672" s="58">
        <v>0</v>
      </c>
      <c r="AS672" s="58">
        <v>0</v>
      </c>
      <c r="AT672" s="58">
        <v>0</v>
      </c>
      <c r="AU672" s="58">
        <v>0</v>
      </c>
      <c r="AV672" s="58">
        <v>0</v>
      </c>
      <c r="AW672" s="58">
        <v>0</v>
      </c>
      <c r="AX672" s="59">
        <v>0</v>
      </c>
      <c r="AY672" s="59">
        <v>0</v>
      </c>
      <c r="AZ672" s="59">
        <v>0</v>
      </c>
      <c r="BA672" s="64">
        <v>0</v>
      </c>
      <c r="BB672" s="64">
        <v>0</v>
      </c>
      <c r="BC672" s="64">
        <v>0</v>
      </c>
      <c r="BD672" s="64">
        <v>0</v>
      </c>
      <c r="BE672" s="64">
        <v>0</v>
      </c>
      <c r="BF672" s="64">
        <v>0</v>
      </c>
      <c r="BG672" s="64">
        <v>0</v>
      </c>
      <c r="BH672" s="64">
        <v>0</v>
      </c>
      <c r="BI672" s="61">
        <v>0</v>
      </c>
      <c r="BJ672" s="62">
        <v>0</v>
      </c>
      <c r="BK672" s="62">
        <v>0</v>
      </c>
      <c r="BL672" s="62">
        <v>0</v>
      </c>
      <c r="BM672" s="62">
        <v>0</v>
      </c>
      <c r="BN672" s="62">
        <v>0</v>
      </c>
      <c r="BO672" s="62">
        <v>0</v>
      </c>
      <c r="BP672" s="62">
        <v>0</v>
      </c>
      <c r="BQ672" s="62">
        <v>0</v>
      </c>
      <c r="BR672" s="62">
        <v>0</v>
      </c>
      <c r="BS672" s="62">
        <v>0</v>
      </c>
      <c r="BT672" s="62">
        <v>0</v>
      </c>
      <c r="BU672" s="62">
        <v>0</v>
      </c>
    </row>
    <row r="673" spans="1:73" s="63" customFormat="1" x14ac:dyDescent="0.3">
      <c r="A673" s="1"/>
      <c r="B673" s="1"/>
      <c r="C673" s="1"/>
      <c r="D673" s="92"/>
      <c r="E673" s="3"/>
      <c r="F673" s="3"/>
      <c r="G673" s="1"/>
      <c r="H673" s="69">
        <v>29.951680000058943</v>
      </c>
      <c r="I673" s="47">
        <v>0</v>
      </c>
      <c r="J673" s="48">
        <v>0</v>
      </c>
      <c r="K673" s="48">
        <v>0</v>
      </c>
      <c r="L673" s="49">
        <v>0</v>
      </c>
      <c r="M673" s="49">
        <v>0</v>
      </c>
      <c r="N673" s="49">
        <v>0</v>
      </c>
      <c r="O673" s="49">
        <v>0</v>
      </c>
      <c r="P673" s="49">
        <v>0</v>
      </c>
      <c r="Q673" s="49">
        <v>0</v>
      </c>
      <c r="R673" s="49">
        <v>0</v>
      </c>
      <c r="S673" s="49">
        <v>0</v>
      </c>
      <c r="T673" s="49">
        <v>0</v>
      </c>
      <c r="U673" s="50">
        <v>0</v>
      </c>
      <c r="V673" s="50">
        <v>0</v>
      </c>
      <c r="W673" s="51">
        <v>0</v>
      </c>
      <c r="X673" s="51">
        <v>0</v>
      </c>
      <c r="Y673" s="51">
        <v>0</v>
      </c>
      <c r="Z673" s="51">
        <v>0</v>
      </c>
      <c r="AA673" s="52">
        <v>0</v>
      </c>
      <c r="AB673" s="53">
        <v>0</v>
      </c>
      <c r="AC673" s="53">
        <v>0</v>
      </c>
      <c r="AD673" s="55">
        <v>0</v>
      </c>
      <c r="AE673" s="56">
        <v>0</v>
      </c>
      <c r="AF673" s="56">
        <v>0</v>
      </c>
      <c r="AG673" s="56">
        <v>0</v>
      </c>
      <c r="AH673" s="57">
        <v>0</v>
      </c>
      <c r="AI673" s="57">
        <v>0</v>
      </c>
      <c r="AJ673" s="57">
        <v>0</v>
      </c>
      <c r="AK673" s="57">
        <v>0</v>
      </c>
      <c r="AL673" s="57">
        <v>0</v>
      </c>
      <c r="AM673" s="57">
        <v>0</v>
      </c>
      <c r="AN673" s="57">
        <v>0</v>
      </c>
      <c r="AO673" s="57">
        <v>0</v>
      </c>
      <c r="AP673" s="57">
        <v>0</v>
      </c>
      <c r="AQ673" s="58">
        <v>0</v>
      </c>
      <c r="AR673" s="58">
        <v>0</v>
      </c>
      <c r="AS673" s="58">
        <v>0</v>
      </c>
      <c r="AT673" s="58">
        <v>0</v>
      </c>
      <c r="AU673" s="58">
        <v>0</v>
      </c>
      <c r="AV673" s="58">
        <v>0</v>
      </c>
      <c r="AW673" s="58">
        <v>0</v>
      </c>
      <c r="AX673" s="59">
        <v>0</v>
      </c>
      <c r="AY673" s="59">
        <v>0</v>
      </c>
      <c r="AZ673" s="59">
        <v>0</v>
      </c>
      <c r="BA673" s="64">
        <v>0</v>
      </c>
      <c r="BB673" s="64">
        <v>0</v>
      </c>
      <c r="BC673" s="64">
        <v>0</v>
      </c>
      <c r="BD673" s="64">
        <v>0</v>
      </c>
      <c r="BE673" s="64">
        <v>0</v>
      </c>
      <c r="BF673" s="64">
        <v>0</v>
      </c>
      <c r="BG673" s="64">
        <v>0</v>
      </c>
      <c r="BH673" s="64">
        <v>0</v>
      </c>
      <c r="BI673" s="61">
        <v>0</v>
      </c>
      <c r="BJ673" s="62">
        <v>0</v>
      </c>
      <c r="BK673" s="62">
        <v>0</v>
      </c>
      <c r="BL673" s="62">
        <v>0</v>
      </c>
      <c r="BM673" s="62">
        <v>0</v>
      </c>
      <c r="BN673" s="62">
        <v>0</v>
      </c>
      <c r="BO673" s="62">
        <v>0</v>
      </c>
      <c r="BP673" s="62">
        <v>0</v>
      </c>
      <c r="BQ673" s="62">
        <v>0</v>
      </c>
      <c r="BR673" s="62">
        <v>0</v>
      </c>
      <c r="BS673" s="62">
        <v>0</v>
      </c>
      <c r="BT673" s="62">
        <v>0</v>
      </c>
      <c r="BU673" s="62">
        <v>0</v>
      </c>
    </row>
    <row r="674" spans="1:73" s="63" customFormat="1" x14ac:dyDescent="0.3">
      <c r="A674" s="1"/>
      <c r="B674" s="1"/>
      <c r="C674" s="1"/>
      <c r="D674" s="92"/>
      <c r="E674" s="3"/>
      <c r="F674" s="3"/>
      <c r="G674" s="1"/>
      <c r="H674" s="69">
        <v>29.996384000059027</v>
      </c>
      <c r="I674" s="47">
        <v>0</v>
      </c>
      <c r="J674" s="48">
        <v>0</v>
      </c>
      <c r="K674" s="48">
        <v>0</v>
      </c>
      <c r="L674" s="49">
        <v>0</v>
      </c>
      <c r="M674" s="49">
        <v>0</v>
      </c>
      <c r="N674" s="49">
        <v>0</v>
      </c>
      <c r="O674" s="49">
        <v>0</v>
      </c>
      <c r="P674" s="49">
        <v>0</v>
      </c>
      <c r="Q674" s="49">
        <v>0</v>
      </c>
      <c r="R674" s="49">
        <v>0</v>
      </c>
      <c r="S674" s="49">
        <v>0</v>
      </c>
      <c r="T674" s="49">
        <v>0</v>
      </c>
      <c r="U674" s="50">
        <v>0</v>
      </c>
      <c r="V674" s="50">
        <v>0</v>
      </c>
      <c r="W674" s="51">
        <v>0</v>
      </c>
      <c r="X674" s="51">
        <v>0</v>
      </c>
      <c r="Y674" s="51">
        <v>0</v>
      </c>
      <c r="Z674" s="51">
        <v>0</v>
      </c>
      <c r="AA674" s="52">
        <v>0</v>
      </c>
      <c r="AB674" s="53">
        <v>0</v>
      </c>
      <c r="AC674" s="53">
        <v>0</v>
      </c>
      <c r="AD674" s="55">
        <v>0</v>
      </c>
      <c r="AE674" s="56">
        <v>0</v>
      </c>
      <c r="AF674" s="56">
        <v>0</v>
      </c>
      <c r="AG674" s="56">
        <v>0</v>
      </c>
      <c r="AH674" s="57">
        <v>0</v>
      </c>
      <c r="AI674" s="57">
        <v>0</v>
      </c>
      <c r="AJ674" s="57">
        <v>0</v>
      </c>
      <c r="AK674" s="57">
        <v>0</v>
      </c>
      <c r="AL674" s="57">
        <v>0</v>
      </c>
      <c r="AM674" s="57">
        <v>0</v>
      </c>
      <c r="AN674" s="57">
        <v>0</v>
      </c>
      <c r="AO674" s="57">
        <v>0</v>
      </c>
      <c r="AP674" s="57">
        <v>0</v>
      </c>
      <c r="AQ674" s="58">
        <v>0</v>
      </c>
      <c r="AR674" s="58">
        <v>0</v>
      </c>
      <c r="AS674" s="58">
        <v>0</v>
      </c>
      <c r="AT674" s="58">
        <v>0</v>
      </c>
      <c r="AU674" s="58">
        <v>0</v>
      </c>
      <c r="AV674" s="58">
        <v>0</v>
      </c>
      <c r="AW674" s="58">
        <v>0</v>
      </c>
      <c r="AX674" s="59">
        <v>0</v>
      </c>
      <c r="AY674" s="59">
        <v>0</v>
      </c>
      <c r="AZ674" s="59">
        <v>0</v>
      </c>
      <c r="BA674" s="64">
        <v>0</v>
      </c>
      <c r="BB674" s="64">
        <v>0</v>
      </c>
      <c r="BC674" s="64">
        <v>0</v>
      </c>
      <c r="BD674" s="64">
        <v>0</v>
      </c>
      <c r="BE674" s="64">
        <v>0</v>
      </c>
      <c r="BF674" s="64">
        <v>0</v>
      </c>
      <c r="BG674" s="64">
        <v>0</v>
      </c>
      <c r="BH674" s="64">
        <v>0</v>
      </c>
      <c r="BI674" s="61">
        <v>0</v>
      </c>
      <c r="BJ674" s="62">
        <v>0</v>
      </c>
      <c r="BK674" s="62">
        <v>0</v>
      </c>
      <c r="BL674" s="62">
        <v>0</v>
      </c>
      <c r="BM674" s="62">
        <v>0</v>
      </c>
      <c r="BN674" s="62">
        <v>0</v>
      </c>
      <c r="BO674" s="62">
        <v>0</v>
      </c>
      <c r="BP674" s="62">
        <v>0</v>
      </c>
      <c r="BQ674" s="62">
        <v>0</v>
      </c>
      <c r="BR674" s="62">
        <v>0</v>
      </c>
      <c r="BS674" s="62">
        <v>0</v>
      </c>
      <c r="BT674" s="62">
        <v>0</v>
      </c>
      <c r="BU674" s="62">
        <v>0</v>
      </c>
    </row>
  </sheetData>
  <mergeCells count="1">
    <mergeCell ref="E1:F1"/>
  </mergeCells>
  <conditionalFormatting sqref="F3:F63">
    <cfRule type="cellIs" dxfId="0" priority="1" stopIfTrue="1" operator="greaterThanOrEqual">
      <formula>0</formula>
    </cfRule>
  </conditionalFormatting>
  <pageMargins left="0.7" right="0.7" top="0.78740157499999996" bottom="0.78740157499999996" header="0.3" footer="0.3"/>
  <pageSetup paperSize="3276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>
    <tabColor rgb="FFFF0000"/>
  </sheetPr>
  <dimension ref="A1:H13495"/>
  <sheetViews>
    <sheetView zoomScaleNormal="100" workbookViewId="0">
      <pane ySplit="2" topLeftCell="A13402" activePane="bottomLeft" state="frozen"/>
      <selection activeCell="F1" sqref="F1"/>
      <selection pane="bottomLeft" activeCell="A2" sqref="A2"/>
    </sheetView>
  </sheetViews>
  <sheetFormatPr defaultRowHeight="13" x14ac:dyDescent="0.3"/>
  <cols>
    <col min="1" max="1" width="12.19921875" bestFit="1" customWidth="1"/>
    <col min="2" max="2" width="5.69921875" bestFit="1" customWidth="1"/>
    <col min="3" max="3" width="10.19921875" bestFit="1" customWidth="1"/>
    <col min="4" max="4" width="18.796875" style="122" customWidth="1"/>
    <col min="5" max="5" width="16.796875" style="77" customWidth="1"/>
    <col min="6" max="6" width="19.69921875" style="78" customWidth="1"/>
    <col min="7" max="7" width="16.296875" style="79" customWidth="1"/>
    <col min="8" max="8" width="27" style="79" customWidth="1"/>
  </cols>
  <sheetData>
    <row r="1" spans="1:8" ht="17.5" x14ac:dyDescent="0.35">
      <c r="A1" t="s">
        <v>112</v>
      </c>
      <c r="B1" t="s">
        <v>113</v>
      </c>
      <c r="C1" t="s">
        <v>114</v>
      </c>
      <c r="D1" s="119"/>
    </row>
    <row r="2" spans="1:8" x14ac:dyDescent="0.3">
      <c r="A2" t="s">
        <v>135</v>
      </c>
      <c r="D2" s="120" t="s">
        <v>121</v>
      </c>
      <c r="E2" s="80" t="s">
        <v>92</v>
      </c>
      <c r="F2" s="81" t="s">
        <v>105</v>
      </c>
      <c r="G2" s="82" t="s">
        <v>107</v>
      </c>
      <c r="H2" s="82" t="s">
        <v>106</v>
      </c>
    </row>
    <row r="3" spans="1:8" x14ac:dyDescent="0.3">
      <c r="B3" s="104"/>
      <c r="C3" s="105"/>
      <c r="D3" s="121"/>
      <c r="E3" s="118">
        <f>(D4-D3)*24</f>
        <v>0</v>
      </c>
    </row>
    <row r="4" spans="1:8" x14ac:dyDescent="0.3">
      <c r="B4" s="104"/>
      <c r="C4" s="105"/>
      <c r="D4" s="121"/>
      <c r="E4" s="83"/>
    </row>
    <row r="5" spans="1:8" x14ac:dyDescent="0.3">
      <c r="B5" s="104"/>
      <c r="C5" s="105"/>
      <c r="D5" s="121"/>
      <c r="E5" s="83"/>
    </row>
    <row r="6" spans="1:8" x14ac:dyDescent="0.3">
      <c r="B6" s="104"/>
      <c r="C6" s="105"/>
      <c r="D6" s="121"/>
      <c r="E6" s="83"/>
    </row>
    <row r="7" spans="1:8" x14ac:dyDescent="0.3">
      <c r="B7" s="104"/>
      <c r="C7" s="105"/>
      <c r="D7" s="121"/>
      <c r="E7" s="83"/>
    </row>
    <row r="8" spans="1:8" x14ac:dyDescent="0.3">
      <c r="B8" s="104"/>
      <c r="C8" s="105"/>
      <c r="D8" s="121"/>
      <c r="E8" s="83"/>
    </row>
    <row r="9" spans="1:8" x14ac:dyDescent="0.3">
      <c r="B9" s="104"/>
      <c r="C9" s="105"/>
      <c r="D9" s="121"/>
      <c r="E9" s="83"/>
    </row>
    <row r="10" spans="1:8" x14ac:dyDescent="0.3">
      <c r="B10" s="104"/>
      <c r="C10" s="105"/>
      <c r="D10" s="121"/>
      <c r="E10" s="83"/>
    </row>
    <row r="11" spans="1:8" x14ac:dyDescent="0.3">
      <c r="B11" s="104"/>
      <c r="C11" s="105"/>
      <c r="D11" s="121"/>
      <c r="E11" s="83"/>
    </row>
    <row r="12" spans="1:8" x14ac:dyDescent="0.3">
      <c r="B12" s="104"/>
      <c r="C12" s="105"/>
      <c r="D12" s="121"/>
      <c r="E12" s="83"/>
    </row>
    <row r="13" spans="1:8" x14ac:dyDescent="0.3">
      <c r="B13" s="104"/>
      <c r="C13" s="105"/>
      <c r="D13" s="121"/>
      <c r="E13" s="83"/>
    </row>
    <row r="14" spans="1:8" x14ac:dyDescent="0.3">
      <c r="B14" s="104"/>
      <c r="C14" s="105"/>
      <c r="D14" s="121"/>
      <c r="E14" s="83"/>
    </row>
    <row r="15" spans="1:8" x14ac:dyDescent="0.3">
      <c r="B15" s="104"/>
      <c r="C15" s="105"/>
      <c r="D15" s="121"/>
      <c r="E15" s="83"/>
    </row>
    <row r="16" spans="1:8" x14ac:dyDescent="0.3">
      <c r="B16" s="104"/>
      <c r="C16" s="105"/>
      <c r="D16" s="121"/>
      <c r="E16" s="83"/>
    </row>
    <row r="17" spans="2:5" x14ac:dyDescent="0.3">
      <c r="B17" s="104"/>
      <c r="C17" s="105"/>
      <c r="D17" s="121"/>
      <c r="E17" s="83"/>
    </row>
    <row r="18" spans="2:5" x14ac:dyDescent="0.3">
      <c r="B18" s="104"/>
      <c r="C18" s="105"/>
      <c r="D18" s="121"/>
      <c r="E18" s="83"/>
    </row>
    <row r="19" spans="2:5" x14ac:dyDescent="0.3">
      <c r="B19" s="104"/>
      <c r="C19" s="105"/>
      <c r="D19" s="121"/>
      <c r="E19" s="83"/>
    </row>
    <row r="20" spans="2:5" x14ac:dyDescent="0.3">
      <c r="B20" s="104"/>
      <c r="C20" s="105"/>
      <c r="D20" s="121"/>
      <c r="E20" s="83"/>
    </row>
    <row r="21" spans="2:5" x14ac:dyDescent="0.3">
      <c r="B21" s="104"/>
      <c r="C21" s="105"/>
      <c r="D21" s="121"/>
      <c r="E21" s="83"/>
    </row>
    <row r="22" spans="2:5" x14ac:dyDescent="0.3">
      <c r="B22" s="104"/>
      <c r="C22" s="105"/>
      <c r="D22" s="121"/>
      <c r="E22" s="83"/>
    </row>
    <row r="23" spans="2:5" x14ac:dyDescent="0.3">
      <c r="B23" s="104"/>
      <c r="C23" s="105"/>
      <c r="D23" s="121"/>
      <c r="E23" s="83"/>
    </row>
    <row r="24" spans="2:5" x14ac:dyDescent="0.3">
      <c r="B24" s="104"/>
      <c r="C24" s="105"/>
      <c r="D24" s="121"/>
      <c r="E24" s="83"/>
    </row>
    <row r="25" spans="2:5" x14ac:dyDescent="0.3">
      <c r="B25" s="104"/>
      <c r="C25" s="105"/>
      <c r="D25" s="121"/>
      <c r="E25" s="83"/>
    </row>
    <row r="26" spans="2:5" x14ac:dyDescent="0.3">
      <c r="B26" s="104"/>
      <c r="C26" s="105"/>
      <c r="D26" s="121"/>
      <c r="E26" s="83"/>
    </row>
    <row r="27" spans="2:5" x14ac:dyDescent="0.3">
      <c r="B27" s="104"/>
      <c r="C27" s="105"/>
      <c r="D27" s="121"/>
      <c r="E27" s="83"/>
    </row>
    <row r="28" spans="2:5" x14ac:dyDescent="0.3">
      <c r="B28" s="104"/>
      <c r="C28" s="105"/>
      <c r="D28" s="121"/>
      <c r="E28" s="83"/>
    </row>
    <row r="29" spans="2:5" x14ac:dyDescent="0.3">
      <c r="B29" s="104"/>
      <c r="C29" s="105"/>
      <c r="D29" s="121"/>
      <c r="E29" s="83"/>
    </row>
    <row r="30" spans="2:5" x14ac:dyDescent="0.3">
      <c r="B30" s="104"/>
      <c r="C30" s="105"/>
      <c r="D30" s="121"/>
      <c r="E30" s="83"/>
    </row>
    <row r="31" spans="2:5" x14ac:dyDescent="0.3">
      <c r="B31" s="104"/>
      <c r="C31" s="105"/>
      <c r="D31" s="121"/>
      <c r="E31" s="83"/>
    </row>
    <row r="32" spans="2:5" x14ac:dyDescent="0.3">
      <c r="B32" s="104"/>
      <c r="C32" s="105"/>
      <c r="D32" s="121"/>
      <c r="E32" s="83"/>
    </row>
    <row r="33" spans="2:5" x14ac:dyDescent="0.3">
      <c r="B33" s="104"/>
      <c r="C33" s="105"/>
      <c r="D33" s="121"/>
      <c r="E33" s="83"/>
    </row>
    <row r="34" spans="2:5" x14ac:dyDescent="0.3">
      <c r="B34" s="104"/>
      <c r="C34" s="105"/>
      <c r="D34" s="121"/>
      <c r="E34" s="83"/>
    </row>
    <row r="35" spans="2:5" x14ac:dyDescent="0.3">
      <c r="B35" s="104"/>
      <c r="C35" s="105"/>
      <c r="D35" s="121"/>
      <c r="E35" s="83"/>
    </row>
    <row r="36" spans="2:5" x14ac:dyDescent="0.3">
      <c r="B36" s="104"/>
      <c r="C36" s="105"/>
      <c r="D36" s="121"/>
      <c r="E36" s="83"/>
    </row>
    <row r="37" spans="2:5" x14ac:dyDescent="0.3">
      <c r="B37" s="104"/>
      <c r="C37" s="105"/>
      <c r="D37" s="121"/>
      <c r="E37" s="83"/>
    </row>
    <row r="38" spans="2:5" x14ac:dyDescent="0.3">
      <c r="B38" s="104"/>
      <c r="C38" s="105"/>
      <c r="D38" s="121"/>
      <c r="E38" s="83"/>
    </row>
    <row r="39" spans="2:5" x14ac:dyDescent="0.3">
      <c r="B39" s="104"/>
      <c r="C39" s="105"/>
      <c r="D39" s="121"/>
      <c r="E39" s="83"/>
    </row>
    <row r="40" spans="2:5" x14ac:dyDescent="0.3">
      <c r="B40" s="104"/>
      <c r="C40" s="105"/>
      <c r="D40" s="121"/>
      <c r="E40" s="83"/>
    </row>
    <row r="41" spans="2:5" x14ac:dyDescent="0.3">
      <c r="B41" s="104"/>
      <c r="C41" s="105"/>
      <c r="D41" s="121"/>
      <c r="E41" s="83"/>
    </row>
    <row r="42" spans="2:5" x14ac:dyDescent="0.3">
      <c r="B42" s="104"/>
      <c r="C42" s="105"/>
      <c r="D42" s="121"/>
      <c r="E42" s="83"/>
    </row>
    <row r="43" spans="2:5" x14ac:dyDescent="0.3">
      <c r="B43" s="104"/>
      <c r="C43" s="105"/>
      <c r="D43" s="121"/>
      <c r="E43" s="83"/>
    </row>
    <row r="44" spans="2:5" x14ac:dyDescent="0.3">
      <c r="B44" s="104"/>
      <c r="C44" s="105"/>
      <c r="D44" s="121"/>
      <c r="E44" s="83"/>
    </row>
    <row r="45" spans="2:5" x14ac:dyDescent="0.3">
      <c r="B45" s="104"/>
      <c r="C45" s="105"/>
      <c r="D45" s="121"/>
      <c r="E45" s="83"/>
    </row>
    <row r="46" spans="2:5" x14ac:dyDescent="0.3">
      <c r="B46" s="104"/>
      <c r="C46" s="105"/>
      <c r="D46" s="121"/>
      <c r="E46" s="83"/>
    </row>
    <row r="47" spans="2:5" x14ac:dyDescent="0.3">
      <c r="B47" s="104"/>
      <c r="C47" s="105"/>
      <c r="D47" s="121"/>
      <c r="E47" s="83"/>
    </row>
    <row r="48" spans="2:5" x14ac:dyDescent="0.3">
      <c r="B48" s="104"/>
      <c r="C48" s="105"/>
      <c r="D48" s="121"/>
      <c r="E48" s="83"/>
    </row>
    <row r="49" spans="2:5" x14ac:dyDescent="0.3">
      <c r="B49" s="104"/>
      <c r="C49" s="105"/>
      <c r="D49" s="121"/>
      <c r="E49" s="83"/>
    </row>
    <row r="50" spans="2:5" x14ac:dyDescent="0.3">
      <c r="B50" s="104"/>
      <c r="C50" s="105"/>
      <c r="D50" s="121"/>
      <c r="E50" s="83"/>
    </row>
    <row r="51" spans="2:5" x14ac:dyDescent="0.3">
      <c r="B51" s="104"/>
      <c r="C51" s="105"/>
      <c r="D51" s="121"/>
      <c r="E51" s="83"/>
    </row>
    <row r="52" spans="2:5" x14ac:dyDescent="0.3">
      <c r="B52" s="104"/>
      <c r="C52" s="105"/>
      <c r="D52" s="121"/>
      <c r="E52" s="83"/>
    </row>
    <row r="53" spans="2:5" x14ac:dyDescent="0.3">
      <c r="B53" s="104"/>
      <c r="C53" s="105"/>
      <c r="D53" s="121"/>
      <c r="E53" s="83"/>
    </row>
    <row r="54" spans="2:5" x14ac:dyDescent="0.3">
      <c r="B54" s="104"/>
      <c r="C54" s="105"/>
      <c r="D54" s="121"/>
      <c r="E54" s="83"/>
    </row>
    <row r="55" spans="2:5" x14ac:dyDescent="0.3">
      <c r="B55" s="104"/>
      <c r="C55" s="105"/>
      <c r="D55" s="121"/>
      <c r="E55" s="83"/>
    </row>
    <row r="56" spans="2:5" x14ac:dyDescent="0.3">
      <c r="B56" s="104"/>
      <c r="C56" s="105"/>
      <c r="D56" s="121"/>
      <c r="E56" s="83"/>
    </row>
    <row r="57" spans="2:5" x14ac:dyDescent="0.3">
      <c r="B57" s="104"/>
      <c r="C57" s="105"/>
      <c r="D57" s="121"/>
      <c r="E57" s="83"/>
    </row>
    <row r="58" spans="2:5" x14ac:dyDescent="0.3">
      <c r="B58" s="104"/>
      <c r="C58" s="105"/>
      <c r="D58" s="121"/>
      <c r="E58" s="83"/>
    </row>
    <row r="59" spans="2:5" x14ac:dyDescent="0.3">
      <c r="B59" s="104"/>
      <c r="C59" s="105"/>
      <c r="D59" s="121"/>
      <c r="E59" s="83"/>
    </row>
    <row r="60" spans="2:5" x14ac:dyDescent="0.3">
      <c r="B60" s="104"/>
      <c r="C60" s="105"/>
      <c r="D60" s="121"/>
      <c r="E60" s="83"/>
    </row>
    <row r="61" spans="2:5" x14ac:dyDescent="0.3">
      <c r="B61" s="104"/>
      <c r="C61" s="105"/>
      <c r="D61" s="121"/>
      <c r="E61" s="83"/>
    </row>
    <row r="62" spans="2:5" x14ac:dyDescent="0.3">
      <c r="B62" s="104"/>
      <c r="C62" s="105"/>
      <c r="D62" s="121"/>
      <c r="E62" s="83"/>
    </row>
    <row r="63" spans="2:5" x14ac:dyDescent="0.3">
      <c r="B63" s="104"/>
      <c r="C63" s="105"/>
      <c r="D63" s="121"/>
      <c r="E63" s="83"/>
    </row>
    <row r="64" spans="2:5" x14ac:dyDescent="0.3">
      <c r="B64" s="104"/>
      <c r="C64" s="105"/>
      <c r="D64" s="121"/>
      <c r="E64" s="83"/>
    </row>
    <row r="65" spans="2:5" x14ac:dyDescent="0.3">
      <c r="B65" s="104"/>
      <c r="C65" s="105"/>
      <c r="D65" s="121"/>
      <c r="E65" s="83"/>
    </row>
    <row r="66" spans="2:5" x14ac:dyDescent="0.3">
      <c r="B66" s="104"/>
      <c r="C66" s="105"/>
      <c r="D66" s="121"/>
      <c r="E66" s="83"/>
    </row>
    <row r="67" spans="2:5" x14ac:dyDescent="0.3">
      <c r="B67" s="104"/>
      <c r="C67" s="105"/>
      <c r="D67" s="121"/>
      <c r="E67" s="83"/>
    </row>
    <row r="68" spans="2:5" x14ac:dyDescent="0.3">
      <c r="B68" s="104"/>
      <c r="C68" s="105"/>
      <c r="D68" s="121"/>
      <c r="E68" s="83"/>
    </row>
    <row r="69" spans="2:5" x14ac:dyDescent="0.3">
      <c r="B69" s="104"/>
      <c r="C69" s="105"/>
      <c r="D69" s="121"/>
      <c r="E69" s="83"/>
    </row>
    <row r="70" spans="2:5" x14ac:dyDescent="0.3">
      <c r="B70" s="104"/>
      <c r="C70" s="105"/>
      <c r="D70" s="121"/>
      <c r="E70" s="83"/>
    </row>
    <row r="71" spans="2:5" x14ac:dyDescent="0.3">
      <c r="B71" s="104"/>
      <c r="C71" s="105"/>
      <c r="D71" s="121"/>
      <c r="E71" s="83"/>
    </row>
    <row r="72" spans="2:5" x14ac:dyDescent="0.3">
      <c r="B72" s="104"/>
      <c r="C72" s="105"/>
      <c r="D72" s="121"/>
      <c r="E72" s="83"/>
    </row>
    <row r="73" spans="2:5" x14ac:dyDescent="0.3">
      <c r="B73" s="104"/>
      <c r="C73" s="105"/>
      <c r="D73" s="121"/>
      <c r="E73" s="83"/>
    </row>
    <row r="74" spans="2:5" x14ac:dyDescent="0.3">
      <c r="B74" s="104"/>
      <c r="C74" s="105"/>
      <c r="D74" s="121"/>
      <c r="E74" s="83"/>
    </row>
    <row r="75" spans="2:5" x14ac:dyDescent="0.3">
      <c r="B75" s="104"/>
      <c r="C75" s="105"/>
      <c r="D75" s="121"/>
      <c r="E75" s="83"/>
    </row>
    <row r="76" spans="2:5" x14ac:dyDescent="0.3">
      <c r="B76" s="104"/>
      <c r="C76" s="105"/>
      <c r="D76" s="121"/>
      <c r="E76" s="83"/>
    </row>
    <row r="77" spans="2:5" x14ac:dyDescent="0.3">
      <c r="B77" s="104"/>
      <c r="C77" s="105"/>
      <c r="D77" s="121"/>
      <c r="E77" s="83"/>
    </row>
    <row r="78" spans="2:5" x14ac:dyDescent="0.3">
      <c r="B78" s="104"/>
      <c r="C78" s="105"/>
      <c r="D78" s="121"/>
      <c r="E78" s="83"/>
    </row>
    <row r="79" spans="2:5" x14ac:dyDescent="0.3">
      <c r="B79" s="104"/>
      <c r="C79" s="105"/>
      <c r="D79" s="121"/>
      <c r="E79" s="83"/>
    </row>
    <row r="80" spans="2:5" x14ac:dyDescent="0.3">
      <c r="B80" s="104"/>
      <c r="C80" s="105"/>
      <c r="D80" s="121"/>
      <c r="E80" s="83"/>
    </row>
    <row r="81" spans="2:5" x14ac:dyDescent="0.3">
      <c r="B81" s="104"/>
      <c r="C81" s="105"/>
      <c r="D81" s="121"/>
      <c r="E81" s="83"/>
    </row>
    <row r="82" spans="2:5" x14ac:dyDescent="0.3">
      <c r="B82" s="104"/>
      <c r="C82" s="105"/>
      <c r="D82" s="121"/>
      <c r="E82" s="83"/>
    </row>
    <row r="83" spans="2:5" x14ac:dyDescent="0.3">
      <c r="B83" s="104"/>
      <c r="C83" s="105"/>
      <c r="D83" s="121"/>
      <c r="E83" s="83"/>
    </row>
    <row r="84" spans="2:5" x14ac:dyDescent="0.3">
      <c r="B84" s="104"/>
      <c r="C84" s="105"/>
      <c r="D84" s="121"/>
      <c r="E84" s="83"/>
    </row>
    <row r="85" spans="2:5" x14ac:dyDescent="0.3">
      <c r="B85" s="104"/>
      <c r="C85" s="105"/>
      <c r="D85" s="121"/>
      <c r="E85" s="83"/>
    </row>
    <row r="86" spans="2:5" x14ac:dyDescent="0.3">
      <c r="B86" s="104"/>
      <c r="C86" s="105"/>
      <c r="D86" s="121"/>
      <c r="E86" s="83"/>
    </row>
    <row r="87" spans="2:5" x14ac:dyDescent="0.3">
      <c r="B87" s="104"/>
      <c r="C87" s="105"/>
      <c r="D87" s="121"/>
      <c r="E87" s="83"/>
    </row>
    <row r="88" spans="2:5" x14ac:dyDescent="0.3">
      <c r="B88" s="104"/>
      <c r="C88" s="105"/>
      <c r="D88" s="121"/>
      <c r="E88" s="83"/>
    </row>
    <row r="89" spans="2:5" x14ac:dyDescent="0.3">
      <c r="B89" s="104"/>
      <c r="C89" s="105"/>
      <c r="D89" s="121"/>
      <c r="E89" s="83"/>
    </row>
    <row r="90" spans="2:5" x14ac:dyDescent="0.3">
      <c r="B90" s="104"/>
      <c r="C90" s="105"/>
      <c r="D90" s="121"/>
      <c r="E90" s="83"/>
    </row>
    <row r="91" spans="2:5" x14ac:dyDescent="0.3">
      <c r="B91" s="104"/>
      <c r="C91" s="105"/>
      <c r="D91" s="121"/>
      <c r="E91" s="83"/>
    </row>
    <row r="92" spans="2:5" x14ac:dyDescent="0.3">
      <c r="B92" s="104"/>
      <c r="C92" s="105"/>
      <c r="D92" s="121"/>
      <c r="E92" s="83"/>
    </row>
    <row r="93" spans="2:5" x14ac:dyDescent="0.3">
      <c r="B93" s="104"/>
      <c r="C93" s="105"/>
      <c r="D93" s="121"/>
      <c r="E93" s="83"/>
    </row>
    <row r="94" spans="2:5" x14ac:dyDescent="0.3">
      <c r="B94" s="104"/>
      <c r="C94" s="105"/>
      <c r="D94" s="121"/>
      <c r="E94" s="83"/>
    </row>
    <row r="95" spans="2:5" x14ac:dyDescent="0.3">
      <c r="B95" s="104"/>
      <c r="C95" s="105"/>
      <c r="D95" s="121"/>
      <c r="E95" s="83"/>
    </row>
    <row r="96" spans="2:5" x14ac:dyDescent="0.3">
      <c r="B96" s="104"/>
      <c r="C96" s="105"/>
      <c r="D96" s="121"/>
      <c r="E96" s="83"/>
    </row>
    <row r="97" spans="2:5" x14ac:dyDescent="0.3">
      <c r="B97" s="104"/>
      <c r="C97" s="105"/>
      <c r="D97" s="121"/>
      <c r="E97" s="83"/>
    </row>
    <row r="98" spans="2:5" x14ac:dyDescent="0.3">
      <c r="B98" s="104"/>
      <c r="C98" s="105"/>
      <c r="D98" s="121"/>
      <c r="E98" s="83"/>
    </row>
    <row r="99" spans="2:5" x14ac:dyDescent="0.3">
      <c r="B99" s="104"/>
      <c r="C99" s="105"/>
      <c r="D99" s="121"/>
      <c r="E99" s="83"/>
    </row>
    <row r="100" spans="2:5" x14ac:dyDescent="0.3">
      <c r="B100" s="104"/>
      <c r="C100" s="105"/>
      <c r="D100" s="121"/>
      <c r="E100" s="83"/>
    </row>
    <row r="101" spans="2:5" x14ac:dyDescent="0.3">
      <c r="B101" s="104"/>
      <c r="C101" s="105"/>
      <c r="D101" s="121"/>
      <c r="E101" s="83"/>
    </row>
    <row r="102" spans="2:5" x14ac:dyDescent="0.3">
      <c r="B102" s="104"/>
      <c r="C102" s="105"/>
      <c r="D102" s="121"/>
      <c r="E102" s="83"/>
    </row>
    <row r="103" spans="2:5" x14ac:dyDescent="0.3">
      <c r="B103" s="104"/>
      <c r="C103" s="105"/>
      <c r="D103" s="121"/>
      <c r="E103" s="83"/>
    </row>
    <row r="104" spans="2:5" x14ac:dyDescent="0.3">
      <c r="B104" s="104"/>
      <c r="C104" s="105"/>
      <c r="D104" s="121"/>
      <c r="E104" s="83"/>
    </row>
    <row r="105" spans="2:5" x14ac:dyDescent="0.3">
      <c r="B105" s="104"/>
      <c r="C105" s="105"/>
      <c r="D105" s="121"/>
      <c r="E105" s="83"/>
    </row>
    <row r="106" spans="2:5" x14ac:dyDescent="0.3">
      <c r="B106" s="104"/>
      <c r="C106" s="105"/>
      <c r="D106" s="121"/>
      <c r="E106" s="83"/>
    </row>
    <row r="107" spans="2:5" x14ac:dyDescent="0.3">
      <c r="B107" s="104"/>
      <c r="C107" s="105"/>
      <c r="D107" s="121"/>
      <c r="E107" s="83"/>
    </row>
    <row r="108" spans="2:5" x14ac:dyDescent="0.3">
      <c r="B108" s="104"/>
      <c r="C108" s="105"/>
      <c r="D108" s="121"/>
      <c r="E108" s="83"/>
    </row>
    <row r="109" spans="2:5" x14ac:dyDescent="0.3">
      <c r="B109" s="104"/>
      <c r="C109" s="105"/>
      <c r="D109" s="121"/>
      <c r="E109" s="83"/>
    </row>
    <row r="110" spans="2:5" x14ac:dyDescent="0.3">
      <c r="B110" s="104"/>
      <c r="C110" s="105"/>
      <c r="D110" s="121"/>
      <c r="E110" s="83"/>
    </row>
    <row r="111" spans="2:5" x14ac:dyDescent="0.3">
      <c r="B111" s="104"/>
      <c r="C111" s="105"/>
      <c r="D111" s="121"/>
      <c r="E111" s="83"/>
    </row>
    <row r="112" spans="2:5" x14ac:dyDescent="0.3">
      <c r="B112" s="104"/>
      <c r="C112" s="105"/>
      <c r="D112" s="121"/>
      <c r="E112" s="83"/>
    </row>
    <row r="113" spans="2:5" x14ac:dyDescent="0.3">
      <c r="B113" s="104"/>
      <c r="C113" s="105"/>
      <c r="D113" s="121"/>
      <c r="E113" s="83"/>
    </row>
    <row r="114" spans="2:5" x14ac:dyDescent="0.3">
      <c r="B114" s="104"/>
      <c r="C114" s="105"/>
      <c r="D114" s="121"/>
      <c r="E114" s="83"/>
    </row>
    <row r="115" spans="2:5" x14ac:dyDescent="0.3">
      <c r="B115" s="104"/>
      <c r="C115" s="105"/>
      <c r="D115" s="121"/>
      <c r="E115" s="83"/>
    </row>
    <row r="116" spans="2:5" x14ac:dyDescent="0.3">
      <c r="B116" s="104"/>
      <c r="C116" s="105"/>
      <c r="D116" s="121"/>
      <c r="E116" s="83"/>
    </row>
    <row r="117" spans="2:5" x14ac:dyDescent="0.3">
      <c r="B117" s="104"/>
      <c r="C117" s="105"/>
      <c r="D117" s="121"/>
      <c r="E117" s="83"/>
    </row>
    <row r="118" spans="2:5" x14ac:dyDescent="0.3">
      <c r="B118" s="104"/>
      <c r="C118" s="105"/>
      <c r="D118" s="121"/>
      <c r="E118" s="83"/>
    </row>
    <row r="119" spans="2:5" x14ac:dyDescent="0.3">
      <c r="B119" s="104"/>
      <c r="C119" s="105"/>
      <c r="D119" s="121"/>
      <c r="E119" s="83"/>
    </row>
    <row r="120" spans="2:5" x14ac:dyDescent="0.3">
      <c r="B120" s="104"/>
      <c r="C120" s="105"/>
      <c r="D120" s="121"/>
      <c r="E120" s="83"/>
    </row>
    <row r="121" spans="2:5" x14ac:dyDescent="0.3">
      <c r="B121" s="104"/>
      <c r="C121" s="105"/>
      <c r="D121" s="121"/>
      <c r="E121" s="83"/>
    </row>
    <row r="122" spans="2:5" x14ac:dyDescent="0.3">
      <c r="B122" s="104"/>
      <c r="C122" s="105"/>
      <c r="D122" s="121"/>
      <c r="E122" s="83"/>
    </row>
    <row r="123" spans="2:5" x14ac:dyDescent="0.3">
      <c r="B123" s="104"/>
      <c r="C123" s="105"/>
      <c r="D123" s="121"/>
      <c r="E123" s="83"/>
    </row>
    <row r="124" spans="2:5" x14ac:dyDescent="0.3">
      <c r="B124" s="104"/>
      <c r="C124" s="105"/>
      <c r="D124" s="121"/>
      <c r="E124" s="83"/>
    </row>
    <row r="125" spans="2:5" x14ac:dyDescent="0.3">
      <c r="B125" s="104"/>
      <c r="C125" s="105"/>
      <c r="D125" s="121"/>
      <c r="E125" s="83"/>
    </row>
    <row r="126" spans="2:5" x14ac:dyDescent="0.3">
      <c r="B126" s="104"/>
      <c r="C126" s="105"/>
      <c r="D126" s="121"/>
      <c r="E126" s="83"/>
    </row>
    <row r="127" spans="2:5" x14ac:dyDescent="0.3">
      <c r="B127" s="104"/>
      <c r="C127" s="105"/>
      <c r="D127" s="121"/>
      <c r="E127" s="83"/>
    </row>
    <row r="128" spans="2:5" x14ac:dyDescent="0.3">
      <c r="B128" s="104"/>
      <c r="C128" s="105"/>
      <c r="D128" s="121"/>
      <c r="E128" s="83"/>
    </row>
    <row r="129" spans="2:5" x14ac:dyDescent="0.3">
      <c r="B129" s="104"/>
      <c r="C129" s="105"/>
      <c r="D129" s="121"/>
      <c r="E129" s="83"/>
    </row>
    <row r="130" spans="2:5" x14ac:dyDescent="0.3">
      <c r="B130" s="104"/>
      <c r="C130" s="105"/>
      <c r="D130" s="121"/>
      <c r="E130" s="83"/>
    </row>
    <row r="131" spans="2:5" x14ac:dyDescent="0.3">
      <c r="B131" s="104"/>
      <c r="C131" s="105"/>
      <c r="D131" s="121"/>
      <c r="E131" s="83"/>
    </row>
    <row r="132" spans="2:5" x14ac:dyDescent="0.3">
      <c r="B132" s="104"/>
      <c r="C132" s="105"/>
      <c r="D132" s="121"/>
      <c r="E132" s="83"/>
    </row>
    <row r="133" spans="2:5" x14ac:dyDescent="0.3">
      <c r="B133" s="104"/>
      <c r="C133" s="105"/>
      <c r="D133" s="121"/>
      <c r="E133" s="83"/>
    </row>
    <row r="134" spans="2:5" x14ac:dyDescent="0.3">
      <c r="B134" s="104"/>
      <c r="C134" s="105"/>
      <c r="D134" s="121"/>
      <c r="E134" s="83"/>
    </row>
    <row r="135" spans="2:5" x14ac:dyDescent="0.3">
      <c r="B135" s="104"/>
      <c r="C135" s="105"/>
      <c r="D135" s="121"/>
      <c r="E135" s="83"/>
    </row>
    <row r="136" spans="2:5" x14ac:dyDescent="0.3">
      <c r="B136" s="104"/>
      <c r="C136" s="105"/>
      <c r="D136" s="121"/>
      <c r="E136" s="83"/>
    </row>
    <row r="137" spans="2:5" x14ac:dyDescent="0.3">
      <c r="B137" s="104"/>
      <c r="C137" s="105"/>
      <c r="D137" s="121"/>
      <c r="E137" s="83"/>
    </row>
    <row r="138" spans="2:5" x14ac:dyDescent="0.3">
      <c r="B138" s="104"/>
      <c r="C138" s="105"/>
      <c r="D138" s="121"/>
      <c r="E138" s="83"/>
    </row>
    <row r="139" spans="2:5" x14ac:dyDescent="0.3">
      <c r="B139" s="104"/>
      <c r="C139" s="105"/>
      <c r="D139" s="121"/>
      <c r="E139" s="83"/>
    </row>
    <row r="140" spans="2:5" x14ac:dyDescent="0.3">
      <c r="B140" s="104"/>
      <c r="C140" s="105"/>
      <c r="D140" s="121"/>
      <c r="E140" s="83"/>
    </row>
    <row r="141" spans="2:5" x14ac:dyDescent="0.3">
      <c r="B141" s="104"/>
      <c r="C141" s="105"/>
      <c r="D141" s="121"/>
      <c r="E141" s="83"/>
    </row>
    <row r="142" spans="2:5" x14ac:dyDescent="0.3">
      <c r="B142" s="104"/>
      <c r="C142" s="105"/>
      <c r="D142" s="121"/>
      <c r="E142" s="83"/>
    </row>
    <row r="143" spans="2:5" x14ac:dyDescent="0.3">
      <c r="B143" s="104"/>
      <c r="C143" s="105"/>
      <c r="D143" s="121"/>
      <c r="E143" s="83"/>
    </row>
    <row r="144" spans="2:5" x14ac:dyDescent="0.3">
      <c r="B144" s="104"/>
      <c r="C144" s="105"/>
      <c r="D144" s="121"/>
      <c r="E144" s="83"/>
    </row>
    <row r="145" spans="2:5" x14ac:dyDescent="0.3">
      <c r="B145" s="104"/>
      <c r="C145" s="105"/>
      <c r="D145" s="121"/>
      <c r="E145" s="83"/>
    </row>
    <row r="146" spans="2:5" x14ac:dyDescent="0.3">
      <c r="B146" s="104"/>
      <c r="C146" s="105"/>
      <c r="D146" s="121"/>
      <c r="E146" s="83"/>
    </row>
    <row r="147" spans="2:5" x14ac:dyDescent="0.3">
      <c r="B147" s="104"/>
      <c r="C147" s="105"/>
      <c r="D147" s="121"/>
      <c r="E147" s="83"/>
    </row>
    <row r="148" spans="2:5" x14ac:dyDescent="0.3">
      <c r="B148" s="104"/>
      <c r="C148" s="105"/>
      <c r="D148" s="121"/>
      <c r="E148" s="83"/>
    </row>
    <row r="149" spans="2:5" x14ac:dyDescent="0.3">
      <c r="B149" s="104"/>
      <c r="C149" s="105"/>
      <c r="D149" s="121"/>
      <c r="E149" s="83"/>
    </row>
    <row r="150" spans="2:5" x14ac:dyDescent="0.3">
      <c r="B150" s="104"/>
      <c r="C150" s="105"/>
      <c r="D150" s="121"/>
      <c r="E150" s="83"/>
    </row>
    <row r="151" spans="2:5" x14ac:dyDescent="0.3">
      <c r="B151" s="104"/>
      <c r="C151" s="105"/>
      <c r="D151" s="121"/>
      <c r="E151" s="83"/>
    </row>
    <row r="152" spans="2:5" x14ac:dyDescent="0.3">
      <c r="B152" s="104"/>
      <c r="C152" s="105"/>
      <c r="D152" s="121"/>
      <c r="E152" s="83"/>
    </row>
    <row r="153" spans="2:5" x14ac:dyDescent="0.3">
      <c r="B153" s="104"/>
      <c r="C153" s="105"/>
      <c r="D153" s="121"/>
      <c r="E153" s="83"/>
    </row>
    <row r="154" spans="2:5" x14ac:dyDescent="0.3">
      <c r="B154" s="104"/>
      <c r="C154" s="105"/>
      <c r="D154" s="121"/>
      <c r="E154" s="83"/>
    </row>
    <row r="155" spans="2:5" x14ac:dyDescent="0.3">
      <c r="B155" s="104"/>
      <c r="C155" s="105"/>
      <c r="D155" s="121"/>
      <c r="E155" s="83"/>
    </row>
    <row r="156" spans="2:5" x14ac:dyDescent="0.3">
      <c r="B156" s="104"/>
      <c r="C156" s="105"/>
      <c r="D156" s="121"/>
      <c r="E156" s="83"/>
    </row>
    <row r="157" spans="2:5" x14ac:dyDescent="0.3">
      <c r="B157" s="104"/>
      <c r="C157" s="105"/>
      <c r="D157" s="121"/>
      <c r="E157" s="83"/>
    </row>
    <row r="158" spans="2:5" x14ac:dyDescent="0.3">
      <c r="B158" s="104"/>
      <c r="C158" s="105"/>
      <c r="D158" s="121"/>
      <c r="E158" s="83"/>
    </row>
    <row r="159" spans="2:5" x14ac:dyDescent="0.3">
      <c r="B159" s="104"/>
      <c r="C159" s="105"/>
      <c r="D159" s="121"/>
      <c r="E159" s="83"/>
    </row>
    <row r="160" spans="2:5" x14ac:dyDescent="0.3">
      <c r="B160" s="104"/>
      <c r="C160" s="105"/>
      <c r="D160" s="121"/>
      <c r="E160" s="83"/>
    </row>
    <row r="161" spans="2:5" x14ac:dyDescent="0.3">
      <c r="B161" s="104"/>
      <c r="C161" s="105"/>
      <c r="D161" s="121"/>
      <c r="E161" s="83"/>
    </row>
    <row r="162" spans="2:5" x14ac:dyDescent="0.3">
      <c r="B162" s="104"/>
      <c r="C162" s="105"/>
      <c r="D162" s="121"/>
      <c r="E162" s="83"/>
    </row>
    <row r="163" spans="2:5" x14ac:dyDescent="0.3">
      <c r="B163" s="104"/>
      <c r="C163" s="105"/>
      <c r="D163" s="121"/>
      <c r="E163" s="83"/>
    </row>
    <row r="164" spans="2:5" x14ac:dyDescent="0.3">
      <c r="B164" s="104"/>
      <c r="C164" s="105"/>
      <c r="D164" s="121"/>
      <c r="E164" s="83"/>
    </row>
    <row r="165" spans="2:5" x14ac:dyDescent="0.3">
      <c r="B165" s="104"/>
      <c r="C165" s="105"/>
      <c r="D165" s="121"/>
      <c r="E165" s="83"/>
    </row>
    <row r="166" spans="2:5" x14ac:dyDescent="0.3">
      <c r="B166" s="104"/>
      <c r="C166" s="105"/>
      <c r="D166" s="121"/>
      <c r="E166" s="83"/>
    </row>
    <row r="167" spans="2:5" x14ac:dyDescent="0.3">
      <c r="B167" s="104"/>
      <c r="C167" s="105"/>
      <c r="D167" s="121"/>
      <c r="E167" s="83"/>
    </row>
    <row r="168" spans="2:5" x14ac:dyDescent="0.3">
      <c r="B168" s="104"/>
      <c r="C168" s="105"/>
      <c r="D168" s="121"/>
      <c r="E168" s="83"/>
    </row>
    <row r="169" spans="2:5" x14ac:dyDescent="0.3">
      <c r="B169" s="104"/>
      <c r="C169" s="105"/>
      <c r="D169" s="121"/>
      <c r="E169" s="83"/>
    </row>
    <row r="170" spans="2:5" x14ac:dyDescent="0.3">
      <c r="B170" s="104"/>
      <c r="C170" s="105"/>
      <c r="D170" s="121"/>
      <c r="E170" s="83"/>
    </row>
    <row r="171" spans="2:5" x14ac:dyDescent="0.3">
      <c r="B171" s="104"/>
      <c r="C171" s="105"/>
      <c r="D171" s="121"/>
      <c r="E171" s="83"/>
    </row>
    <row r="172" spans="2:5" x14ac:dyDescent="0.3">
      <c r="B172" s="104"/>
      <c r="C172" s="105"/>
      <c r="D172" s="121"/>
      <c r="E172" s="83"/>
    </row>
    <row r="173" spans="2:5" x14ac:dyDescent="0.3">
      <c r="B173" s="104"/>
      <c r="C173" s="105"/>
      <c r="D173" s="121"/>
      <c r="E173" s="83"/>
    </row>
    <row r="174" spans="2:5" x14ac:dyDescent="0.3">
      <c r="B174" s="104"/>
      <c r="C174" s="105"/>
      <c r="D174" s="121"/>
      <c r="E174" s="83"/>
    </row>
    <row r="175" spans="2:5" x14ac:dyDescent="0.3">
      <c r="B175" s="104"/>
      <c r="C175" s="105"/>
      <c r="D175" s="121"/>
      <c r="E175" s="83"/>
    </row>
    <row r="176" spans="2:5" x14ac:dyDescent="0.3">
      <c r="B176" s="104"/>
      <c r="C176" s="105"/>
      <c r="D176" s="121"/>
      <c r="E176" s="83"/>
    </row>
    <row r="177" spans="2:5" x14ac:dyDescent="0.3">
      <c r="B177" s="104"/>
      <c r="C177" s="105"/>
      <c r="D177" s="121"/>
      <c r="E177" s="83"/>
    </row>
    <row r="178" spans="2:5" x14ac:dyDescent="0.3">
      <c r="B178" s="104"/>
      <c r="C178" s="105"/>
      <c r="D178" s="121"/>
      <c r="E178" s="83"/>
    </row>
    <row r="179" spans="2:5" x14ac:dyDescent="0.3">
      <c r="B179" s="104"/>
      <c r="C179" s="105"/>
      <c r="D179" s="121"/>
      <c r="E179" s="83"/>
    </row>
    <row r="180" spans="2:5" x14ac:dyDescent="0.3">
      <c r="B180" s="104"/>
      <c r="C180" s="105"/>
      <c r="D180" s="121"/>
      <c r="E180" s="83"/>
    </row>
    <row r="181" spans="2:5" x14ac:dyDescent="0.3">
      <c r="B181" s="104"/>
      <c r="C181" s="105"/>
      <c r="D181" s="121"/>
      <c r="E181" s="83"/>
    </row>
    <row r="182" spans="2:5" x14ac:dyDescent="0.3">
      <c r="B182" s="104"/>
      <c r="C182" s="105"/>
      <c r="D182" s="121"/>
      <c r="E182" s="83"/>
    </row>
    <row r="183" spans="2:5" x14ac:dyDescent="0.3">
      <c r="B183" s="104"/>
      <c r="C183" s="105"/>
      <c r="D183" s="121"/>
      <c r="E183" s="83"/>
    </row>
    <row r="184" spans="2:5" x14ac:dyDescent="0.3">
      <c r="B184" s="104"/>
      <c r="C184" s="105"/>
      <c r="D184" s="121"/>
      <c r="E184" s="83"/>
    </row>
    <row r="185" spans="2:5" x14ac:dyDescent="0.3">
      <c r="B185" s="104"/>
      <c r="C185" s="105"/>
      <c r="D185" s="121"/>
      <c r="E185" s="83"/>
    </row>
    <row r="186" spans="2:5" x14ac:dyDescent="0.3">
      <c r="B186" s="104"/>
      <c r="C186" s="105"/>
      <c r="D186" s="121"/>
      <c r="E186" s="83"/>
    </row>
    <row r="187" spans="2:5" x14ac:dyDescent="0.3">
      <c r="B187" s="104"/>
      <c r="C187" s="105"/>
      <c r="D187" s="121"/>
      <c r="E187" s="83"/>
    </row>
    <row r="188" spans="2:5" x14ac:dyDescent="0.3">
      <c r="B188" s="104"/>
      <c r="C188" s="105"/>
      <c r="D188" s="121"/>
      <c r="E188" s="83"/>
    </row>
    <row r="189" spans="2:5" x14ac:dyDescent="0.3">
      <c r="B189" s="104"/>
      <c r="C189" s="105"/>
      <c r="D189" s="121"/>
      <c r="E189" s="83"/>
    </row>
    <row r="190" spans="2:5" x14ac:dyDescent="0.3">
      <c r="B190" s="104"/>
      <c r="C190" s="105"/>
      <c r="D190" s="121"/>
      <c r="E190" s="83"/>
    </row>
    <row r="191" spans="2:5" x14ac:dyDescent="0.3">
      <c r="B191" s="104"/>
      <c r="C191" s="105"/>
      <c r="D191" s="121"/>
      <c r="E191" s="83"/>
    </row>
    <row r="192" spans="2:5" x14ac:dyDescent="0.3">
      <c r="B192" s="104"/>
      <c r="C192" s="105"/>
      <c r="D192" s="121"/>
      <c r="E192" s="83"/>
    </row>
    <row r="193" spans="2:5" x14ac:dyDescent="0.3">
      <c r="B193" s="104"/>
      <c r="C193" s="105"/>
      <c r="D193" s="121"/>
      <c r="E193" s="83"/>
    </row>
    <row r="194" spans="2:5" x14ac:dyDescent="0.3">
      <c r="B194" s="104"/>
      <c r="C194" s="105"/>
      <c r="D194" s="121"/>
      <c r="E194" s="83"/>
    </row>
    <row r="195" spans="2:5" x14ac:dyDescent="0.3">
      <c r="B195" s="104"/>
      <c r="C195" s="105"/>
      <c r="D195" s="121"/>
      <c r="E195" s="83"/>
    </row>
    <row r="196" spans="2:5" x14ac:dyDescent="0.3">
      <c r="B196" s="104"/>
      <c r="C196" s="105"/>
      <c r="D196" s="121"/>
      <c r="E196" s="83"/>
    </row>
    <row r="197" spans="2:5" x14ac:dyDescent="0.3">
      <c r="B197" s="104"/>
      <c r="C197" s="105"/>
      <c r="D197" s="121"/>
      <c r="E197" s="83"/>
    </row>
    <row r="198" spans="2:5" x14ac:dyDescent="0.3">
      <c r="B198" s="104"/>
      <c r="C198" s="105"/>
      <c r="D198" s="121"/>
      <c r="E198" s="83"/>
    </row>
    <row r="199" spans="2:5" x14ac:dyDescent="0.3">
      <c r="B199" s="104"/>
      <c r="C199" s="105"/>
      <c r="D199" s="121"/>
      <c r="E199" s="83"/>
    </row>
    <row r="200" spans="2:5" x14ac:dyDescent="0.3">
      <c r="B200" s="104"/>
      <c r="C200" s="105"/>
      <c r="D200" s="121"/>
      <c r="E200" s="83"/>
    </row>
    <row r="201" spans="2:5" x14ac:dyDescent="0.3">
      <c r="B201" s="104"/>
      <c r="C201" s="105"/>
      <c r="D201" s="121"/>
      <c r="E201" s="83"/>
    </row>
    <row r="202" spans="2:5" x14ac:dyDescent="0.3">
      <c r="B202" s="104"/>
      <c r="C202" s="105"/>
      <c r="D202" s="121"/>
      <c r="E202" s="83"/>
    </row>
    <row r="203" spans="2:5" x14ac:dyDescent="0.3">
      <c r="B203" s="104"/>
      <c r="C203" s="105"/>
      <c r="D203" s="121"/>
      <c r="E203" s="83"/>
    </row>
    <row r="204" spans="2:5" x14ac:dyDescent="0.3">
      <c r="B204" s="104"/>
      <c r="C204" s="105"/>
      <c r="D204" s="121"/>
      <c r="E204" s="83"/>
    </row>
    <row r="205" spans="2:5" x14ac:dyDescent="0.3">
      <c r="B205" s="104"/>
      <c r="C205" s="105"/>
      <c r="D205" s="121"/>
      <c r="E205" s="83"/>
    </row>
    <row r="206" spans="2:5" x14ac:dyDescent="0.3">
      <c r="B206" s="104"/>
      <c r="C206" s="105"/>
      <c r="D206" s="121"/>
      <c r="E206" s="83"/>
    </row>
    <row r="207" spans="2:5" x14ac:dyDescent="0.3">
      <c r="B207" s="104"/>
      <c r="C207" s="105"/>
      <c r="D207" s="121"/>
      <c r="E207" s="83"/>
    </row>
    <row r="208" spans="2:5" x14ac:dyDescent="0.3">
      <c r="B208" s="104"/>
      <c r="C208" s="105"/>
      <c r="D208" s="121"/>
      <c r="E208" s="83"/>
    </row>
    <row r="209" spans="2:5" x14ac:dyDescent="0.3">
      <c r="B209" s="104"/>
      <c r="C209" s="105"/>
      <c r="D209" s="121"/>
      <c r="E209" s="83"/>
    </row>
    <row r="210" spans="2:5" x14ac:dyDescent="0.3">
      <c r="B210" s="104"/>
      <c r="C210" s="105"/>
      <c r="D210" s="121"/>
      <c r="E210" s="83"/>
    </row>
    <row r="211" spans="2:5" x14ac:dyDescent="0.3">
      <c r="B211" s="104"/>
      <c r="C211" s="105"/>
      <c r="D211" s="121"/>
      <c r="E211" s="83"/>
    </row>
    <row r="212" spans="2:5" x14ac:dyDescent="0.3">
      <c r="B212" s="104"/>
      <c r="C212" s="105"/>
      <c r="D212" s="121"/>
      <c r="E212" s="83"/>
    </row>
    <row r="213" spans="2:5" x14ac:dyDescent="0.3">
      <c r="B213" s="104"/>
      <c r="C213" s="105"/>
      <c r="D213" s="121"/>
      <c r="E213" s="83"/>
    </row>
    <row r="214" spans="2:5" x14ac:dyDescent="0.3">
      <c r="B214" s="104"/>
      <c r="C214" s="105"/>
      <c r="D214" s="121"/>
      <c r="E214" s="83"/>
    </row>
    <row r="215" spans="2:5" x14ac:dyDescent="0.3">
      <c r="B215" s="104"/>
      <c r="C215" s="105"/>
      <c r="D215" s="121"/>
      <c r="E215" s="83"/>
    </row>
    <row r="216" spans="2:5" x14ac:dyDescent="0.3">
      <c r="B216" s="104"/>
      <c r="C216" s="105"/>
      <c r="D216" s="121"/>
      <c r="E216" s="83"/>
    </row>
    <row r="217" spans="2:5" x14ac:dyDescent="0.3">
      <c r="B217" s="104"/>
      <c r="C217" s="105"/>
      <c r="D217" s="121"/>
      <c r="E217" s="83"/>
    </row>
    <row r="218" spans="2:5" x14ac:dyDescent="0.3">
      <c r="B218" s="104"/>
      <c r="C218" s="105"/>
      <c r="D218" s="121"/>
      <c r="E218" s="83"/>
    </row>
    <row r="219" spans="2:5" x14ac:dyDescent="0.3">
      <c r="B219" s="104"/>
      <c r="C219" s="105"/>
      <c r="D219" s="121"/>
      <c r="E219" s="83"/>
    </row>
    <row r="220" spans="2:5" x14ac:dyDescent="0.3">
      <c r="B220" s="104"/>
      <c r="C220" s="105"/>
      <c r="D220" s="121"/>
      <c r="E220" s="83"/>
    </row>
    <row r="221" spans="2:5" x14ac:dyDescent="0.3">
      <c r="B221" s="104"/>
      <c r="C221" s="105"/>
      <c r="D221" s="121"/>
      <c r="E221" s="83"/>
    </row>
    <row r="222" spans="2:5" x14ac:dyDescent="0.3">
      <c r="B222" s="104"/>
      <c r="C222" s="105"/>
      <c r="D222" s="121"/>
      <c r="E222" s="83"/>
    </row>
    <row r="223" spans="2:5" x14ac:dyDescent="0.3">
      <c r="B223" s="104"/>
      <c r="C223" s="105"/>
      <c r="D223" s="121"/>
      <c r="E223" s="83"/>
    </row>
    <row r="224" spans="2:5" x14ac:dyDescent="0.3">
      <c r="B224" s="104"/>
      <c r="C224" s="105"/>
      <c r="D224" s="121"/>
      <c r="E224" s="83"/>
    </row>
    <row r="225" spans="2:5" x14ac:dyDescent="0.3">
      <c r="B225" s="104"/>
      <c r="C225" s="105"/>
      <c r="D225" s="121"/>
      <c r="E225" s="83"/>
    </row>
    <row r="226" spans="2:5" x14ac:dyDescent="0.3">
      <c r="B226" s="104"/>
      <c r="C226" s="105"/>
      <c r="D226" s="121"/>
      <c r="E226" s="83"/>
    </row>
    <row r="227" spans="2:5" x14ac:dyDescent="0.3">
      <c r="B227" s="104"/>
      <c r="C227" s="105"/>
      <c r="D227" s="121"/>
      <c r="E227" s="83"/>
    </row>
    <row r="228" spans="2:5" x14ac:dyDescent="0.3">
      <c r="B228" s="104"/>
      <c r="C228" s="105"/>
      <c r="D228" s="121"/>
      <c r="E228" s="83"/>
    </row>
    <row r="229" spans="2:5" x14ac:dyDescent="0.3">
      <c r="B229" s="104"/>
      <c r="C229" s="105"/>
      <c r="D229" s="121"/>
      <c r="E229" s="83"/>
    </row>
    <row r="230" spans="2:5" x14ac:dyDescent="0.3">
      <c r="B230" s="104"/>
      <c r="C230" s="105"/>
      <c r="D230" s="121"/>
      <c r="E230" s="83"/>
    </row>
    <row r="231" spans="2:5" x14ac:dyDescent="0.3">
      <c r="B231" s="104"/>
      <c r="C231" s="105"/>
      <c r="D231" s="121"/>
      <c r="E231" s="83"/>
    </row>
    <row r="232" spans="2:5" x14ac:dyDescent="0.3">
      <c r="B232" s="104"/>
      <c r="C232" s="105"/>
      <c r="D232" s="121"/>
      <c r="E232" s="83"/>
    </row>
    <row r="233" spans="2:5" x14ac:dyDescent="0.3">
      <c r="B233" s="104"/>
      <c r="C233" s="105"/>
      <c r="D233" s="121"/>
      <c r="E233" s="83"/>
    </row>
    <row r="234" spans="2:5" x14ac:dyDescent="0.3">
      <c r="B234" s="104"/>
      <c r="C234" s="105"/>
      <c r="D234" s="121"/>
      <c r="E234" s="83"/>
    </row>
    <row r="235" spans="2:5" x14ac:dyDescent="0.3">
      <c r="B235" s="104"/>
      <c r="C235" s="105"/>
      <c r="D235" s="121"/>
      <c r="E235" s="83"/>
    </row>
    <row r="236" spans="2:5" x14ac:dyDescent="0.3">
      <c r="B236" s="104"/>
      <c r="C236" s="105"/>
      <c r="D236" s="121"/>
      <c r="E236" s="83"/>
    </row>
    <row r="237" spans="2:5" x14ac:dyDescent="0.3">
      <c r="B237" s="104"/>
      <c r="C237" s="105"/>
      <c r="D237" s="121"/>
      <c r="E237" s="83"/>
    </row>
    <row r="238" spans="2:5" x14ac:dyDescent="0.3">
      <c r="B238" s="104"/>
      <c r="C238" s="105"/>
      <c r="D238" s="121"/>
      <c r="E238" s="83"/>
    </row>
    <row r="239" spans="2:5" x14ac:dyDescent="0.3">
      <c r="B239" s="104"/>
      <c r="C239" s="105"/>
      <c r="D239" s="121"/>
      <c r="E239" s="83"/>
    </row>
    <row r="240" spans="2:5" x14ac:dyDescent="0.3">
      <c r="B240" s="104"/>
      <c r="C240" s="105"/>
      <c r="D240" s="121"/>
      <c r="E240" s="83"/>
    </row>
    <row r="241" spans="2:5" x14ac:dyDescent="0.3">
      <c r="B241" s="104"/>
      <c r="C241" s="105"/>
      <c r="D241" s="121"/>
      <c r="E241" s="83"/>
    </row>
    <row r="242" spans="2:5" x14ac:dyDescent="0.3">
      <c r="B242" s="104"/>
      <c r="C242" s="105"/>
      <c r="D242" s="121"/>
      <c r="E242" s="83"/>
    </row>
    <row r="243" spans="2:5" x14ac:dyDescent="0.3">
      <c r="B243" s="104"/>
      <c r="C243" s="105"/>
      <c r="D243" s="121"/>
      <c r="E243" s="83"/>
    </row>
    <row r="244" spans="2:5" x14ac:dyDescent="0.3">
      <c r="B244" s="104"/>
      <c r="C244" s="105"/>
      <c r="D244" s="121"/>
      <c r="E244" s="83"/>
    </row>
    <row r="245" spans="2:5" x14ac:dyDescent="0.3">
      <c r="B245" s="104"/>
      <c r="C245" s="105"/>
      <c r="D245" s="121"/>
      <c r="E245" s="83"/>
    </row>
    <row r="246" spans="2:5" x14ac:dyDescent="0.3">
      <c r="B246" s="104"/>
      <c r="C246" s="105"/>
      <c r="D246" s="121"/>
      <c r="E246" s="83"/>
    </row>
    <row r="247" spans="2:5" x14ac:dyDescent="0.3">
      <c r="B247" s="104"/>
      <c r="C247" s="105"/>
      <c r="D247" s="121"/>
      <c r="E247" s="83"/>
    </row>
    <row r="248" spans="2:5" x14ac:dyDescent="0.3">
      <c r="B248" s="104"/>
      <c r="C248" s="105"/>
      <c r="D248" s="121"/>
      <c r="E248" s="83"/>
    </row>
    <row r="249" spans="2:5" x14ac:dyDescent="0.3">
      <c r="B249" s="104"/>
      <c r="C249" s="105"/>
      <c r="D249" s="121"/>
      <c r="E249" s="83"/>
    </row>
    <row r="250" spans="2:5" x14ac:dyDescent="0.3">
      <c r="B250" s="104"/>
      <c r="C250" s="105"/>
      <c r="D250" s="121"/>
      <c r="E250" s="83"/>
    </row>
    <row r="251" spans="2:5" x14ac:dyDescent="0.3">
      <c r="B251" s="104"/>
      <c r="C251" s="105"/>
      <c r="D251" s="121"/>
      <c r="E251" s="83"/>
    </row>
    <row r="252" spans="2:5" x14ac:dyDescent="0.3">
      <c r="B252" s="104"/>
      <c r="C252" s="105"/>
      <c r="D252" s="121"/>
      <c r="E252" s="83"/>
    </row>
    <row r="253" spans="2:5" x14ac:dyDescent="0.3">
      <c r="B253" s="104"/>
      <c r="C253" s="105"/>
      <c r="D253" s="121"/>
      <c r="E253" s="83"/>
    </row>
    <row r="254" spans="2:5" x14ac:dyDescent="0.3">
      <c r="B254" s="104"/>
      <c r="C254" s="105"/>
      <c r="D254" s="121"/>
      <c r="E254" s="83"/>
    </row>
    <row r="255" spans="2:5" x14ac:dyDescent="0.3">
      <c r="B255" s="104"/>
      <c r="C255" s="105"/>
      <c r="D255" s="121"/>
      <c r="E255" s="83"/>
    </row>
    <row r="256" spans="2:5" x14ac:dyDescent="0.3">
      <c r="B256" s="104"/>
      <c r="C256" s="105"/>
      <c r="D256" s="121"/>
      <c r="E256" s="83"/>
    </row>
    <row r="257" spans="2:5" x14ac:dyDescent="0.3">
      <c r="B257" s="104"/>
      <c r="C257" s="105"/>
      <c r="D257" s="121"/>
      <c r="E257" s="83"/>
    </row>
    <row r="258" spans="2:5" x14ac:dyDescent="0.3">
      <c r="B258" s="104"/>
      <c r="C258" s="105"/>
      <c r="D258" s="121"/>
      <c r="E258" s="83"/>
    </row>
    <row r="259" spans="2:5" x14ac:dyDescent="0.3">
      <c r="B259" s="104"/>
      <c r="C259" s="105"/>
      <c r="D259" s="121"/>
      <c r="E259" s="83"/>
    </row>
    <row r="260" spans="2:5" x14ac:dyDescent="0.3">
      <c r="B260" s="104"/>
      <c r="C260" s="105"/>
      <c r="D260" s="121"/>
      <c r="E260" s="83"/>
    </row>
    <row r="261" spans="2:5" x14ac:dyDescent="0.3">
      <c r="B261" s="104"/>
      <c r="C261" s="105"/>
      <c r="D261" s="121"/>
      <c r="E261" s="83"/>
    </row>
    <row r="262" spans="2:5" x14ac:dyDescent="0.3">
      <c r="B262" s="104"/>
      <c r="C262" s="105"/>
      <c r="D262" s="121"/>
      <c r="E262" s="83"/>
    </row>
    <row r="263" spans="2:5" x14ac:dyDescent="0.3">
      <c r="B263" s="104"/>
      <c r="C263" s="105"/>
      <c r="D263" s="121"/>
      <c r="E263" s="83"/>
    </row>
    <row r="264" spans="2:5" x14ac:dyDescent="0.3">
      <c r="B264" s="104"/>
      <c r="C264" s="105"/>
      <c r="D264" s="121"/>
      <c r="E264" s="83"/>
    </row>
    <row r="265" spans="2:5" x14ac:dyDescent="0.3">
      <c r="B265" s="104"/>
      <c r="C265" s="105"/>
      <c r="D265" s="121"/>
      <c r="E265" s="83"/>
    </row>
    <row r="266" spans="2:5" x14ac:dyDescent="0.3">
      <c r="B266" s="104"/>
      <c r="C266" s="105"/>
      <c r="D266" s="121"/>
      <c r="E266" s="83"/>
    </row>
    <row r="267" spans="2:5" x14ac:dyDescent="0.3">
      <c r="B267" s="104"/>
      <c r="C267" s="105"/>
      <c r="D267" s="121"/>
      <c r="E267" s="83"/>
    </row>
    <row r="268" spans="2:5" x14ac:dyDescent="0.3">
      <c r="B268" s="104"/>
      <c r="C268" s="105"/>
      <c r="D268" s="121"/>
      <c r="E268" s="83"/>
    </row>
    <row r="269" spans="2:5" x14ac:dyDescent="0.3">
      <c r="B269" s="104"/>
      <c r="C269" s="105"/>
      <c r="D269" s="121"/>
      <c r="E269" s="83"/>
    </row>
    <row r="270" spans="2:5" x14ac:dyDescent="0.3">
      <c r="B270" s="104"/>
      <c r="C270" s="105"/>
      <c r="D270" s="121"/>
      <c r="E270" s="83"/>
    </row>
    <row r="271" spans="2:5" x14ac:dyDescent="0.3">
      <c r="B271" s="104"/>
      <c r="C271" s="105"/>
      <c r="D271" s="121"/>
      <c r="E271" s="83"/>
    </row>
    <row r="272" spans="2:5" x14ac:dyDescent="0.3">
      <c r="B272" s="104"/>
      <c r="C272" s="105"/>
      <c r="D272" s="121"/>
      <c r="E272" s="83"/>
    </row>
    <row r="273" spans="2:5" x14ac:dyDescent="0.3">
      <c r="B273" s="104"/>
      <c r="C273" s="105"/>
      <c r="D273" s="121"/>
      <c r="E273" s="83"/>
    </row>
    <row r="274" spans="2:5" x14ac:dyDescent="0.3">
      <c r="B274" s="104"/>
      <c r="C274" s="105"/>
      <c r="D274" s="121"/>
      <c r="E274" s="83"/>
    </row>
    <row r="275" spans="2:5" x14ac:dyDescent="0.3">
      <c r="B275" s="104"/>
      <c r="C275" s="105"/>
      <c r="D275" s="121"/>
      <c r="E275" s="83"/>
    </row>
    <row r="276" spans="2:5" x14ac:dyDescent="0.3">
      <c r="B276" s="104"/>
      <c r="C276" s="105"/>
      <c r="D276" s="121"/>
      <c r="E276" s="83"/>
    </row>
    <row r="277" spans="2:5" x14ac:dyDescent="0.3">
      <c r="B277" s="104"/>
      <c r="C277" s="105"/>
      <c r="D277" s="121"/>
      <c r="E277" s="83"/>
    </row>
    <row r="278" spans="2:5" x14ac:dyDescent="0.3">
      <c r="B278" s="104"/>
      <c r="C278" s="105"/>
      <c r="D278" s="121"/>
      <c r="E278" s="83"/>
    </row>
    <row r="279" spans="2:5" x14ac:dyDescent="0.3">
      <c r="B279" s="104"/>
      <c r="C279" s="105"/>
      <c r="D279" s="121"/>
      <c r="E279" s="83"/>
    </row>
    <row r="280" spans="2:5" x14ac:dyDescent="0.3">
      <c r="B280" s="104"/>
      <c r="C280" s="105"/>
      <c r="D280" s="121"/>
      <c r="E280" s="83"/>
    </row>
    <row r="281" spans="2:5" x14ac:dyDescent="0.3">
      <c r="B281" s="104"/>
      <c r="C281" s="105"/>
      <c r="D281" s="121"/>
      <c r="E281" s="83"/>
    </row>
    <row r="282" spans="2:5" x14ac:dyDescent="0.3">
      <c r="B282" s="104"/>
      <c r="C282" s="105"/>
      <c r="D282" s="121"/>
      <c r="E282" s="83"/>
    </row>
    <row r="283" spans="2:5" x14ac:dyDescent="0.3">
      <c r="B283" s="104"/>
      <c r="C283" s="105"/>
      <c r="D283" s="121"/>
      <c r="E283" s="83"/>
    </row>
    <row r="284" spans="2:5" x14ac:dyDescent="0.3">
      <c r="B284" s="104"/>
      <c r="C284" s="105"/>
      <c r="D284" s="121"/>
      <c r="E284" s="83"/>
    </row>
    <row r="285" spans="2:5" x14ac:dyDescent="0.3">
      <c r="B285" s="104"/>
      <c r="C285" s="105"/>
      <c r="D285" s="121"/>
      <c r="E285" s="83"/>
    </row>
    <row r="286" spans="2:5" x14ac:dyDescent="0.3">
      <c r="B286" s="104"/>
      <c r="C286" s="105"/>
      <c r="D286" s="121"/>
      <c r="E286" s="83"/>
    </row>
    <row r="287" spans="2:5" x14ac:dyDescent="0.3">
      <c r="B287" s="104"/>
      <c r="C287" s="105"/>
      <c r="D287" s="121"/>
      <c r="E287" s="83"/>
    </row>
    <row r="288" spans="2:5" x14ac:dyDescent="0.3">
      <c r="B288" s="104"/>
      <c r="C288" s="105"/>
      <c r="D288" s="121"/>
      <c r="E288" s="83"/>
    </row>
    <row r="289" spans="2:5" x14ac:dyDescent="0.3">
      <c r="B289" s="104"/>
      <c r="C289" s="105"/>
      <c r="D289" s="121"/>
      <c r="E289" s="83"/>
    </row>
    <row r="290" spans="2:5" x14ac:dyDescent="0.3">
      <c r="B290" s="104"/>
      <c r="C290" s="105"/>
      <c r="D290" s="121"/>
      <c r="E290" s="83"/>
    </row>
    <row r="291" spans="2:5" x14ac:dyDescent="0.3">
      <c r="B291" s="104"/>
      <c r="C291" s="105"/>
      <c r="D291" s="121"/>
      <c r="E291" s="83"/>
    </row>
    <row r="292" spans="2:5" x14ac:dyDescent="0.3">
      <c r="B292" s="104"/>
      <c r="C292" s="105"/>
      <c r="D292" s="121"/>
      <c r="E292" s="83"/>
    </row>
    <row r="293" spans="2:5" x14ac:dyDescent="0.3">
      <c r="B293" s="104"/>
      <c r="C293" s="105"/>
      <c r="D293" s="121"/>
      <c r="E293" s="83"/>
    </row>
    <row r="294" spans="2:5" x14ac:dyDescent="0.3">
      <c r="B294" s="104"/>
      <c r="C294" s="105"/>
      <c r="D294" s="121"/>
      <c r="E294" s="83"/>
    </row>
    <row r="295" spans="2:5" x14ac:dyDescent="0.3">
      <c r="B295" s="104"/>
      <c r="C295" s="105"/>
      <c r="D295" s="121"/>
      <c r="E295" s="83"/>
    </row>
    <row r="296" spans="2:5" x14ac:dyDescent="0.3">
      <c r="B296" s="104"/>
      <c r="C296" s="105"/>
      <c r="D296" s="121"/>
      <c r="E296" s="83"/>
    </row>
    <row r="297" spans="2:5" x14ac:dyDescent="0.3">
      <c r="B297" s="104"/>
      <c r="C297" s="105"/>
      <c r="D297" s="121"/>
      <c r="E297" s="83"/>
    </row>
    <row r="298" spans="2:5" x14ac:dyDescent="0.3">
      <c r="B298" s="104"/>
      <c r="C298" s="105"/>
      <c r="D298" s="121"/>
      <c r="E298" s="83"/>
    </row>
    <row r="299" spans="2:5" x14ac:dyDescent="0.3">
      <c r="B299" s="104"/>
      <c r="C299" s="105"/>
      <c r="D299" s="121"/>
      <c r="E299" s="83"/>
    </row>
    <row r="300" spans="2:5" x14ac:dyDescent="0.3">
      <c r="B300" s="104"/>
      <c r="C300" s="105"/>
      <c r="D300" s="121"/>
      <c r="E300" s="83"/>
    </row>
    <row r="301" spans="2:5" x14ac:dyDescent="0.3">
      <c r="B301" s="104"/>
      <c r="C301" s="105"/>
      <c r="D301" s="121"/>
      <c r="E301" s="83"/>
    </row>
    <row r="302" spans="2:5" x14ac:dyDescent="0.3">
      <c r="B302" s="104"/>
      <c r="C302" s="105"/>
      <c r="D302" s="121"/>
      <c r="E302" s="83"/>
    </row>
    <row r="303" spans="2:5" x14ac:dyDescent="0.3">
      <c r="B303" s="104"/>
      <c r="C303" s="105"/>
      <c r="D303" s="121"/>
      <c r="E303" s="83"/>
    </row>
    <row r="304" spans="2:5" x14ac:dyDescent="0.3">
      <c r="B304" s="104"/>
      <c r="C304" s="105"/>
      <c r="D304" s="121"/>
      <c r="E304" s="83"/>
    </row>
    <row r="305" spans="2:5" x14ac:dyDescent="0.3">
      <c r="B305" s="104"/>
      <c r="C305" s="105"/>
      <c r="D305" s="121"/>
      <c r="E305" s="83"/>
    </row>
    <row r="306" spans="2:5" x14ac:dyDescent="0.3">
      <c r="B306" s="104"/>
      <c r="C306" s="105"/>
      <c r="D306" s="121"/>
      <c r="E306" s="83"/>
    </row>
    <row r="307" spans="2:5" x14ac:dyDescent="0.3">
      <c r="B307" s="104"/>
      <c r="C307" s="105"/>
      <c r="D307" s="121"/>
      <c r="E307" s="83"/>
    </row>
    <row r="308" spans="2:5" x14ac:dyDescent="0.3">
      <c r="B308" s="104"/>
      <c r="C308" s="105"/>
      <c r="D308" s="121"/>
      <c r="E308" s="83"/>
    </row>
    <row r="309" spans="2:5" x14ac:dyDescent="0.3">
      <c r="B309" s="104"/>
      <c r="C309" s="105"/>
      <c r="D309" s="121"/>
      <c r="E309" s="83"/>
    </row>
    <row r="310" spans="2:5" x14ac:dyDescent="0.3">
      <c r="B310" s="104"/>
      <c r="C310" s="105"/>
      <c r="D310" s="121"/>
      <c r="E310" s="83"/>
    </row>
    <row r="311" spans="2:5" x14ac:dyDescent="0.3">
      <c r="B311" s="104"/>
      <c r="C311" s="105"/>
      <c r="D311" s="121"/>
      <c r="E311" s="83"/>
    </row>
    <row r="312" spans="2:5" x14ac:dyDescent="0.3">
      <c r="B312" s="104"/>
      <c r="C312" s="105"/>
      <c r="D312" s="121"/>
      <c r="E312" s="83"/>
    </row>
    <row r="313" spans="2:5" x14ac:dyDescent="0.3">
      <c r="B313" s="104"/>
      <c r="C313" s="105"/>
      <c r="D313" s="121"/>
      <c r="E313" s="83"/>
    </row>
    <row r="314" spans="2:5" x14ac:dyDescent="0.3">
      <c r="B314" s="104"/>
      <c r="C314" s="105"/>
      <c r="D314" s="121"/>
      <c r="E314" s="83"/>
    </row>
    <row r="315" spans="2:5" x14ac:dyDescent="0.3">
      <c r="B315" s="104"/>
      <c r="C315" s="105"/>
      <c r="D315" s="121"/>
      <c r="E315" s="83"/>
    </row>
    <row r="316" spans="2:5" x14ac:dyDescent="0.3">
      <c r="B316" s="104"/>
      <c r="C316" s="105"/>
      <c r="D316" s="121"/>
      <c r="E316" s="83"/>
    </row>
    <row r="317" spans="2:5" x14ac:dyDescent="0.3">
      <c r="B317" s="104"/>
      <c r="C317" s="105"/>
      <c r="D317" s="121"/>
      <c r="E317" s="83"/>
    </row>
    <row r="318" spans="2:5" x14ac:dyDescent="0.3">
      <c r="B318" s="104"/>
      <c r="C318" s="105"/>
      <c r="D318" s="121"/>
      <c r="E318" s="83"/>
    </row>
    <row r="319" spans="2:5" x14ac:dyDescent="0.3">
      <c r="B319" s="104"/>
      <c r="C319" s="105"/>
      <c r="D319" s="121"/>
      <c r="E319" s="83"/>
    </row>
    <row r="320" spans="2:5" x14ac:dyDescent="0.3">
      <c r="B320" s="104"/>
      <c r="C320" s="105"/>
      <c r="D320" s="121"/>
      <c r="E320" s="83"/>
    </row>
    <row r="321" spans="2:5" x14ac:dyDescent="0.3">
      <c r="B321" s="104"/>
      <c r="C321" s="105"/>
      <c r="D321" s="121"/>
      <c r="E321" s="83"/>
    </row>
    <row r="322" spans="2:5" x14ac:dyDescent="0.3">
      <c r="B322" s="104"/>
      <c r="C322" s="105"/>
      <c r="D322" s="121"/>
      <c r="E322" s="83"/>
    </row>
    <row r="323" spans="2:5" x14ac:dyDescent="0.3">
      <c r="B323" s="104"/>
      <c r="C323" s="105"/>
      <c r="D323" s="121"/>
      <c r="E323" s="83"/>
    </row>
    <row r="324" spans="2:5" x14ac:dyDescent="0.3">
      <c r="B324" s="104"/>
      <c r="C324" s="105"/>
      <c r="D324" s="121"/>
      <c r="E324" s="83"/>
    </row>
    <row r="325" spans="2:5" x14ac:dyDescent="0.3">
      <c r="B325" s="104"/>
      <c r="C325" s="105"/>
      <c r="D325" s="121"/>
      <c r="E325" s="83"/>
    </row>
    <row r="326" spans="2:5" x14ac:dyDescent="0.3">
      <c r="B326" s="104"/>
      <c r="C326" s="105"/>
      <c r="D326" s="121"/>
      <c r="E326" s="83"/>
    </row>
    <row r="327" spans="2:5" x14ac:dyDescent="0.3">
      <c r="B327" s="104"/>
      <c r="C327" s="105"/>
      <c r="D327" s="121"/>
      <c r="E327" s="83"/>
    </row>
    <row r="328" spans="2:5" x14ac:dyDescent="0.3">
      <c r="B328" s="104"/>
      <c r="C328" s="105"/>
      <c r="D328" s="121"/>
      <c r="E328" s="83"/>
    </row>
    <row r="329" spans="2:5" x14ac:dyDescent="0.3">
      <c r="B329" s="104"/>
      <c r="C329" s="105"/>
      <c r="D329" s="121"/>
      <c r="E329" s="83"/>
    </row>
    <row r="330" spans="2:5" x14ac:dyDescent="0.3">
      <c r="B330" s="104"/>
      <c r="C330" s="105"/>
      <c r="D330" s="121"/>
      <c r="E330" s="83"/>
    </row>
    <row r="331" spans="2:5" x14ac:dyDescent="0.3">
      <c r="B331" s="104"/>
      <c r="C331" s="105"/>
      <c r="D331" s="121"/>
      <c r="E331" s="83"/>
    </row>
    <row r="332" spans="2:5" x14ac:dyDescent="0.3">
      <c r="B332" s="104"/>
      <c r="C332" s="105"/>
      <c r="D332" s="121"/>
      <c r="E332" s="83"/>
    </row>
    <row r="333" spans="2:5" x14ac:dyDescent="0.3">
      <c r="B333" s="104"/>
      <c r="C333" s="105"/>
      <c r="D333" s="121"/>
      <c r="E333" s="83"/>
    </row>
    <row r="334" spans="2:5" x14ac:dyDescent="0.3">
      <c r="B334" s="104"/>
      <c r="C334" s="105"/>
      <c r="D334" s="121"/>
      <c r="E334" s="83"/>
    </row>
    <row r="335" spans="2:5" x14ac:dyDescent="0.3">
      <c r="B335" s="104"/>
      <c r="C335" s="105"/>
      <c r="D335" s="121"/>
      <c r="E335" s="83"/>
    </row>
    <row r="336" spans="2:5" x14ac:dyDescent="0.3">
      <c r="B336" s="104"/>
      <c r="C336" s="105"/>
      <c r="D336" s="121"/>
      <c r="E336" s="83"/>
    </row>
    <row r="337" spans="2:5" x14ac:dyDescent="0.3">
      <c r="B337" s="104"/>
      <c r="C337" s="105"/>
      <c r="D337" s="121"/>
      <c r="E337" s="83"/>
    </row>
    <row r="338" spans="2:5" x14ac:dyDescent="0.3">
      <c r="B338" s="104"/>
      <c r="C338" s="105"/>
      <c r="D338" s="121"/>
      <c r="E338" s="83"/>
    </row>
    <row r="339" spans="2:5" x14ac:dyDescent="0.3">
      <c r="B339" s="104"/>
      <c r="C339" s="105"/>
      <c r="D339" s="121"/>
      <c r="E339" s="83"/>
    </row>
    <row r="340" spans="2:5" x14ac:dyDescent="0.3">
      <c r="B340" s="104"/>
      <c r="C340" s="105"/>
      <c r="D340" s="121"/>
      <c r="E340" s="83"/>
    </row>
    <row r="341" spans="2:5" x14ac:dyDescent="0.3">
      <c r="B341" s="104"/>
      <c r="C341" s="105"/>
      <c r="D341" s="121"/>
      <c r="E341" s="83"/>
    </row>
    <row r="342" spans="2:5" x14ac:dyDescent="0.3">
      <c r="B342" s="104"/>
      <c r="C342" s="105"/>
      <c r="D342" s="121"/>
      <c r="E342" s="83"/>
    </row>
    <row r="343" spans="2:5" x14ac:dyDescent="0.3">
      <c r="B343" s="104"/>
      <c r="C343" s="105"/>
      <c r="D343" s="121"/>
      <c r="E343" s="83"/>
    </row>
    <row r="344" spans="2:5" x14ac:dyDescent="0.3">
      <c r="B344" s="104"/>
      <c r="C344" s="105"/>
      <c r="D344" s="121"/>
      <c r="E344" s="83"/>
    </row>
    <row r="345" spans="2:5" x14ac:dyDescent="0.3">
      <c r="B345" s="104"/>
      <c r="C345" s="105"/>
      <c r="D345" s="121"/>
      <c r="E345" s="83"/>
    </row>
    <row r="346" spans="2:5" x14ac:dyDescent="0.3">
      <c r="B346" s="104"/>
      <c r="C346" s="105"/>
      <c r="D346" s="121"/>
      <c r="E346" s="83"/>
    </row>
    <row r="347" spans="2:5" x14ac:dyDescent="0.3">
      <c r="B347" s="104"/>
      <c r="C347" s="105"/>
      <c r="D347" s="121"/>
      <c r="E347" s="83"/>
    </row>
    <row r="348" spans="2:5" x14ac:dyDescent="0.3">
      <c r="B348" s="104"/>
      <c r="C348" s="105"/>
      <c r="D348" s="121"/>
      <c r="E348" s="83"/>
    </row>
    <row r="349" spans="2:5" x14ac:dyDescent="0.3">
      <c r="B349" s="104"/>
      <c r="C349" s="105"/>
      <c r="D349" s="121"/>
      <c r="E349" s="83"/>
    </row>
    <row r="350" spans="2:5" x14ac:dyDescent="0.3">
      <c r="B350" s="104"/>
      <c r="C350" s="105"/>
      <c r="D350" s="121"/>
      <c r="E350" s="83"/>
    </row>
    <row r="351" spans="2:5" x14ac:dyDescent="0.3">
      <c r="B351" s="104"/>
      <c r="C351" s="105"/>
      <c r="D351" s="121"/>
      <c r="E351" s="83"/>
    </row>
    <row r="352" spans="2:5" x14ac:dyDescent="0.3">
      <c r="B352" s="104"/>
      <c r="C352" s="105"/>
      <c r="D352" s="121"/>
      <c r="E352" s="83"/>
    </row>
    <row r="353" spans="2:5" x14ac:dyDescent="0.3">
      <c r="B353" s="104"/>
      <c r="C353" s="105"/>
      <c r="D353" s="121"/>
      <c r="E353" s="83"/>
    </row>
    <row r="354" spans="2:5" x14ac:dyDescent="0.3">
      <c r="B354" s="104"/>
      <c r="C354" s="105"/>
      <c r="D354" s="121"/>
      <c r="E354" s="83"/>
    </row>
    <row r="355" spans="2:5" x14ac:dyDescent="0.3">
      <c r="B355" s="104"/>
      <c r="C355" s="105"/>
      <c r="D355" s="121"/>
      <c r="E355" s="83"/>
    </row>
    <row r="356" spans="2:5" x14ac:dyDescent="0.3">
      <c r="B356" s="104"/>
      <c r="C356" s="105"/>
      <c r="D356" s="121"/>
      <c r="E356" s="83"/>
    </row>
    <row r="357" spans="2:5" x14ac:dyDescent="0.3">
      <c r="B357" s="104"/>
      <c r="C357" s="105"/>
      <c r="D357" s="121"/>
      <c r="E357" s="83"/>
    </row>
    <row r="358" spans="2:5" x14ac:dyDescent="0.3">
      <c r="B358" s="104"/>
      <c r="C358" s="105"/>
      <c r="D358" s="121"/>
      <c r="E358" s="83"/>
    </row>
    <row r="359" spans="2:5" x14ac:dyDescent="0.3">
      <c r="B359" s="104"/>
      <c r="C359" s="105"/>
      <c r="D359" s="121"/>
      <c r="E359" s="83"/>
    </row>
    <row r="360" spans="2:5" x14ac:dyDescent="0.3">
      <c r="B360" s="104"/>
      <c r="C360" s="105"/>
      <c r="D360" s="121"/>
      <c r="E360" s="83"/>
    </row>
    <row r="361" spans="2:5" x14ac:dyDescent="0.3">
      <c r="B361" s="104"/>
      <c r="C361" s="105"/>
      <c r="D361" s="121"/>
      <c r="E361" s="83"/>
    </row>
    <row r="362" spans="2:5" x14ac:dyDescent="0.3">
      <c r="B362" s="104"/>
      <c r="C362" s="105"/>
      <c r="D362" s="121"/>
      <c r="E362" s="83"/>
    </row>
    <row r="363" spans="2:5" x14ac:dyDescent="0.3">
      <c r="B363" s="104"/>
      <c r="C363" s="105"/>
      <c r="D363" s="121"/>
      <c r="E363" s="83"/>
    </row>
    <row r="364" spans="2:5" x14ac:dyDescent="0.3">
      <c r="B364" s="104"/>
      <c r="C364" s="105"/>
      <c r="D364" s="121"/>
      <c r="E364" s="83"/>
    </row>
    <row r="365" spans="2:5" x14ac:dyDescent="0.3">
      <c r="B365" s="104"/>
      <c r="C365" s="105"/>
      <c r="D365" s="121"/>
      <c r="E365" s="83"/>
    </row>
    <row r="366" spans="2:5" x14ac:dyDescent="0.3">
      <c r="B366" s="104"/>
      <c r="C366" s="105"/>
      <c r="D366" s="121"/>
      <c r="E366" s="83"/>
    </row>
    <row r="367" spans="2:5" x14ac:dyDescent="0.3">
      <c r="B367" s="104"/>
      <c r="C367" s="105"/>
      <c r="D367" s="121"/>
      <c r="E367" s="83"/>
    </row>
    <row r="368" spans="2:5" x14ac:dyDescent="0.3">
      <c r="B368" s="104"/>
      <c r="C368" s="105"/>
      <c r="D368" s="121"/>
      <c r="E368" s="83"/>
    </row>
    <row r="369" spans="2:5" x14ac:dyDescent="0.3">
      <c r="B369" s="104"/>
      <c r="C369" s="105"/>
      <c r="D369" s="121"/>
      <c r="E369" s="83"/>
    </row>
    <row r="370" spans="2:5" x14ac:dyDescent="0.3">
      <c r="B370" s="104"/>
      <c r="C370" s="105"/>
      <c r="D370" s="121"/>
      <c r="E370" s="83"/>
    </row>
    <row r="371" spans="2:5" x14ac:dyDescent="0.3">
      <c r="B371" s="104"/>
      <c r="C371" s="105"/>
      <c r="D371" s="121"/>
      <c r="E371" s="83"/>
    </row>
    <row r="372" spans="2:5" x14ac:dyDescent="0.3">
      <c r="B372" s="104"/>
      <c r="C372" s="105"/>
      <c r="D372" s="121"/>
      <c r="E372" s="83"/>
    </row>
    <row r="373" spans="2:5" x14ac:dyDescent="0.3">
      <c r="B373" s="104"/>
      <c r="C373" s="105"/>
      <c r="D373" s="121"/>
      <c r="E373" s="83"/>
    </row>
    <row r="374" spans="2:5" x14ac:dyDescent="0.3">
      <c r="B374" s="104"/>
      <c r="C374" s="105"/>
      <c r="D374" s="121"/>
      <c r="E374" s="83"/>
    </row>
    <row r="375" spans="2:5" x14ac:dyDescent="0.3">
      <c r="B375" s="104"/>
      <c r="C375" s="105"/>
      <c r="D375" s="121"/>
      <c r="E375" s="83"/>
    </row>
    <row r="376" spans="2:5" x14ac:dyDescent="0.3">
      <c r="B376" s="104"/>
      <c r="C376" s="105"/>
      <c r="D376" s="121"/>
      <c r="E376" s="83"/>
    </row>
    <row r="377" spans="2:5" x14ac:dyDescent="0.3">
      <c r="B377" s="104"/>
      <c r="C377" s="105"/>
      <c r="D377" s="121"/>
      <c r="E377" s="83"/>
    </row>
    <row r="378" spans="2:5" x14ac:dyDescent="0.3">
      <c r="B378" s="104"/>
      <c r="C378" s="105"/>
      <c r="D378" s="121"/>
      <c r="E378" s="83"/>
    </row>
    <row r="379" spans="2:5" x14ac:dyDescent="0.3">
      <c r="B379" s="104"/>
      <c r="C379" s="105"/>
      <c r="D379" s="121"/>
      <c r="E379" s="83"/>
    </row>
    <row r="380" spans="2:5" x14ac:dyDescent="0.3">
      <c r="B380" s="104"/>
      <c r="C380" s="105"/>
      <c r="D380" s="121"/>
      <c r="E380" s="83"/>
    </row>
    <row r="381" spans="2:5" x14ac:dyDescent="0.3">
      <c r="B381" s="104"/>
      <c r="C381" s="105"/>
      <c r="D381" s="121"/>
      <c r="E381" s="83"/>
    </row>
    <row r="382" spans="2:5" x14ac:dyDescent="0.3">
      <c r="B382" s="104"/>
      <c r="C382" s="105"/>
      <c r="D382" s="121"/>
      <c r="E382" s="83"/>
    </row>
    <row r="383" spans="2:5" x14ac:dyDescent="0.3">
      <c r="B383" s="104"/>
      <c r="C383" s="105"/>
      <c r="D383" s="121"/>
      <c r="E383" s="83"/>
    </row>
    <row r="384" spans="2:5" x14ac:dyDescent="0.3">
      <c r="B384" s="104"/>
      <c r="C384" s="105"/>
      <c r="D384" s="121"/>
      <c r="E384" s="83"/>
    </row>
    <row r="385" spans="2:5" x14ac:dyDescent="0.3">
      <c r="B385" s="104"/>
      <c r="C385" s="105"/>
      <c r="D385" s="121"/>
      <c r="E385" s="83"/>
    </row>
    <row r="386" spans="2:5" x14ac:dyDescent="0.3">
      <c r="B386" s="104"/>
      <c r="C386" s="105"/>
      <c r="D386" s="121"/>
      <c r="E386" s="83"/>
    </row>
    <row r="387" spans="2:5" x14ac:dyDescent="0.3">
      <c r="B387" s="104"/>
      <c r="C387" s="105"/>
      <c r="D387" s="121"/>
      <c r="E387" s="83"/>
    </row>
    <row r="388" spans="2:5" x14ac:dyDescent="0.3">
      <c r="B388" s="104"/>
      <c r="C388" s="105"/>
      <c r="D388" s="121"/>
      <c r="E388" s="83"/>
    </row>
    <row r="389" spans="2:5" x14ac:dyDescent="0.3">
      <c r="B389" s="104"/>
      <c r="C389" s="105"/>
      <c r="D389" s="121"/>
      <c r="E389" s="83"/>
    </row>
    <row r="390" spans="2:5" x14ac:dyDescent="0.3">
      <c r="B390" s="104"/>
      <c r="C390" s="105"/>
      <c r="D390" s="121"/>
      <c r="E390" s="83"/>
    </row>
    <row r="391" spans="2:5" x14ac:dyDescent="0.3">
      <c r="B391" s="104"/>
      <c r="C391" s="105"/>
      <c r="D391" s="121"/>
      <c r="E391" s="83"/>
    </row>
    <row r="392" spans="2:5" x14ac:dyDescent="0.3">
      <c r="B392" s="104"/>
      <c r="C392" s="105"/>
      <c r="D392" s="121"/>
      <c r="E392" s="83"/>
    </row>
    <row r="393" spans="2:5" x14ac:dyDescent="0.3">
      <c r="B393" s="104"/>
      <c r="C393" s="105"/>
      <c r="D393" s="121"/>
      <c r="E393" s="83"/>
    </row>
    <row r="394" spans="2:5" x14ac:dyDescent="0.3">
      <c r="B394" s="104"/>
      <c r="C394" s="105"/>
      <c r="D394" s="121"/>
      <c r="E394" s="83"/>
    </row>
    <row r="395" spans="2:5" x14ac:dyDescent="0.3">
      <c r="B395" s="104"/>
      <c r="C395" s="105"/>
      <c r="D395" s="121"/>
      <c r="E395" s="83"/>
    </row>
    <row r="396" spans="2:5" x14ac:dyDescent="0.3">
      <c r="B396" s="104"/>
      <c r="C396" s="105"/>
      <c r="D396" s="121"/>
      <c r="E396" s="83"/>
    </row>
    <row r="397" spans="2:5" x14ac:dyDescent="0.3">
      <c r="B397" s="104"/>
      <c r="C397" s="105"/>
      <c r="D397" s="121"/>
      <c r="E397" s="83"/>
    </row>
    <row r="398" spans="2:5" x14ac:dyDescent="0.3">
      <c r="B398" s="104"/>
      <c r="C398" s="105"/>
      <c r="D398" s="121"/>
      <c r="E398" s="83"/>
    </row>
    <row r="399" spans="2:5" x14ac:dyDescent="0.3">
      <c r="B399" s="104"/>
      <c r="C399" s="105"/>
      <c r="D399" s="121"/>
      <c r="E399" s="83"/>
    </row>
    <row r="400" spans="2:5" x14ac:dyDescent="0.3">
      <c r="B400" s="104"/>
      <c r="C400" s="105"/>
      <c r="D400" s="121"/>
      <c r="E400" s="83"/>
    </row>
    <row r="401" spans="2:5" x14ac:dyDescent="0.3">
      <c r="B401" s="104"/>
      <c r="C401" s="105"/>
      <c r="D401" s="121"/>
      <c r="E401" s="83"/>
    </row>
    <row r="402" spans="2:5" x14ac:dyDescent="0.3">
      <c r="B402" s="104"/>
      <c r="C402" s="105"/>
      <c r="D402" s="121"/>
      <c r="E402" s="83"/>
    </row>
    <row r="403" spans="2:5" x14ac:dyDescent="0.3">
      <c r="B403" s="104"/>
      <c r="C403" s="105"/>
      <c r="D403" s="121"/>
      <c r="E403" s="83"/>
    </row>
    <row r="404" spans="2:5" x14ac:dyDescent="0.3">
      <c r="B404" s="104"/>
      <c r="C404" s="105"/>
      <c r="D404" s="121"/>
      <c r="E404" s="83"/>
    </row>
    <row r="405" spans="2:5" x14ac:dyDescent="0.3">
      <c r="B405" s="104"/>
      <c r="C405" s="105"/>
      <c r="D405" s="121"/>
      <c r="E405" s="83"/>
    </row>
    <row r="406" spans="2:5" x14ac:dyDescent="0.3">
      <c r="B406" s="104"/>
      <c r="C406" s="105"/>
      <c r="D406" s="121"/>
      <c r="E406" s="83"/>
    </row>
    <row r="407" spans="2:5" x14ac:dyDescent="0.3">
      <c r="B407" s="104"/>
      <c r="C407" s="105"/>
      <c r="D407" s="121"/>
      <c r="E407" s="83"/>
    </row>
    <row r="408" spans="2:5" x14ac:dyDescent="0.3">
      <c r="B408" s="104"/>
      <c r="C408" s="105"/>
      <c r="D408" s="121"/>
      <c r="E408" s="83"/>
    </row>
    <row r="409" spans="2:5" x14ac:dyDescent="0.3">
      <c r="B409" s="104"/>
      <c r="C409" s="105"/>
      <c r="D409" s="121"/>
      <c r="E409" s="83"/>
    </row>
    <row r="410" spans="2:5" x14ac:dyDescent="0.3">
      <c r="B410" s="104"/>
      <c r="C410" s="105"/>
      <c r="D410" s="121"/>
      <c r="E410" s="83"/>
    </row>
    <row r="411" spans="2:5" x14ac:dyDescent="0.3">
      <c r="B411" s="104"/>
      <c r="C411" s="105"/>
      <c r="D411" s="121"/>
      <c r="E411" s="83"/>
    </row>
    <row r="412" spans="2:5" x14ac:dyDescent="0.3">
      <c r="B412" s="104"/>
      <c r="C412" s="105"/>
      <c r="D412" s="121"/>
      <c r="E412" s="83"/>
    </row>
    <row r="413" spans="2:5" x14ac:dyDescent="0.3">
      <c r="B413" s="104"/>
      <c r="C413" s="105"/>
      <c r="D413" s="121"/>
      <c r="E413" s="83"/>
    </row>
    <row r="414" spans="2:5" x14ac:dyDescent="0.3">
      <c r="B414" s="104"/>
      <c r="C414" s="105"/>
      <c r="D414" s="121"/>
      <c r="E414" s="83"/>
    </row>
    <row r="415" spans="2:5" x14ac:dyDescent="0.3">
      <c r="B415" s="104"/>
      <c r="C415" s="105"/>
      <c r="D415" s="121"/>
      <c r="E415" s="83"/>
    </row>
    <row r="416" spans="2:5" x14ac:dyDescent="0.3">
      <c r="B416" s="104"/>
      <c r="C416" s="105"/>
      <c r="D416" s="121"/>
      <c r="E416" s="83"/>
    </row>
    <row r="417" spans="2:5" x14ac:dyDescent="0.3">
      <c r="B417" s="104"/>
      <c r="C417" s="105"/>
      <c r="D417" s="121"/>
      <c r="E417" s="83"/>
    </row>
    <row r="418" spans="2:5" x14ac:dyDescent="0.3">
      <c r="B418" s="104"/>
      <c r="C418" s="105"/>
      <c r="D418" s="121"/>
      <c r="E418" s="83"/>
    </row>
    <row r="419" spans="2:5" x14ac:dyDescent="0.3">
      <c r="B419" s="104"/>
      <c r="C419" s="105"/>
      <c r="D419" s="121"/>
      <c r="E419" s="83"/>
    </row>
    <row r="420" spans="2:5" x14ac:dyDescent="0.3">
      <c r="B420" s="104"/>
      <c r="C420" s="105"/>
      <c r="D420" s="121"/>
      <c r="E420" s="83"/>
    </row>
    <row r="421" spans="2:5" x14ac:dyDescent="0.3">
      <c r="B421" s="104"/>
      <c r="C421" s="105"/>
      <c r="D421" s="121"/>
      <c r="E421" s="83"/>
    </row>
    <row r="422" spans="2:5" x14ac:dyDescent="0.3">
      <c r="B422" s="104"/>
      <c r="C422" s="105"/>
      <c r="D422" s="121"/>
      <c r="E422" s="83"/>
    </row>
    <row r="423" spans="2:5" x14ac:dyDescent="0.3">
      <c r="B423" s="104"/>
      <c r="C423" s="105"/>
      <c r="D423" s="121"/>
      <c r="E423" s="83"/>
    </row>
    <row r="424" spans="2:5" x14ac:dyDescent="0.3">
      <c r="B424" s="104"/>
      <c r="C424" s="105"/>
      <c r="D424" s="121"/>
      <c r="E424" s="83"/>
    </row>
    <row r="425" spans="2:5" x14ac:dyDescent="0.3">
      <c r="B425" s="104"/>
      <c r="C425" s="105"/>
      <c r="D425" s="121"/>
      <c r="E425" s="83"/>
    </row>
    <row r="426" spans="2:5" x14ac:dyDescent="0.3">
      <c r="B426" s="104"/>
      <c r="C426" s="105"/>
      <c r="D426" s="121"/>
      <c r="E426" s="83"/>
    </row>
    <row r="427" spans="2:5" x14ac:dyDescent="0.3">
      <c r="B427" s="104"/>
      <c r="C427" s="105"/>
      <c r="D427" s="121"/>
      <c r="E427" s="83"/>
    </row>
    <row r="428" spans="2:5" x14ac:dyDescent="0.3">
      <c r="B428" s="104"/>
      <c r="C428" s="105"/>
      <c r="D428" s="121"/>
      <c r="E428" s="83"/>
    </row>
    <row r="429" spans="2:5" x14ac:dyDescent="0.3">
      <c r="B429" s="104"/>
      <c r="C429" s="105"/>
      <c r="D429" s="121"/>
      <c r="E429" s="83"/>
    </row>
    <row r="430" spans="2:5" x14ac:dyDescent="0.3">
      <c r="B430" s="104"/>
      <c r="C430" s="105"/>
      <c r="D430" s="121"/>
      <c r="E430" s="83"/>
    </row>
    <row r="431" spans="2:5" x14ac:dyDescent="0.3">
      <c r="B431" s="104"/>
      <c r="C431" s="105"/>
      <c r="D431" s="121"/>
      <c r="E431" s="83"/>
    </row>
    <row r="432" spans="2:5" x14ac:dyDescent="0.3">
      <c r="B432" s="104"/>
      <c r="C432" s="105"/>
      <c r="D432" s="121"/>
      <c r="E432" s="83"/>
    </row>
    <row r="433" spans="2:5" x14ac:dyDescent="0.3">
      <c r="B433" s="104"/>
      <c r="C433" s="105"/>
      <c r="D433" s="121"/>
      <c r="E433" s="83"/>
    </row>
    <row r="434" spans="2:5" x14ac:dyDescent="0.3">
      <c r="B434" s="104"/>
      <c r="C434" s="105"/>
      <c r="D434" s="121"/>
      <c r="E434" s="83"/>
    </row>
    <row r="435" spans="2:5" x14ac:dyDescent="0.3">
      <c r="B435" s="104"/>
      <c r="C435" s="105"/>
      <c r="D435" s="121"/>
      <c r="E435" s="83"/>
    </row>
    <row r="436" spans="2:5" x14ac:dyDescent="0.3">
      <c r="B436" s="104"/>
      <c r="C436" s="105"/>
      <c r="D436" s="121"/>
      <c r="E436" s="83"/>
    </row>
    <row r="437" spans="2:5" x14ac:dyDescent="0.3">
      <c r="B437" s="104"/>
      <c r="C437" s="105"/>
      <c r="D437" s="121"/>
      <c r="E437" s="83"/>
    </row>
    <row r="438" spans="2:5" x14ac:dyDescent="0.3">
      <c r="B438" s="104"/>
      <c r="C438" s="105"/>
      <c r="D438" s="121"/>
      <c r="E438" s="83"/>
    </row>
    <row r="439" spans="2:5" x14ac:dyDescent="0.3">
      <c r="B439" s="104"/>
      <c r="C439" s="105"/>
      <c r="D439" s="121"/>
      <c r="E439" s="83"/>
    </row>
    <row r="440" spans="2:5" x14ac:dyDescent="0.3">
      <c r="B440" s="104"/>
      <c r="C440" s="105"/>
      <c r="D440" s="121"/>
      <c r="E440" s="83"/>
    </row>
    <row r="441" spans="2:5" x14ac:dyDescent="0.3">
      <c r="B441" s="104"/>
      <c r="C441" s="105"/>
      <c r="D441" s="121"/>
      <c r="E441" s="83"/>
    </row>
    <row r="442" spans="2:5" x14ac:dyDescent="0.3">
      <c r="B442" s="104"/>
      <c r="C442" s="105"/>
      <c r="D442" s="121"/>
      <c r="E442" s="83"/>
    </row>
    <row r="443" spans="2:5" x14ac:dyDescent="0.3">
      <c r="B443" s="104"/>
      <c r="C443" s="105"/>
      <c r="D443" s="121"/>
      <c r="E443" s="83"/>
    </row>
    <row r="444" spans="2:5" x14ac:dyDescent="0.3">
      <c r="B444" s="104"/>
      <c r="C444" s="105"/>
      <c r="D444" s="121"/>
      <c r="E444" s="83"/>
    </row>
    <row r="445" spans="2:5" x14ac:dyDescent="0.3">
      <c r="B445" s="104"/>
      <c r="C445" s="105"/>
      <c r="D445" s="121"/>
      <c r="E445" s="83"/>
    </row>
    <row r="446" spans="2:5" x14ac:dyDescent="0.3">
      <c r="B446" s="104"/>
      <c r="C446" s="105"/>
      <c r="D446" s="121"/>
      <c r="E446" s="83"/>
    </row>
    <row r="447" spans="2:5" x14ac:dyDescent="0.3">
      <c r="B447" s="104"/>
      <c r="C447" s="105"/>
      <c r="D447" s="121"/>
      <c r="E447" s="83"/>
    </row>
    <row r="448" spans="2:5" x14ac:dyDescent="0.3">
      <c r="B448" s="104"/>
      <c r="C448" s="105"/>
      <c r="D448" s="121"/>
      <c r="E448" s="83"/>
    </row>
    <row r="449" spans="2:5" x14ac:dyDescent="0.3">
      <c r="B449" s="104"/>
      <c r="C449" s="105"/>
      <c r="D449" s="121"/>
      <c r="E449" s="83"/>
    </row>
    <row r="450" spans="2:5" x14ac:dyDescent="0.3">
      <c r="B450" s="104"/>
      <c r="C450" s="105"/>
      <c r="D450" s="121"/>
      <c r="E450" s="83"/>
    </row>
    <row r="451" spans="2:5" x14ac:dyDescent="0.3">
      <c r="B451" s="104"/>
      <c r="C451" s="105"/>
      <c r="D451" s="121"/>
      <c r="E451" s="83"/>
    </row>
    <row r="452" spans="2:5" x14ac:dyDescent="0.3">
      <c r="B452" s="104"/>
      <c r="C452" s="105"/>
      <c r="D452" s="121"/>
      <c r="E452" s="83"/>
    </row>
    <row r="453" spans="2:5" x14ac:dyDescent="0.3">
      <c r="B453" s="104"/>
      <c r="C453" s="105"/>
      <c r="D453" s="121"/>
      <c r="E453" s="83"/>
    </row>
    <row r="454" spans="2:5" x14ac:dyDescent="0.3">
      <c r="B454" s="104"/>
      <c r="C454" s="105"/>
      <c r="D454" s="121"/>
      <c r="E454" s="83"/>
    </row>
    <row r="455" spans="2:5" x14ac:dyDescent="0.3">
      <c r="B455" s="104"/>
      <c r="C455" s="105"/>
      <c r="D455" s="121"/>
      <c r="E455" s="83"/>
    </row>
    <row r="456" spans="2:5" x14ac:dyDescent="0.3">
      <c r="B456" s="104"/>
      <c r="C456" s="105"/>
      <c r="D456" s="121"/>
      <c r="E456" s="83"/>
    </row>
    <row r="457" spans="2:5" x14ac:dyDescent="0.3">
      <c r="B457" s="104"/>
      <c r="C457" s="105"/>
      <c r="D457" s="121"/>
      <c r="E457" s="83"/>
    </row>
    <row r="458" spans="2:5" x14ac:dyDescent="0.3">
      <c r="B458" s="104"/>
      <c r="C458" s="105"/>
      <c r="D458" s="121"/>
      <c r="E458" s="83"/>
    </row>
    <row r="459" spans="2:5" x14ac:dyDescent="0.3">
      <c r="B459" s="104"/>
      <c r="C459" s="105"/>
      <c r="D459" s="121"/>
      <c r="E459" s="83"/>
    </row>
    <row r="460" spans="2:5" x14ac:dyDescent="0.3">
      <c r="B460" s="104"/>
      <c r="C460" s="105"/>
      <c r="D460" s="121"/>
      <c r="E460" s="83"/>
    </row>
    <row r="461" spans="2:5" x14ac:dyDescent="0.3">
      <c r="B461" s="104"/>
      <c r="C461" s="105"/>
      <c r="D461" s="121"/>
      <c r="E461" s="83"/>
    </row>
    <row r="462" spans="2:5" x14ac:dyDescent="0.3">
      <c r="B462" s="104"/>
      <c r="C462" s="105"/>
      <c r="D462" s="121"/>
      <c r="E462" s="83"/>
    </row>
    <row r="463" spans="2:5" x14ac:dyDescent="0.3">
      <c r="B463" s="104"/>
      <c r="C463" s="105"/>
      <c r="D463" s="121"/>
      <c r="E463" s="83"/>
    </row>
    <row r="464" spans="2:5" x14ac:dyDescent="0.3">
      <c r="B464" s="104"/>
      <c r="C464" s="105"/>
      <c r="D464" s="121"/>
      <c r="E464" s="83"/>
    </row>
    <row r="465" spans="2:5" x14ac:dyDescent="0.3">
      <c r="B465" s="104"/>
      <c r="C465" s="105"/>
      <c r="D465" s="121"/>
      <c r="E465" s="83"/>
    </row>
    <row r="466" spans="2:5" x14ac:dyDescent="0.3">
      <c r="B466" s="104"/>
      <c r="C466" s="105"/>
      <c r="D466" s="121"/>
      <c r="E466" s="83"/>
    </row>
    <row r="467" spans="2:5" x14ac:dyDescent="0.3">
      <c r="B467" s="104"/>
      <c r="C467" s="105"/>
      <c r="D467" s="121"/>
      <c r="E467" s="83"/>
    </row>
    <row r="468" spans="2:5" x14ac:dyDescent="0.3">
      <c r="B468" s="104"/>
      <c r="C468" s="105"/>
      <c r="D468" s="121"/>
      <c r="E468" s="83"/>
    </row>
    <row r="469" spans="2:5" x14ac:dyDescent="0.3">
      <c r="B469" s="104"/>
      <c r="C469" s="105"/>
      <c r="D469" s="121"/>
      <c r="E469" s="83"/>
    </row>
    <row r="470" spans="2:5" x14ac:dyDescent="0.3">
      <c r="B470" s="104"/>
      <c r="C470" s="105"/>
      <c r="D470" s="121"/>
      <c r="E470" s="83"/>
    </row>
    <row r="471" spans="2:5" x14ac:dyDescent="0.3">
      <c r="B471" s="104"/>
      <c r="C471" s="105"/>
      <c r="D471" s="121"/>
      <c r="E471" s="83"/>
    </row>
    <row r="472" spans="2:5" x14ac:dyDescent="0.3">
      <c r="B472" s="104"/>
      <c r="C472" s="105"/>
      <c r="D472" s="121"/>
      <c r="E472" s="83"/>
    </row>
    <row r="473" spans="2:5" x14ac:dyDescent="0.3">
      <c r="B473" s="104"/>
      <c r="C473" s="105"/>
      <c r="D473" s="121"/>
      <c r="E473" s="83"/>
    </row>
    <row r="474" spans="2:5" x14ac:dyDescent="0.3">
      <c r="B474" s="104"/>
      <c r="C474" s="105"/>
      <c r="D474" s="121"/>
      <c r="E474" s="83"/>
    </row>
    <row r="475" spans="2:5" x14ac:dyDescent="0.3">
      <c r="B475" s="104"/>
      <c r="C475" s="105"/>
      <c r="D475" s="121"/>
      <c r="E475" s="83"/>
    </row>
    <row r="476" spans="2:5" x14ac:dyDescent="0.3">
      <c r="B476" s="104"/>
      <c r="C476" s="105"/>
      <c r="D476" s="121"/>
      <c r="E476" s="83"/>
    </row>
    <row r="477" spans="2:5" x14ac:dyDescent="0.3">
      <c r="B477" s="104"/>
      <c r="C477" s="105"/>
      <c r="D477" s="121"/>
      <c r="E477" s="83"/>
    </row>
    <row r="478" spans="2:5" x14ac:dyDescent="0.3">
      <c r="B478" s="104"/>
      <c r="C478" s="105"/>
      <c r="D478" s="121"/>
      <c r="E478" s="83"/>
    </row>
    <row r="479" spans="2:5" x14ac:dyDescent="0.3">
      <c r="B479" s="104"/>
      <c r="C479" s="105"/>
      <c r="D479" s="121"/>
      <c r="E479" s="83"/>
    </row>
    <row r="480" spans="2:5" x14ac:dyDescent="0.3">
      <c r="B480" s="104"/>
      <c r="C480" s="105"/>
      <c r="D480" s="121"/>
      <c r="E480" s="83"/>
    </row>
    <row r="481" spans="2:5" x14ac:dyDescent="0.3">
      <c r="B481" s="104"/>
      <c r="C481" s="105"/>
      <c r="D481" s="121"/>
      <c r="E481" s="83"/>
    </row>
    <row r="482" spans="2:5" x14ac:dyDescent="0.3">
      <c r="B482" s="104"/>
      <c r="C482" s="105"/>
      <c r="D482" s="121"/>
      <c r="E482" s="83"/>
    </row>
    <row r="483" spans="2:5" x14ac:dyDescent="0.3">
      <c r="B483" s="104"/>
      <c r="C483" s="105"/>
      <c r="D483" s="121"/>
      <c r="E483" s="83"/>
    </row>
    <row r="484" spans="2:5" x14ac:dyDescent="0.3">
      <c r="B484" s="104"/>
      <c r="C484" s="105"/>
      <c r="D484" s="121"/>
      <c r="E484" s="83"/>
    </row>
    <row r="485" spans="2:5" x14ac:dyDescent="0.3">
      <c r="B485" s="104"/>
      <c r="C485" s="105"/>
      <c r="D485" s="121"/>
      <c r="E485" s="83"/>
    </row>
    <row r="486" spans="2:5" x14ac:dyDescent="0.3">
      <c r="B486" s="104"/>
      <c r="C486" s="105"/>
      <c r="D486" s="121"/>
      <c r="E486" s="83"/>
    </row>
    <row r="487" spans="2:5" x14ac:dyDescent="0.3">
      <c r="B487" s="104"/>
      <c r="C487" s="105"/>
      <c r="D487" s="121"/>
      <c r="E487" s="83"/>
    </row>
    <row r="488" spans="2:5" x14ac:dyDescent="0.3">
      <c r="B488" s="104"/>
      <c r="C488" s="105"/>
      <c r="D488" s="121"/>
      <c r="E488" s="83"/>
    </row>
    <row r="489" spans="2:5" x14ac:dyDescent="0.3">
      <c r="B489" s="104"/>
      <c r="C489" s="105"/>
      <c r="D489" s="121"/>
      <c r="E489" s="83"/>
    </row>
    <row r="490" spans="2:5" x14ac:dyDescent="0.3">
      <c r="B490" s="104"/>
      <c r="C490" s="105"/>
      <c r="D490" s="121"/>
      <c r="E490" s="83"/>
    </row>
    <row r="491" spans="2:5" x14ac:dyDescent="0.3">
      <c r="B491" s="104"/>
      <c r="C491" s="105"/>
      <c r="D491" s="121"/>
      <c r="E491" s="83"/>
    </row>
    <row r="492" spans="2:5" x14ac:dyDescent="0.3">
      <c r="B492" s="104"/>
      <c r="C492" s="105"/>
      <c r="D492" s="121"/>
      <c r="E492" s="83"/>
    </row>
    <row r="493" spans="2:5" x14ac:dyDescent="0.3">
      <c r="B493" s="104"/>
      <c r="C493" s="105"/>
      <c r="D493" s="121"/>
      <c r="E493" s="83"/>
    </row>
    <row r="494" spans="2:5" x14ac:dyDescent="0.3">
      <c r="B494" s="104"/>
      <c r="C494" s="105"/>
      <c r="D494" s="121"/>
      <c r="E494" s="83"/>
    </row>
    <row r="495" spans="2:5" x14ac:dyDescent="0.3">
      <c r="B495" s="104"/>
      <c r="C495" s="105"/>
      <c r="D495" s="121"/>
      <c r="E495" s="83"/>
    </row>
    <row r="496" spans="2:5" x14ac:dyDescent="0.3">
      <c r="B496" s="104"/>
      <c r="C496" s="105"/>
      <c r="D496" s="121"/>
      <c r="E496" s="83"/>
    </row>
    <row r="497" spans="2:5" x14ac:dyDescent="0.3">
      <c r="B497" s="104"/>
      <c r="C497" s="105"/>
      <c r="D497" s="121"/>
      <c r="E497" s="83"/>
    </row>
    <row r="498" spans="2:5" x14ac:dyDescent="0.3">
      <c r="B498" s="104"/>
      <c r="C498" s="105"/>
      <c r="D498" s="121"/>
      <c r="E498" s="83"/>
    </row>
    <row r="499" spans="2:5" x14ac:dyDescent="0.3">
      <c r="B499" s="104"/>
      <c r="C499" s="105"/>
      <c r="D499" s="121"/>
      <c r="E499" s="83"/>
    </row>
    <row r="500" spans="2:5" x14ac:dyDescent="0.3">
      <c r="B500" s="104"/>
      <c r="C500" s="105"/>
      <c r="D500" s="121"/>
      <c r="E500" s="83"/>
    </row>
    <row r="501" spans="2:5" x14ac:dyDescent="0.3">
      <c r="B501" s="104"/>
      <c r="C501" s="105"/>
      <c r="D501" s="121"/>
      <c r="E501" s="83"/>
    </row>
    <row r="502" spans="2:5" x14ac:dyDescent="0.3">
      <c r="B502" s="104"/>
      <c r="C502" s="105"/>
      <c r="D502" s="121"/>
      <c r="E502" s="83"/>
    </row>
    <row r="503" spans="2:5" x14ac:dyDescent="0.3">
      <c r="B503" s="104"/>
      <c r="C503" s="105"/>
      <c r="D503" s="121"/>
      <c r="E503" s="83"/>
    </row>
    <row r="504" spans="2:5" x14ac:dyDescent="0.3">
      <c r="B504" s="104"/>
      <c r="C504" s="105"/>
      <c r="D504" s="121"/>
      <c r="E504" s="83"/>
    </row>
    <row r="505" spans="2:5" x14ac:dyDescent="0.3">
      <c r="B505" s="104"/>
      <c r="C505" s="105"/>
      <c r="D505" s="121"/>
      <c r="E505" s="83"/>
    </row>
    <row r="506" spans="2:5" x14ac:dyDescent="0.3">
      <c r="B506" s="104"/>
      <c r="C506" s="105"/>
      <c r="D506" s="121"/>
      <c r="E506" s="83"/>
    </row>
    <row r="507" spans="2:5" x14ac:dyDescent="0.3">
      <c r="B507" s="104"/>
      <c r="C507" s="105"/>
      <c r="D507" s="121"/>
      <c r="E507" s="83"/>
    </row>
    <row r="508" spans="2:5" x14ac:dyDescent="0.3">
      <c r="B508" s="104"/>
      <c r="C508" s="105"/>
      <c r="D508" s="121"/>
      <c r="E508" s="83"/>
    </row>
    <row r="509" spans="2:5" x14ac:dyDescent="0.3">
      <c r="B509" s="104"/>
      <c r="C509" s="105"/>
      <c r="D509" s="121"/>
      <c r="E509" s="83"/>
    </row>
    <row r="510" spans="2:5" x14ac:dyDescent="0.3">
      <c r="B510" s="104"/>
      <c r="C510" s="105"/>
      <c r="D510" s="121"/>
      <c r="E510" s="83"/>
    </row>
    <row r="511" spans="2:5" x14ac:dyDescent="0.3">
      <c r="B511" s="104"/>
      <c r="C511" s="105"/>
      <c r="D511" s="121"/>
      <c r="E511" s="83"/>
    </row>
    <row r="512" spans="2:5" x14ac:dyDescent="0.3">
      <c r="B512" s="104"/>
      <c r="C512" s="105"/>
      <c r="D512" s="121"/>
      <c r="E512" s="83"/>
    </row>
    <row r="513" spans="2:5" x14ac:dyDescent="0.3">
      <c r="B513" s="104"/>
      <c r="C513" s="105"/>
      <c r="D513" s="121"/>
      <c r="E513" s="83"/>
    </row>
    <row r="514" spans="2:5" x14ac:dyDescent="0.3">
      <c r="B514" s="104"/>
      <c r="C514" s="105"/>
      <c r="D514" s="121"/>
      <c r="E514" s="83"/>
    </row>
    <row r="515" spans="2:5" x14ac:dyDescent="0.3">
      <c r="B515" s="104"/>
      <c r="C515" s="105"/>
      <c r="D515" s="121"/>
      <c r="E515" s="83"/>
    </row>
    <row r="516" spans="2:5" x14ac:dyDescent="0.3">
      <c r="B516" s="104"/>
      <c r="C516" s="105"/>
      <c r="D516" s="121"/>
      <c r="E516" s="83"/>
    </row>
    <row r="517" spans="2:5" x14ac:dyDescent="0.3">
      <c r="B517" s="104"/>
      <c r="C517" s="105"/>
      <c r="D517" s="121"/>
      <c r="E517" s="83"/>
    </row>
    <row r="518" spans="2:5" x14ac:dyDescent="0.3">
      <c r="B518" s="104"/>
      <c r="C518" s="105"/>
      <c r="D518" s="121"/>
      <c r="E518" s="83"/>
    </row>
    <row r="519" spans="2:5" x14ac:dyDescent="0.3">
      <c r="B519" s="104"/>
      <c r="C519" s="105"/>
      <c r="D519" s="121"/>
      <c r="E519" s="83"/>
    </row>
    <row r="520" spans="2:5" x14ac:dyDescent="0.3">
      <c r="B520" s="104"/>
      <c r="C520" s="105"/>
      <c r="D520" s="121"/>
      <c r="E520" s="83"/>
    </row>
    <row r="521" spans="2:5" x14ac:dyDescent="0.3">
      <c r="B521" s="104"/>
      <c r="C521" s="105"/>
      <c r="D521" s="121"/>
      <c r="E521" s="83"/>
    </row>
    <row r="522" spans="2:5" x14ac:dyDescent="0.3">
      <c r="B522" s="104"/>
      <c r="C522" s="105"/>
      <c r="D522" s="121"/>
      <c r="E522" s="83"/>
    </row>
    <row r="523" spans="2:5" x14ac:dyDescent="0.3">
      <c r="B523" s="104"/>
      <c r="C523" s="105"/>
      <c r="D523" s="121"/>
      <c r="E523" s="83"/>
    </row>
    <row r="524" spans="2:5" x14ac:dyDescent="0.3">
      <c r="B524" s="104"/>
      <c r="C524" s="105"/>
      <c r="D524" s="121"/>
      <c r="E524" s="83"/>
    </row>
    <row r="525" spans="2:5" x14ac:dyDescent="0.3">
      <c r="B525" s="104"/>
      <c r="C525" s="105"/>
      <c r="D525" s="121"/>
      <c r="E525" s="83"/>
    </row>
    <row r="526" spans="2:5" x14ac:dyDescent="0.3">
      <c r="B526" s="104"/>
      <c r="C526" s="105"/>
      <c r="D526" s="121"/>
      <c r="E526" s="83"/>
    </row>
    <row r="527" spans="2:5" x14ac:dyDescent="0.3">
      <c r="B527" s="104"/>
      <c r="C527" s="105"/>
      <c r="D527" s="121"/>
      <c r="E527" s="83"/>
    </row>
    <row r="528" spans="2:5" x14ac:dyDescent="0.3">
      <c r="B528" s="104"/>
      <c r="C528" s="105"/>
      <c r="D528" s="121"/>
      <c r="E528" s="83"/>
    </row>
    <row r="529" spans="2:5" x14ac:dyDescent="0.3">
      <c r="B529" s="104"/>
      <c r="C529" s="105"/>
      <c r="D529" s="121"/>
      <c r="E529" s="83"/>
    </row>
    <row r="530" spans="2:5" x14ac:dyDescent="0.3">
      <c r="B530" s="104"/>
      <c r="C530" s="105"/>
      <c r="D530" s="121"/>
      <c r="E530" s="83"/>
    </row>
    <row r="531" spans="2:5" x14ac:dyDescent="0.3">
      <c r="B531" s="104"/>
      <c r="C531" s="105"/>
      <c r="D531" s="121"/>
      <c r="E531" s="83"/>
    </row>
    <row r="532" spans="2:5" x14ac:dyDescent="0.3">
      <c r="B532" s="104"/>
      <c r="C532" s="105"/>
      <c r="D532" s="121"/>
      <c r="E532" s="83"/>
    </row>
    <row r="533" spans="2:5" x14ac:dyDescent="0.3">
      <c r="B533" s="104"/>
      <c r="C533" s="105"/>
      <c r="D533" s="121"/>
      <c r="E533" s="83"/>
    </row>
    <row r="534" spans="2:5" x14ac:dyDescent="0.3">
      <c r="B534" s="104"/>
      <c r="C534" s="105"/>
      <c r="D534" s="121"/>
      <c r="E534" s="83"/>
    </row>
    <row r="535" spans="2:5" x14ac:dyDescent="0.3">
      <c r="B535" s="104"/>
      <c r="C535" s="105"/>
      <c r="D535" s="121"/>
      <c r="E535" s="83"/>
    </row>
    <row r="536" spans="2:5" x14ac:dyDescent="0.3">
      <c r="B536" s="104"/>
      <c r="C536" s="105"/>
      <c r="D536" s="121"/>
      <c r="E536" s="83"/>
    </row>
    <row r="537" spans="2:5" x14ac:dyDescent="0.3">
      <c r="B537" s="104"/>
      <c r="C537" s="105"/>
      <c r="D537" s="121"/>
      <c r="E537" s="83"/>
    </row>
    <row r="538" spans="2:5" x14ac:dyDescent="0.3">
      <c r="B538" s="104"/>
      <c r="C538" s="105"/>
      <c r="D538" s="121"/>
      <c r="E538" s="83"/>
    </row>
    <row r="539" spans="2:5" x14ac:dyDescent="0.3">
      <c r="B539" s="104"/>
      <c r="C539" s="105"/>
      <c r="D539" s="121"/>
      <c r="E539" s="83"/>
    </row>
    <row r="540" spans="2:5" x14ac:dyDescent="0.3">
      <c r="B540" s="104"/>
      <c r="C540" s="105"/>
      <c r="D540" s="121"/>
      <c r="E540" s="83"/>
    </row>
    <row r="541" spans="2:5" x14ac:dyDescent="0.3">
      <c r="B541" s="104"/>
      <c r="C541" s="105"/>
      <c r="D541" s="121"/>
      <c r="E541" s="83"/>
    </row>
    <row r="542" spans="2:5" x14ac:dyDescent="0.3">
      <c r="B542" s="104"/>
      <c r="C542" s="105"/>
      <c r="D542" s="121"/>
      <c r="E542" s="83"/>
    </row>
    <row r="543" spans="2:5" x14ac:dyDescent="0.3">
      <c r="B543" s="104"/>
      <c r="C543" s="105"/>
      <c r="D543" s="121"/>
      <c r="E543" s="83"/>
    </row>
    <row r="544" spans="2:5" x14ac:dyDescent="0.3">
      <c r="B544" s="104"/>
      <c r="C544" s="105"/>
      <c r="D544" s="121"/>
      <c r="E544" s="83"/>
    </row>
    <row r="545" spans="2:5" x14ac:dyDescent="0.3">
      <c r="B545" s="104"/>
      <c r="C545" s="105"/>
      <c r="D545" s="121"/>
      <c r="E545" s="83"/>
    </row>
    <row r="546" spans="2:5" x14ac:dyDescent="0.3">
      <c r="B546" s="104"/>
      <c r="C546" s="105"/>
      <c r="D546" s="121"/>
      <c r="E546" s="83"/>
    </row>
    <row r="547" spans="2:5" x14ac:dyDescent="0.3">
      <c r="B547" s="104"/>
      <c r="C547" s="105"/>
      <c r="D547" s="121"/>
      <c r="E547" s="83"/>
    </row>
    <row r="548" spans="2:5" x14ac:dyDescent="0.3">
      <c r="B548" s="104"/>
      <c r="C548" s="105"/>
      <c r="D548" s="121"/>
      <c r="E548" s="83"/>
    </row>
    <row r="549" spans="2:5" x14ac:dyDescent="0.3">
      <c r="B549" s="104"/>
      <c r="C549" s="105"/>
      <c r="D549" s="121"/>
      <c r="E549" s="83"/>
    </row>
    <row r="550" spans="2:5" x14ac:dyDescent="0.3">
      <c r="B550" s="104"/>
      <c r="C550" s="105"/>
      <c r="D550" s="121"/>
      <c r="E550" s="83"/>
    </row>
    <row r="551" spans="2:5" x14ac:dyDescent="0.3">
      <c r="B551" s="104"/>
      <c r="C551" s="105"/>
      <c r="D551" s="121"/>
      <c r="E551" s="83"/>
    </row>
    <row r="552" spans="2:5" x14ac:dyDescent="0.3">
      <c r="B552" s="104"/>
      <c r="C552" s="105"/>
      <c r="D552" s="121"/>
      <c r="E552" s="83"/>
    </row>
    <row r="553" spans="2:5" x14ac:dyDescent="0.3">
      <c r="B553" s="104"/>
      <c r="C553" s="105"/>
      <c r="D553" s="121"/>
      <c r="E553" s="83"/>
    </row>
    <row r="554" spans="2:5" x14ac:dyDescent="0.3">
      <c r="B554" s="104"/>
      <c r="C554" s="105"/>
      <c r="D554" s="121"/>
      <c r="E554" s="83"/>
    </row>
    <row r="555" spans="2:5" x14ac:dyDescent="0.3">
      <c r="B555" s="104"/>
      <c r="C555" s="105"/>
      <c r="D555" s="121"/>
      <c r="E555" s="83"/>
    </row>
    <row r="556" spans="2:5" x14ac:dyDescent="0.3">
      <c r="B556" s="104"/>
      <c r="C556" s="105"/>
      <c r="D556" s="121"/>
      <c r="E556" s="83"/>
    </row>
    <row r="557" spans="2:5" x14ac:dyDescent="0.3">
      <c r="B557" s="104"/>
      <c r="C557" s="105"/>
      <c r="D557" s="121"/>
      <c r="E557" s="83"/>
    </row>
    <row r="558" spans="2:5" x14ac:dyDescent="0.3">
      <c r="B558" s="104"/>
      <c r="C558" s="105"/>
      <c r="D558" s="121"/>
      <c r="E558" s="83"/>
    </row>
    <row r="559" spans="2:5" x14ac:dyDescent="0.3">
      <c r="B559" s="104"/>
      <c r="C559" s="105"/>
      <c r="D559" s="121"/>
      <c r="E559" s="83"/>
    </row>
    <row r="560" spans="2:5" x14ac:dyDescent="0.3">
      <c r="B560" s="104"/>
      <c r="C560" s="105"/>
      <c r="D560" s="121"/>
      <c r="E560" s="83"/>
    </row>
    <row r="561" spans="2:5" x14ac:dyDescent="0.3">
      <c r="B561" s="104"/>
      <c r="C561" s="105"/>
      <c r="D561" s="121"/>
      <c r="E561" s="83"/>
    </row>
    <row r="562" spans="2:5" x14ac:dyDescent="0.3">
      <c r="B562" s="104"/>
      <c r="C562" s="105"/>
      <c r="D562" s="121"/>
      <c r="E562" s="83"/>
    </row>
    <row r="563" spans="2:5" x14ac:dyDescent="0.3">
      <c r="B563" s="104"/>
      <c r="C563" s="105"/>
      <c r="D563" s="121"/>
      <c r="E563" s="83"/>
    </row>
    <row r="564" spans="2:5" x14ac:dyDescent="0.3">
      <c r="B564" s="104"/>
      <c r="C564" s="105"/>
      <c r="D564" s="121"/>
      <c r="E564" s="83"/>
    </row>
    <row r="565" spans="2:5" x14ac:dyDescent="0.3">
      <c r="B565" s="104"/>
      <c r="C565" s="105"/>
      <c r="D565" s="121"/>
      <c r="E565" s="83"/>
    </row>
    <row r="566" spans="2:5" x14ac:dyDescent="0.3">
      <c r="B566" s="104"/>
      <c r="C566" s="105"/>
      <c r="D566" s="121"/>
      <c r="E566" s="83"/>
    </row>
    <row r="567" spans="2:5" x14ac:dyDescent="0.3">
      <c r="B567" s="104"/>
      <c r="C567" s="105"/>
      <c r="D567" s="121"/>
      <c r="E567" s="83"/>
    </row>
    <row r="568" spans="2:5" x14ac:dyDescent="0.3">
      <c r="B568" s="104"/>
      <c r="C568" s="105"/>
      <c r="D568" s="121"/>
      <c r="E568" s="83"/>
    </row>
    <row r="569" spans="2:5" x14ac:dyDescent="0.3">
      <c r="B569" s="104"/>
      <c r="C569" s="105"/>
      <c r="D569" s="121"/>
      <c r="E569" s="83"/>
    </row>
    <row r="570" spans="2:5" x14ac:dyDescent="0.3">
      <c r="B570" s="104"/>
      <c r="C570" s="105"/>
      <c r="D570" s="121"/>
      <c r="E570" s="83"/>
    </row>
    <row r="571" spans="2:5" x14ac:dyDescent="0.3">
      <c r="B571" s="104"/>
      <c r="C571" s="105"/>
      <c r="D571" s="121"/>
      <c r="E571" s="83"/>
    </row>
    <row r="572" spans="2:5" x14ac:dyDescent="0.3">
      <c r="B572" s="104"/>
      <c r="C572" s="105"/>
      <c r="D572" s="121"/>
      <c r="E572" s="83"/>
    </row>
    <row r="573" spans="2:5" x14ac:dyDescent="0.3">
      <c r="B573" s="104"/>
      <c r="C573" s="105"/>
      <c r="D573" s="121"/>
      <c r="E573" s="83"/>
    </row>
    <row r="574" spans="2:5" x14ac:dyDescent="0.3">
      <c r="B574" s="104"/>
      <c r="C574" s="105"/>
      <c r="D574" s="121"/>
      <c r="E574" s="83"/>
    </row>
    <row r="575" spans="2:5" x14ac:dyDescent="0.3">
      <c r="B575" s="104"/>
      <c r="C575" s="105"/>
      <c r="D575" s="121"/>
      <c r="E575" s="83"/>
    </row>
    <row r="576" spans="2:5" x14ac:dyDescent="0.3">
      <c r="B576" s="104"/>
      <c r="C576" s="105"/>
      <c r="D576" s="121"/>
      <c r="E576" s="83"/>
    </row>
    <row r="577" spans="2:5" x14ac:dyDescent="0.3">
      <c r="B577" s="104"/>
      <c r="C577" s="105"/>
      <c r="D577" s="121"/>
      <c r="E577" s="83"/>
    </row>
    <row r="578" spans="2:5" x14ac:dyDescent="0.3">
      <c r="B578" s="104"/>
      <c r="C578" s="105"/>
      <c r="D578" s="121"/>
      <c r="E578" s="83"/>
    </row>
    <row r="579" spans="2:5" x14ac:dyDescent="0.3">
      <c r="B579" s="104"/>
      <c r="C579" s="105"/>
      <c r="D579" s="121"/>
      <c r="E579" s="83"/>
    </row>
    <row r="580" spans="2:5" x14ac:dyDescent="0.3">
      <c r="B580" s="104"/>
      <c r="C580" s="105"/>
      <c r="D580" s="121"/>
      <c r="E580" s="83"/>
    </row>
    <row r="581" spans="2:5" x14ac:dyDescent="0.3">
      <c r="B581" s="104"/>
      <c r="C581" s="105"/>
      <c r="D581" s="121"/>
      <c r="E581" s="83"/>
    </row>
    <row r="582" spans="2:5" x14ac:dyDescent="0.3">
      <c r="B582" s="104"/>
      <c r="C582" s="105"/>
      <c r="D582" s="121"/>
      <c r="E582" s="83"/>
    </row>
    <row r="583" spans="2:5" x14ac:dyDescent="0.3">
      <c r="B583" s="104"/>
      <c r="C583" s="105"/>
      <c r="D583" s="121"/>
      <c r="E583" s="83"/>
    </row>
    <row r="584" spans="2:5" x14ac:dyDescent="0.3">
      <c r="B584" s="104"/>
      <c r="C584" s="105"/>
      <c r="D584" s="121"/>
      <c r="E584" s="83"/>
    </row>
    <row r="585" spans="2:5" x14ac:dyDescent="0.3">
      <c r="B585" s="104"/>
      <c r="C585" s="105"/>
      <c r="D585" s="121"/>
      <c r="E585" s="83"/>
    </row>
    <row r="586" spans="2:5" x14ac:dyDescent="0.3">
      <c r="B586" s="104"/>
      <c r="C586" s="105"/>
      <c r="D586" s="121"/>
      <c r="E586" s="83"/>
    </row>
    <row r="587" spans="2:5" x14ac:dyDescent="0.3">
      <c r="B587" s="104"/>
      <c r="C587" s="105"/>
      <c r="D587" s="121"/>
      <c r="E587" s="83"/>
    </row>
    <row r="588" spans="2:5" x14ac:dyDescent="0.3">
      <c r="B588" s="104"/>
      <c r="C588" s="105"/>
      <c r="D588" s="121"/>
      <c r="E588" s="83"/>
    </row>
    <row r="589" spans="2:5" x14ac:dyDescent="0.3">
      <c r="B589" s="104"/>
      <c r="C589" s="105"/>
      <c r="D589" s="121"/>
      <c r="E589" s="83"/>
    </row>
    <row r="590" spans="2:5" x14ac:dyDescent="0.3">
      <c r="B590" s="104"/>
      <c r="C590" s="105"/>
      <c r="D590" s="121"/>
      <c r="E590" s="83"/>
    </row>
    <row r="591" spans="2:5" x14ac:dyDescent="0.3">
      <c r="B591" s="104"/>
      <c r="C591" s="105"/>
      <c r="D591" s="121"/>
      <c r="E591" s="83"/>
    </row>
    <row r="592" spans="2:5" x14ac:dyDescent="0.3">
      <c r="B592" s="104"/>
      <c r="C592" s="105"/>
      <c r="D592" s="121"/>
      <c r="E592" s="83"/>
    </row>
    <row r="593" spans="2:5" x14ac:dyDescent="0.3">
      <c r="B593" s="104"/>
      <c r="C593" s="105"/>
      <c r="D593" s="121"/>
      <c r="E593" s="83"/>
    </row>
    <row r="594" spans="2:5" x14ac:dyDescent="0.3">
      <c r="B594" s="104"/>
      <c r="C594" s="105"/>
      <c r="D594" s="121"/>
      <c r="E594" s="83"/>
    </row>
    <row r="595" spans="2:5" x14ac:dyDescent="0.3">
      <c r="B595" s="104"/>
      <c r="C595" s="105"/>
      <c r="D595" s="121"/>
      <c r="E595" s="83"/>
    </row>
    <row r="596" spans="2:5" x14ac:dyDescent="0.3">
      <c r="B596" s="104"/>
      <c r="C596" s="105"/>
      <c r="D596" s="121"/>
      <c r="E596" s="83"/>
    </row>
    <row r="597" spans="2:5" x14ac:dyDescent="0.3">
      <c r="B597" s="104"/>
      <c r="C597" s="105"/>
      <c r="D597" s="121"/>
      <c r="E597" s="83"/>
    </row>
    <row r="598" spans="2:5" x14ac:dyDescent="0.3">
      <c r="B598" s="104"/>
      <c r="C598" s="105"/>
      <c r="D598" s="121"/>
      <c r="E598" s="83"/>
    </row>
    <row r="599" spans="2:5" x14ac:dyDescent="0.3">
      <c r="B599" s="104"/>
      <c r="C599" s="105"/>
      <c r="D599" s="121"/>
      <c r="E599" s="83"/>
    </row>
    <row r="600" spans="2:5" x14ac:dyDescent="0.3">
      <c r="B600" s="104"/>
      <c r="C600" s="105"/>
      <c r="D600" s="121"/>
      <c r="E600" s="83"/>
    </row>
    <row r="601" spans="2:5" x14ac:dyDescent="0.3">
      <c r="B601" s="104"/>
      <c r="C601" s="105"/>
      <c r="D601" s="121"/>
      <c r="E601" s="83"/>
    </row>
    <row r="602" spans="2:5" x14ac:dyDescent="0.3">
      <c r="B602" s="104"/>
      <c r="C602" s="105"/>
      <c r="D602" s="121"/>
      <c r="E602" s="83"/>
    </row>
    <row r="603" spans="2:5" x14ac:dyDescent="0.3">
      <c r="B603" s="104"/>
      <c r="C603" s="105"/>
      <c r="D603" s="121"/>
      <c r="E603" s="83"/>
    </row>
    <row r="604" spans="2:5" x14ac:dyDescent="0.3">
      <c r="B604" s="104"/>
      <c r="C604" s="105"/>
      <c r="D604" s="121"/>
      <c r="E604" s="83"/>
    </row>
    <row r="605" spans="2:5" x14ac:dyDescent="0.3">
      <c r="B605" s="104"/>
      <c r="C605" s="105"/>
      <c r="D605" s="121"/>
      <c r="E605" s="83"/>
    </row>
    <row r="606" spans="2:5" x14ac:dyDescent="0.3">
      <c r="B606" s="104"/>
      <c r="C606" s="105"/>
      <c r="D606" s="121"/>
      <c r="E606" s="83"/>
    </row>
    <row r="607" spans="2:5" x14ac:dyDescent="0.3">
      <c r="B607" s="104"/>
      <c r="C607" s="105"/>
      <c r="D607" s="121"/>
      <c r="E607" s="83"/>
    </row>
    <row r="608" spans="2:5" x14ac:dyDescent="0.3">
      <c r="B608" s="104"/>
      <c r="C608" s="105"/>
      <c r="D608" s="121"/>
      <c r="E608" s="83"/>
    </row>
    <row r="609" spans="2:5" x14ac:dyDescent="0.3">
      <c r="B609" s="104"/>
      <c r="C609" s="105"/>
      <c r="D609" s="121"/>
      <c r="E609" s="83"/>
    </row>
    <row r="610" spans="2:5" x14ac:dyDescent="0.3">
      <c r="B610" s="104"/>
      <c r="C610" s="105"/>
      <c r="D610" s="121"/>
      <c r="E610" s="83"/>
    </row>
    <row r="611" spans="2:5" x14ac:dyDescent="0.3">
      <c r="B611" s="104"/>
      <c r="C611" s="105"/>
      <c r="D611" s="121"/>
      <c r="E611" s="83"/>
    </row>
    <row r="612" spans="2:5" x14ac:dyDescent="0.3">
      <c r="B612" s="104"/>
      <c r="C612" s="105"/>
      <c r="D612" s="121"/>
      <c r="E612" s="83"/>
    </row>
    <row r="613" spans="2:5" x14ac:dyDescent="0.3">
      <c r="B613" s="104"/>
      <c r="C613" s="105"/>
      <c r="D613" s="121"/>
      <c r="E613" s="83"/>
    </row>
    <row r="614" spans="2:5" x14ac:dyDescent="0.3">
      <c r="B614" s="104"/>
      <c r="C614" s="105"/>
      <c r="D614" s="121"/>
      <c r="E614" s="83"/>
    </row>
    <row r="615" spans="2:5" x14ac:dyDescent="0.3">
      <c r="B615" s="104"/>
      <c r="C615" s="105"/>
      <c r="D615" s="121"/>
      <c r="E615" s="83"/>
    </row>
    <row r="616" spans="2:5" x14ac:dyDescent="0.3">
      <c r="B616" s="104"/>
      <c r="C616" s="105"/>
      <c r="D616" s="121"/>
      <c r="E616" s="83"/>
    </row>
    <row r="617" spans="2:5" x14ac:dyDescent="0.3">
      <c r="B617" s="104"/>
      <c r="C617" s="105"/>
      <c r="D617" s="121"/>
      <c r="E617" s="83"/>
    </row>
    <row r="618" spans="2:5" x14ac:dyDescent="0.3">
      <c r="B618" s="104"/>
      <c r="C618" s="105"/>
      <c r="D618" s="121"/>
      <c r="E618" s="83"/>
    </row>
    <row r="619" spans="2:5" x14ac:dyDescent="0.3">
      <c r="B619" s="104"/>
      <c r="C619" s="105"/>
      <c r="D619" s="121"/>
      <c r="E619" s="83"/>
    </row>
    <row r="620" spans="2:5" x14ac:dyDescent="0.3">
      <c r="B620" s="104"/>
      <c r="C620" s="105"/>
      <c r="D620" s="121"/>
      <c r="E620" s="83"/>
    </row>
    <row r="621" spans="2:5" x14ac:dyDescent="0.3">
      <c r="B621" s="104"/>
      <c r="C621" s="105"/>
      <c r="D621" s="121"/>
      <c r="E621" s="83"/>
    </row>
    <row r="622" spans="2:5" x14ac:dyDescent="0.3">
      <c r="B622" s="104"/>
      <c r="C622" s="105"/>
      <c r="D622" s="121"/>
      <c r="E622" s="83"/>
    </row>
    <row r="623" spans="2:5" x14ac:dyDescent="0.3">
      <c r="B623" s="104"/>
      <c r="C623" s="105"/>
      <c r="D623" s="121"/>
      <c r="E623" s="83"/>
    </row>
    <row r="624" spans="2:5" x14ac:dyDescent="0.3">
      <c r="B624" s="104"/>
      <c r="C624" s="105"/>
      <c r="D624" s="121"/>
      <c r="E624" s="83"/>
    </row>
    <row r="625" spans="2:5" x14ac:dyDescent="0.3">
      <c r="B625" s="104"/>
      <c r="C625" s="105"/>
      <c r="D625" s="121"/>
      <c r="E625" s="83"/>
    </row>
    <row r="626" spans="2:5" x14ac:dyDescent="0.3">
      <c r="B626" s="104"/>
      <c r="C626" s="105"/>
      <c r="D626" s="121"/>
      <c r="E626" s="83"/>
    </row>
    <row r="627" spans="2:5" x14ac:dyDescent="0.3">
      <c r="B627" s="104"/>
      <c r="C627" s="105"/>
      <c r="D627" s="121"/>
      <c r="E627" s="83"/>
    </row>
    <row r="628" spans="2:5" x14ac:dyDescent="0.3">
      <c r="B628" s="104"/>
      <c r="C628" s="105"/>
      <c r="D628" s="121"/>
      <c r="E628" s="83"/>
    </row>
    <row r="629" spans="2:5" x14ac:dyDescent="0.3">
      <c r="B629" s="104"/>
      <c r="C629" s="105"/>
      <c r="D629" s="121"/>
      <c r="E629" s="83"/>
    </row>
    <row r="630" spans="2:5" x14ac:dyDescent="0.3">
      <c r="B630" s="104"/>
      <c r="C630" s="105"/>
      <c r="D630" s="121"/>
      <c r="E630" s="83"/>
    </row>
    <row r="631" spans="2:5" x14ac:dyDescent="0.3">
      <c r="B631" s="104"/>
      <c r="C631" s="105"/>
      <c r="D631" s="121"/>
      <c r="E631" s="83"/>
    </row>
    <row r="632" spans="2:5" x14ac:dyDescent="0.3">
      <c r="B632" s="104"/>
      <c r="C632" s="105"/>
      <c r="D632" s="121"/>
      <c r="E632" s="83"/>
    </row>
    <row r="633" spans="2:5" x14ac:dyDescent="0.3">
      <c r="B633" s="104"/>
      <c r="C633" s="105"/>
      <c r="D633" s="121"/>
      <c r="E633" s="83"/>
    </row>
    <row r="634" spans="2:5" x14ac:dyDescent="0.3">
      <c r="B634" s="104"/>
      <c r="C634" s="105"/>
      <c r="D634" s="121"/>
      <c r="E634" s="83"/>
    </row>
    <row r="635" spans="2:5" x14ac:dyDescent="0.3">
      <c r="B635" s="104"/>
      <c r="C635" s="105"/>
      <c r="D635" s="121"/>
      <c r="E635" s="83"/>
    </row>
    <row r="636" spans="2:5" x14ac:dyDescent="0.3">
      <c r="B636" s="104"/>
      <c r="C636" s="105"/>
      <c r="D636" s="121"/>
      <c r="E636" s="83"/>
    </row>
    <row r="637" spans="2:5" x14ac:dyDescent="0.3">
      <c r="B637" s="104"/>
      <c r="C637" s="105"/>
      <c r="D637" s="121"/>
      <c r="E637" s="83"/>
    </row>
    <row r="638" spans="2:5" x14ac:dyDescent="0.3">
      <c r="B638" s="104"/>
      <c r="C638" s="105"/>
      <c r="D638" s="121"/>
      <c r="E638" s="83"/>
    </row>
    <row r="639" spans="2:5" x14ac:dyDescent="0.3">
      <c r="B639" s="104"/>
      <c r="C639" s="105"/>
      <c r="D639" s="121"/>
      <c r="E639" s="83"/>
    </row>
    <row r="640" spans="2:5" x14ac:dyDescent="0.3">
      <c r="B640" s="104"/>
      <c r="C640" s="105"/>
      <c r="D640" s="121"/>
      <c r="E640" s="83"/>
    </row>
    <row r="641" spans="2:5" x14ac:dyDescent="0.3">
      <c r="B641" s="104"/>
      <c r="C641" s="105"/>
      <c r="D641" s="121"/>
      <c r="E641" s="83"/>
    </row>
    <row r="642" spans="2:5" x14ac:dyDescent="0.3">
      <c r="B642" s="104"/>
      <c r="C642" s="105"/>
      <c r="D642" s="121"/>
      <c r="E642" s="83"/>
    </row>
    <row r="643" spans="2:5" x14ac:dyDescent="0.3">
      <c r="B643" s="104"/>
      <c r="C643" s="105"/>
      <c r="D643" s="121"/>
      <c r="E643" s="83"/>
    </row>
    <row r="644" spans="2:5" x14ac:dyDescent="0.3">
      <c r="B644" s="104"/>
      <c r="C644" s="105"/>
      <c r="D644" s="121"/>
      <c r="E644" s="83"/>
    </row>
    <row r="645" spans="2:5" x14ac:dyDescent="0.3">
      <c r="B645" s="104"/>
      <c r="C645" s="105"/>
      <c r="D645" s="121"/>
      <c r="E645" s="83"/>
    </row>
    <row r="646" spans="2:5" x14ac:dyDescent="0.3">
      <c r="B646" s="104"/>
      <c r="C646" s="105"/>
      <c r="D646" s="121"/>
      <c r="E646" s="83"/>
    </row>
    <row r="647" spans="2:5" x14ac:dyDescent="0.3">
      <c r="B647" s="104"/>
      <c r="C647" s="105"/>
      <c r="D647" s="121"/>
      <c r="E647" s="83"/>
    </row>
    <row r="648" spans="2:5" x14ac:dyDescent="0.3">
      <c r="B648" s="104"/>
      <c r="C648" s="105"/>
      <c r="D648" s="121"/>
      <c r="E648" s="83"/>
    </row>
    <row r="649" spans="2:5" x14ac:dyDescent="0.3">
      <c r="B649" s="104"/>
      <c r="C649" s="105"/>
      <c r="D649" s="121"/>
      <c r="E649" s="83"/>
    </row>
    <row r="650" spans="2:5" x14ac:dyDescent="0.3">
      <c r="B650" s="104"/>
      <c r="C650" s="105"/>
      <c r="D650" s="121"/>
      <c r="E650" s="83"/>
    </row>
    <row r="651" spans="2:5" x14ac:dyDescent="0.3">
      <c r="B651" s="104"/>
      <c r="C651" s="105"/>
      <c r="D651" s="121"/>
      <c r="E651" s="83"/>
    </row>
    <row r="652" spans="2:5" x14ac:dyDescent="0.3">
      <c r="B652" s="104"/>
      <c r="C652" s="105"/>
      <c r="D652" s="121"/>
      <c r="E652" s="83"/>
    </row>
    <row r="653" spans="2:5" x14ac:dyDescent="0.3">
      <c r="B653" s="104"/>
      <c r="C653" s="105"/>
      <c r="D653" s="121"/>
      <c r="E653" s="83"/>
    </row>
    <row r="654" spans="2:5" x14ac:dyDescent="0.3">
      <c r="B654" s="104"/>
      <c r="C654" s="105"/>
      <c r="D654" s="121"/>
      <c r="E654" s="83"/>
    </row>
    <row r="655" spans="2:5" x14ac:dyDescent="0.3">
      <c r="B655" s="104"/>
      <c r="C655" s="105"/>
      <c r="D655" s="121"/>
      <c r="E655" s="83"/>
    </row>
    <row r="656" spans="2:5" x14ac:dyDescent="0.3">
      <c r="B656" s="104"/>
      <c r="C656" s="105"/>
      <c r="D656" s="121"/>
      <c r="E656" s="83"/>
    </row>
    <row r="657" spans="2:5" x14ac:dyDescent="0.3">
      <c r="B657" s="104"/>
      <c r="C657" s="105"/>
      <c r="D657" s="121"/>
      <c r="E657" s="83"/>
    </row>
    <row r="658" spans="2:5" x14ac:dyDescent="0.3">
      <c r="B658" s="104"/>
      <c r="C658" s="105"/>
      <c r="D658" s="121"/>
      <c r="E658" s="83"/>
    </row>
    <row r="659" spans="2:5" x14ac:dyDescent="0.3">
      <c r="B659" s="104"/>
      <c r="C659" s="105"/>
      <c r="D659" s="121"/>
      <c r="E659" s="83"/>
    </row>
    <row r="660" spans="2:5" x14ac:dyDescent="0.3">
      <c r="B660" s="104"/>
      <c r="C660" s="105"/>
      <c r="D660" s="121"/>
      <c r="E660" s="83"/>
    </row>
    <row r="661" spans="2:5" x14ac:dyDescent="0.3">
      <c r="B661" s="104"/>
      <c r="C661" s="105"/>
      <c r="D661" s="121"/>
      <c r="E661" s="83"/>
    </row>
    <row r="662" spans="2:5" x14ac:dyDescent="0.3">
      <c r="B662" s="104"/>
      <c r="C662" s="105"/>
      <c r="D662" s="121"/>
      <c r="E662" s="83"/>
    </row>
    <row r="663" spans="2:5" x14ac:dyDescent="0.3">
      <c r="B663" s="104"/>
      <c r="C663" s="105"/>
      <c r="D663" s="121"/>
      <c r="E663" s="83"/>
    </row>
    <row r="664" spans="2:5" x14ac:dyDescent="0.3">
      <c r="B664" s="104"/>
      <c r="C664" s="105"/>
      <c r="D664" s="121"/>
      <c r="E664" s="83"/>
    </row>
    <row r="665" spans="2:5" x14ac:dyDescent="0.3">
      <c r="B665" s="104"/>
      <c r="C665" s="105"/>
      <c r="D665" s="121"/>
      <c r="E665" s="83"/>
    </row>
    <row r="666" spans="2:5" x14ac:dyDescent="0.3">
      <c r="B666" s="104"/>
      <c r="C666" s="105"/>
      <c r="D666" s="121"/>
      <c r="E666" s="83"/>
    </row>
    <row r="667" spans="2:5" x14ac:dyDescent="0.3">
      <c r="B667" s="104"/>
      <c r="C667" s="105"/>
      <c r="D667" s="121"/>
      <c r="E667" s="83"/>
    </row>
    <row r="668" spans="2:5" x14ac:dyDescent="0.3">
      <c r="B668" s="104"/>
      <c r="C668" s="105"/>
      <c r="D668" s="121"/>
      <c r="E668" s="83"/>
    </row>
    <row r="669" spans="2:5" x14ac:dyDescent="0.3">
      <c r="B669" s="104"/>
      <c r="C669" s="105"/>
      <c r="D669" s="121"/>
      <c r="E669" s="83"/>
    </row>
    <row r="670" spans="2:5" x14ac:dyDescent="0.3">
      <c r="B670" s="104"/>
      <c r="C670" s="105"/>
      <c r="D670" s="121"/>
      <c r="E670" s="83"/>
    </row>
    <row r="671" spans="2:5" x14ac:dyDescent="0.3">
      <c r="B671" s="104"/>
      <c r="C671" s="105"/>
      <c r="D671" s="121"/>
      <c r="E671" s="83"/>
    </row>
    <row r="672" spans="2:5" x14ac:dyDescent="0.3">
      <c r="B672" s="104"/>
      <c r="C672" s="105"/>
      <c r="D672" s="121"/>
      <c r="E672" s="83"/>
    </row>
    <row r="673" spans="2:5" x14ac:dyDescent="0.3">
      <c r="B673" s="104"/>
      <c r="C673" s="105"/>
      <c r="D673" s="121"/>
      <c r="E673" s="83"/>
    </row>
    <row r="674" spans="2:5" x14ac:dyDescent="0.3">
      <c r="B674" s="104"/>
      <c r="C674" s="105"/>
      <c r="D674" s="121"/>
      <c r="E674" s="83"/>
    </row>
    <row r="675" spans="2:5" x14ac:dyDescent="0.3">
      <c r="B675" s="104"/>
      <c r="C675" s="105"/>
      <c r="D675" s="121"/>
      <c r="E675" s="83"/>
    </row>
    <row r="676" spans="2:5" x14ac:dyDescent="0.3">
      <c r="B676" s="104"/>
      <c r="C676" s="105"/>
      <c r="D676" s="121"/>
      <c r="E676" s="83"/>
    </row>
    <row r="677" spans="2:5" x14ac:dyDescent="0.3">
      <c r="B677" s="104"/>
      <c r="C677" s="105"/>
      <c r="D677" s="121"/>
      <c r="E677" s="83"/>
    </row>
    <row r="678" spans="2:5" x14ac:dyDescent="0.3">
      <c r="B678" s="104"/>
      <c r="C678" s="105"/>
      <c r="D678" s="121"/>
      <c r="E678" s="83"/>
    </row>
    <row r="679" spans="2:5" x14ac:dyDescent="0.3">
      <c r="B679" s="104"/>
      <c r="C679" s="105"/>
      <c r="D679" s="121"/>
      <c r="E679" s="83"/>
    </row>
    <row r="680" spans="2:5" x14ac:dyDescent="0.3">
      <c r="B680" s="104"/>
      <c r="C680" s="105"/>
      <c r="D680" s="121"/>
      <c r="E680" s="83"/>
    </row>
    <row r="681" spans="2:5" x14ac:dyDescent="0.3">
      <c r="B681" s="104"/>
      <c r="C681" s="105"/>
      <c r="D681" s="121"/>
      <c r="E681" s="83"/>
    </row>
    <row r="682" spans="2:5" x14ac:dyDescent="0.3">
      <c r="B682" s="104"/>
      <c r="C682" s="105"/>
      <c r="D682" s="121"/>
      <c r="E682" s="83"/>
    </row>
    <row r="683" spans="2:5" x14ac:dyDescent="0.3">
      <c r="B683" s="104"/>
      <c r="C683" s="105"/>
      <c r="D683" s="121"/>
      <c r="E683" s="83"/>
    </row>
    <row r="684" spans="2:5" x14ac:dyDescent="0.3">
      <c r="B684" s="104"/>
      <c r="C684" s="105"/>
      <c r="D684" s="121"/>
      <c r="E684" s="83"/>
    </row>
    <row r="685" spans="2:5" x14ac:dyDescent="0.3">
      <c r="B685" s="104"/>
      <c r="C685" s="105"/>
      <c r="D685" s="121"/>
      <c r="E685" s="83"/>
    </row>
    <row r="686" spans="2:5" x14ac:dyDescent="0.3">
      <c r="B686" s="104"/>
      <c r="C686" s="105"/>
      <c r="D686" s="121"/>
      <c r="E686" s="83"/>
    </row>
    <row r="687" spans="2:5" x14ac:dyDescent="0.3">
      <c r="B687" s="104"/>
      <c r="C687" s="105"/>
      <c r="D687" s="121"/>
      <c r="E687" s="83"/>
    </row>
    <row r="688" spans="2:5" x14ac:dyDescent="0.3">
      <c r="B688" s="104"/>
      <c r="C688" s="105"/>
      <c r="D688" s="121"/>
      <c r="E688" s="83"/>
    </row>
    <row r="689" spans="2:5" x14ac:dyDescent="0.3">
      <c r="B689" s="104"/>
      <c r="C689" s="105"/>
      <c r="D689" s="121"/>
      <c r="E689" s="83"/>
    </row>
    <row r="690" spans="2:5" x14ac:dyDescent="0.3">
      <c r="B690" s="104"/>
      <c r="C690" s="105"/>
      <c r="D690" s="121"/>
      <c r="E690" s="83"/>
    </row>
    <row r="691" spans="2:5" x14ac:dyDescent="0.3">
      <c r="B691" s="104"/>
      <c r="C691" s="105"/>
      <c r="D691" s="121"/>
      <c r="E691" s="83"/>
    </row>
    <row r="692" spans="2:5" x14ac:dyDescent="0.3">
      <c r="B692" s="104"/>
      <c r="C692" s="105"/>
      <c r="D692" s="121"/>
      <c r="E692" s="83"/>
    </row>
    <row r="693" spans="2:5" x14ac:dyDescent="0.3">
      <c r="B693" s="104"/>
      <c r="C693" s="105"/>
      <c r="D693" s="121"/>
      <c r="E693" s="83"/>
    </row>
    <row r="694" spans="2:5" x14ac:dyDescent="0.3">
      <c r="B694" s="104"/>
      <c r="C694" s="105"/>
      <c r="D694" s="121"/>
      <c r="E694" s="83"/>
    </row>
    <row r="695" spans="2:5" x14ac:dyDescent="0.3">
      <c r="B695" s="104"/>
      <c r="C695" s="105"/>
      <c r="D695" s="121"/>
      <c r="E695" s="83"/>
    </row>
    <row r="696" spans="2:5" x14ac:dyDescent="0.3">
      <c r="B696" s="104"/>
      <c r="C696" s="105"/>
      <c r="D696" s="121"/>
      <c r="E696" s="83"/>
    </row>
    <row r="697" spans="2:5" x14ac:dyDescent="0.3">
      <c r="B697" s="104"/>
      <c r="C697" s="105"/>
      <c r="D697" s="121"/>
      <c r="E697" s="83"/>
    </row>
    <row r="698" spans="2:5" x14ac:dyDescent="0.3">
      <c r="B698" s="104"/>
      <c r="C698" s="105"/>
      <c r="D698" s="121"/>
      <c r="E698" s="83"/>
    </row>
    <row r="699" spans="2:5" x14ac:dyDescent="0.3">
      <c r="B699" s="104"/>
      <c r="C699" s="105"/>
      <c r="D699" s="121"/>
      <c r="E699" s="83"/>
    </row>
    <row r="700" spans="2:5" x14ac:dyDescent="0.3">
      <c r="B700" s="104"/>
      <c r="C700" s="105"/>
      <c r="D700" s="121"/>
      <c r="E700" s="83"/>
    </row>
    <row r="701" spans="2:5" x14ac:dyDescent="0.3">
      <c r="B701" s="104"/>
      <c r="C701" s="105"/>
      <c r="D701" s="121"/>
      <c r="E701" s="83"/>
    </row>
    <row r="702" spans="2:5" x14ac:dyDescent="0.3">
      <c r="B702" s="104"/>
      <c r="C702" s="105"/>
      <c r="D702" s="121"/>
      <c r="E702" s="83"/>
    </row>
    <row r="703" spans="2:5" x14ac:dyDescent="0.3">
      <c r="B703" s="104"/>
      <c r="C703" s="105"/>
      <c r="D703" s="121"/>
      <c r="E703" s="83"/>
    </row>
    <row r="704" spans="2:5" x14ac:dyDescent="0.3">
      <c r="B704" s="104"/>
      <c r="C704" s="105"/>
      <c r="D704" s="121"/>
      <c r="E704" s="83"/>
    </row>
    <row r="705" spans="2:5" x14ac:dyDescent="0.3">
      <c r="B705" s="104"/>
      <c r="C705" s="105"/>
      <c r="D705" s="121"/>
      <c r="E705" s="83"/>
    </row>
    <row r="706" spans="2:5" x14ac:dyDescent="0.3">
      <c r="B706" s="104"/>
      <c r="C706" s="105"/>
      <c r="D706" s="121"/>
      <c r="E706" s="83"/>
    </row>
    <row r="707" spans="2:5" x14ac:dyDescent="0.3">
      <c r="B707" s="104"/>
      <c r="C707" s="105"/>
      <c r="D707" s="121"/>
      <c r="E707" s="83"/>
    </row>
    <row r="708" spans="2:5" x14ac:dyDescent="0.3">
      <c r="B708" s="104"/>
      <c r="C708" s="105"/>
      <c r="D708" s="121"/>
      <c r="E708" s="83"/>
    </row>
    <row r="709" spans="2:5" x14ac:dyDescent="0.3">
      <c r="B709" s="104"/>
      <c r="C709" s="105"/>
      <c r="D709" s="121"/>
      <c r="E709" s="83"/>
    </row>
    <row r="710" spans="2:5" x14ac:dyDescent="0.3">
      <c r="B710" s="104"/>
      <c r="C710" s="105"/>
      <c r="D710" s="121"/>
      <c r="E710" s="83"/>
    </row>
    <row r="711" spans="2:5" x14ac:dyDescent="0.3">
      <c r="B711" s="104"/>
      <c r="C711" s="105"/>
      <c r="D711" s="121"/>
      <c r="E711" s="83"/>
    </row>
    <row r="712" spans="2:5" x14ac:dyDescent="0.3">
      <c r="B712" s="104"/>
      <c r="C712" s="105"/>
      <c r="D712" s="121"/>
      <c r="E712" s="83"/>
    </row>
    <row r="713" spans="2:5" x14ac:dyDescent="0.3">
      <c r="B713" s="104"/>
      <c r="C713" s="105"/>
      <c r="D713" s="121"/>
      <c r="E713" s="83"/>
    </row>
    <row r="714" spans="2:5" x14ac:dyDescent="0.3">
      <c r="B714" s="104"/>
      <c r="C714" s="105"/>
      <c r="D714" s="121"/>
      <c r="E714" s="83"/>
    </row>
    <row r="715" spans="2:5" x14ac:dyDescent="0.3">
      <c r="B715" s="104"/>
      <c r="C715" s="105"/>
      <c r="D715" s="121"/>
      <c r="E715" s="83"/>
    </row>
    <row r="716" spans="2:5" x14ac:dyDescent="0.3">
      <c r="B716" s="104"/>
      <c r="C716" s="105"/>
      <c r="D716" s="121"/>
      <c r="E716" s="83"/>
    </row>
    <row r="717" spans="2:5" x14ac:dyDescent="0.3">
      <c r="B717" s="104"/>
      <c r="C717" s="105"/>
      <c r="D717" s="121"/>
      <c r="E717" s="83"/>
    </row>
    <row r="718" spans="2:5" x14ac:dyDescent="0.3">
      <c r="B718" s="104"/>
      <c r="C718" s="105"/>
      <c r="D718" s="121"/>
      <c r="E718" s="83"/>
    </row>
    <row r="719" spans="2:5" x14ac:dyDescent="0.3">
      <c r="B719" s="104"/>
      <c r="C719" s="105"/>
      <c r="D719" s="121"/>
      <c r="E719" s="83"/>
    </row>
    <row r="720" spans="2:5" x14ac:dyDescent="0.3">
      <c r="B720" s="104"/>
      <c r="C720" s="105"/>
      <c r="D720" s="121"/>
      <c r="E720" s="83"/>
    </row>
    <row r="721" spans="2:5" x14ac:dyDescent="0.3">
      <c r="B721" s="104"/>
      <c r="C721" s="105"/>
      <c r="D721" s="121"/>
      <c r="E721" s="83"/>
    </row>
    <row r="722" spans="2:5" x14ac:dyDescent="0.3">
      <c r="B722" s="104"/>
      <c r="C722" s="105"/>
      <c r="D722" s="121"/>
      <c r="E722" s="83"/>
    </row>
    <row r="723" spans="2:5" x14ac:dyDescent="0.3">
      <c r="B723" s="104"/>
      <c r="C723" s="105"/>
      <c r="D723" s="121"/>
      <c r="E723" s="83"/>
    </row>
    <row r="724" spans="2:5" x14ac:dyDescent="0.3">
      <c r="B724" s="104"/>
      <c r="C724" s="105"/>
      <c r="D724" s="121"/>
      <c r="E724" s="83"/>
    </row>
    <row r="725" spans="2:5" x14ac:dyDescent="0.3">
      <c r="B725" s="104"/>
      <c r="C725" s="105"/>
      <c r="D725" s="121"/>
      <c r="E725" s="83"/>
    </row>
    <row r="726" spans="2:5" x14ac:dyDescent="0.3">
      <c r="B726" s="104"/>
      <c r="C726" s="105"/>
      <c r="D726" s="121"/>
      <c r="E726" s="83"/>
    </row>
    <row r="727" spans="2:5" x14ac:dyDescent="0.3">
      <c r="B727" s="104"/>
      <c r="C727" s="105"/>
      <c r="D727" s="121"/>
      <c r="E727" s="83"/>
    </row>
    <row r="728" spans="2:5" x14ac:dyDescent="0.3">
      <c r="B728" s="104"/>
      <c r="C728" s="105"/>
      <c r="D728" s="121"/>
      <c r="E728" s="83"/>
    </row>
    <row r="729" spans="2:5" x14ac:dyDescent="0.3">
      <c r="B729" s="104"/>
      <c r="C729" s="105"/>
      <c r="D729" s="121"/>
      <c r="E729" s="83"/>
    </row>
    <row r="730" spans="2:5" x14ac:dyDescent="0.3">
      <c r="B730" s="104"/>
      <c r="C730" s="105"/>
      <c r="D730" s="121"/>
      <c r="E730" s="83"/>
    </row>
    <row r="731" spans="2:5" x14ac:dyDescent="0.3">
      <c r="B731" s="104"/>
      <c r="C731" s="105"/>
      <c r="D731" s="121"/>
      <c r="E731" s="83"/>
    </row>
    <row r="732" spans="2:5" x14ac:dyDescent="0.3">
      <c r="B732" s="104"/>
      <c r="C732" s="105"/>
      <c r="D732" s="121"/>
      <c r="E732" s="83"/>
    </row>
    <row r="733" spans="2:5" x14ac:dyDescent="0.3">
      <c r="B733" s="104"/>
      <c r="C733" s="105"/>
      <c r="D733" s="121"/>
      <c r="E733" s="83"/>
    </row>
    <row r="734" spans="2:5" x14ac:dyDescent="0.3">
      <c r="B734" s="104"/>
      <c r="C734" s="105"/>
      <c r="D734" s="121"/>
      <c r="E734" s="83"/>
    </row>
    <row r="735" spans="2:5" x14ac:dyDescent="0.3">
      <c r="B735" s="104"/>
      <c r="C735" s="105"/>
      <c r="D735" s="121"/>
      <c r="E735" s="83"/>
    </row>
    <row r="736" spans="2:5" x14ac:dyDescent="0.3">
      <c r="B736" s="104"/>
      <c r="C736" s="105"/>
      <c r="D736" s="121"/>
      <c r="E736" s="83"/>
    </row>
    <row r="737" spans="2:5" x14ac:dyDescent="0.3">
      <c r="B737" s="104"/>
      <c r="C737" s="105"/>
      <c r="D737" s="121"/>
      <c r="E737" s="83"/>
    </row>
    <row r="738" spans="2:5" x14ac:dyDescent="0.3">
      <c r="B738" s="104"/>
      <c r="C738" s="105"/>
      <c r="D738" s="121"/>
      <c r="E738" s="83"/>
    </row>
    <row r="739" spans="2:5" x14ac:dyDescent="0.3">
      <c r="B739" s="104"/>
      <c r="C739" s="105"/>
      <c r="D739" s="121"/>
      <c r="E739" s="83"/>
    </row>
    <row r="740" spans="2:5" x14ac:dyDescent="0.3">
      <c r="B740" s="104"/>
      <c r="C740" s="105"/>
      <c r="D740" s="121"/>
      <c r="E740" s="83"/>
    </row>
    <row r="741" spans="2:5" x14ac:dyDescent="0.3">
      <c r="B741" s="104"/>
      <c r="C741" s="105"/>
      <c r="D741" s="121"/>
      <c r="E741" s="83"/>
    </row>
    <row r="742" spans="2:5" x14ac:dyDescent="0.3">
      <c r="B742" s="104"/>
      <c r="C742" s="105"/>
      <c r="D742" s="121"/>
      <c r="E742" s="83"/>
    </row>
    <row r="743" spans="2:5" x14ac:dyDescent="0.3">
      <c r="B743" s="104"/>
      <c r="C743" s="105"/>
      <c r="D743" s="121"/>
      <c r="E743" s="83"/>
    </row>
    <row r="744" spans="2:5" x14ac:dyDescent="0.3">
      <c r="B744" s="104"/>
      <c r="C744" s="105"/>
      <c r="D744" s="121"/>
      <c r="E744" s="83"/>
    </row>
    <row r="745" spans="2:5" x14ac:dyDescent="0.3">
      <c r="B745" s="104"/>
      <c r="C745" s="105"/>
      <c r="D745" s="121"/>
      <c r="E745" s="83"/>
    </row>
    <row r="746" spans="2:5" x14ac:dyDescent="0.3">
      <c r="B746" s="104"/>
      <c r="C746" s="105"/>
      <c r="D746" s="121"/>
      <c r="E746" s="83"/>
    </row>
    <row r="747" spans="2:5" x14ac:dyDescent="0.3">
      <c r="B747" s="104"/>
      <c r="C747" s="105"/>
      <c r="D747" s="121"/>
      <c r="E747" s="83"/>
    </row>
    <row r="748" spans="2:5" x14ac:dyDescent="0.3">
      <c r="B748" s="104"/>
      <c r="C748" s="105"/>
      <c r="D748" s="121"/>
      <c r="E748" s="83"/>
    </row>
    <row r="749" spans="2:5" x14ac:dyDescent="0.3">
      <c r="B749" s="104"/>
      <c r="C749" s="105"/>
      <c r="D749" s="121"/>
      <c r="E749" s="83"/>
    </row>
    <row r="750" spans="2:5" x14ac:dyDescent="0.3">
      <c r="B750" s="104"/>
      <c r="C750" s="105"/>
      <c r="D750" s="121"/>
      <c r="E750" s="83"/>
    </row>
    <row r="751" spans="2:5" x14ac:dyDescent="0.3">
      <c r="B751" s="104"/>
      <c r="C751" s="105"/>
      <c r="D751" s="121"/>
      <c r="E751" s="83"/>
    </row>
    <row r="752" spans="2:5" x14ac:dyDescent="0.3">
      <c r="B752" s="104"/>
      <c r="C752" s="105"/>
      <c r="D752" s="121"/>
      <c r="E752" s="83"/>
    </row>
    <row r="753" spans="2:5" x14ac:dyDescent="0.3">
      <c r="B753" s="104"/>
      <c r="C753" s="105"/>
      <c r="D753" s="121"/>
      <c r="E753" s="83"/>
    </row>
    <row r="754" spans="2:5" x14ac:dyDescent="0.3">
      <c r="B754" s="104"/>
      <c r="C754" s="105"/>
      <c r="D754" s="121"/>
      <c r="E754" s="83"/>
    </row>
    <row r="755" spans="2:5" x14ac:dyDescent="0.3">
      <c r="B755" s="104"/>
      <c r="C755" s="105"/>
      <c r="D755" s="121"/>
      <c r="E755" s="83"/>
    </row>
    <row r="756" spans="2:5" x14ac:dyDescent="0.3">
      <c r="B756" s="104"/>
      <c r="C756" s="105"/>
      <c r="D756" s="121"/>
      <c r="E756" s="83"/>
    </row>
    <row r="757" spans="2:5" x14ac:dyDescent="0.3">
      <c r="B757" s="104"/>
      <c r="C757" s="105"/>
      <c r="D757" s="121"/>
      <c r="E757" s="83"/>
    </row>
    <row r="758" spans="2:5" x14ac:dyDescent="0.3">
      <c r="B758" s="104"/>
      <c r="C758" s="105"/>
      <c r="D758" s="121"/>
      <c r="E758" s="83"/>
    </row>
    <row r="759" spans="2:5" x14ac:dyDescent="0.3">
      <c r="B759" s="104"/>
      <c r="C759" s="105"/>
      <c r="D759" s="121"/>
      <c r="E759" s="83"/>
    </row>
    <row r="760" spans="2:5" x14ac:dyDescent="0.3">
      <c r="B760" s="104"/>
      <c r="C760" s="105"/>
      <c r="D760" s="121"/>
      <c r="E760" s="83"/>
    </row>
    <row r="761" spans="2:5" x14ac:dyDescent="0.3">
      <c r="B761" s="104"/>
      <c r="C761" s="105"/>
      <c r="D761" s="121"/>
      <c r="E761" s="83"/>
    </row>
    <row r="762" spans="2:5" x14ac:dyDescent="0.3">
      <c r="B762" s="104"/>
      <c r="C762" s="105"/>
      <c r="D762" s="121"/>
      <c r="E762" s="83"/>
    </row>
    <row r="763" spans="2:5" x14ac:dyDescent="0.3">
      <c r="B763" s="104"/>
      <c r="C763" s="105"/>
      <c r="D763" s="121"/>
      <c r="E763" s="83"/>
    </row>
    <row r="764" spans="2:5" x14ac:dyDescent="0.3">
      <c r="B764" s="104"/>
      <c r="C764" s="105"/>
      <c r="D764" s="121"/>
      <c r="E764" s="83"/>
    </row>
    <row r="765" spans="2:5" x14ac:dyDescent="0.3">
      <c r="B765" s="104"/>
      <c r="C765" s="105"/>
      <c r="D765" s="121"/>
      <c r="E765" s="83"/>
    </row>
    <row r="766" spans="2:5" x14ac:dyDescent="0.3">
      <c r="B766" s="104"/>
      <c r="C766" s="105"/>
      <c r="D766" s="121"/>
      <c r="E766" s="83"/>
    </row>
    <row r="767" spans="2:5" x14ac:dyDescent="0.3">
      <c r="B767" s="104"/>
      <c r="C767" s="105"/>
      <c r="D767" s="121"/>
      <c r="E767" s="83"/>
    </row>
    <row r="768" spans="2:5" x14ac:dyDescent="0.3">
      <c r="B768" s="104"/>
      <c r="C768" s="105"/>
      <c r="D768" s="121"/>
      <c r="E768" s="83"/>
    </row>
    <row r="769" spans="2:5" x14ac:dyDescent="0.3">
      <c r="B769" s="104"/>
      <c r="C769" s="105"/>
      <c r="D769" s="121"/>
      <c r="E769" s="83"/>
    </row>
    <row r="770" spans="2:5" x14ac:dyDescent="0.3">
      <c r="B770" s="104"/>
      <c r="C770" s="105"/>
      <c r="D770" s="121"/>
      <c r="E770" s="83"/>
    </row>
    <row r="771" spans="2:5" x14ac:dyDescent="0.3">
      <c r="B771" s="104"/>
      <c r="C771" s="105"/>
      <c r="D771" s="121"/>
      <c r="E771" s="83"/>
    </row>
    <row r="772" spans="2:5" x14ac:dyDescent="0.3">
      <c r="B772" s="104"/>
      <c r="C772" s="105"/>
      <c r="D772" s="121"/>
      <c r="E772" s="83"/>
    </row>
    <row r="773" spans="2:5" x14ac:dyDescent="0.3">
      <c r="B773" s="104"/>
      <c r="C773" s="105"/>
      <c r="D773" s="121"/>
      <c r="E773" s="83"/>
    </row>
    <row r="774" spans="2:5" x14ac:dyDescent="0.3">
      <c r="B774" s="104"/>
      <c r="C774" s="105"/>
      <c r="D774" s="121"/>
      <c r="E774" s="83"/>
    </row>
    <row r="775" spans="2:5" x14ac:dyDescent="0.3">
      <c r="B775" s="104"/>
      <c r="C775" s="105"/>
      <c r="D775" s="121"/>
      <c r="E775" s="83"/>
    </row>
    <row r="776" spans="2:5" x14ac:dyDescent="0.3">
      <c r="B776" s="104"/>
      <c r="C776" s="105"/>
      <c r="D776" s="121"/>
      <c r="E776" s="83"/>
    </row>
    <row r="777" spans="2:5" x14ac:dyDescent="0.3">
      <c r="B777" s="104"/>
      <c r="C777" s="105"/>
      <c r="D777" s="121"/>
      <c r="E777" s="83"/>
    </row>
    <row r="778" spans="2:5" x14ac:dyDescent="0.3">
      <c r="B778" s="104"/>
      <c r="C778" s="105"/>
      <c r="D778" s="121"/>
      <c r="E778" s="83"/>
    </row>
    <row r="779" spans="2:5" x14ac:dyDescent="0.3">
      <c r="B779" s="104"/>
      <c r="C779" s="105"/>
      <c r="D779" s="121"/>
      <c r="E779" s="83"/>
    </row>
    <row r="780" spans="2:5" x14ac:dyDescent="0.3">
      <c r="B780" s="104"/>
      <c r="C780" s="105"/>
      <c r="D780" s="121"/>
      <c r="E780" s="83"/>
    </row>
    <row r="781" spans="2:5" x14ac:dyDescent="0.3">
      <c r="B781" s="104"/>
      <c r="C781" s="105"/>
      <c r="D781" s="121"/>
      <c r="E781" s="83"/>
    </row>
    <row r="782" spans="2:5" x14ac:dyDescent="0.3">
      <c r="B782" s="104"/>
      <c r="C782" s="105"/>
      <c r="D782" s="121"/>
      <c r="E782" s="83"/>
    </row>
    <row r="783" spans="2:5" x14ac:dyDescent="0.3">
      <c r="B783" s="104"/>
      <c r="C783" s="105"/>
      <c r="D783" s="121"/>
      <c r="E783" s="83"/>
    </row>
    <row r="784" spans="2:5" x14ac:dyDescent="0.3">
      <c r="B784" s="104"/>
      <c r="C784" s="105"/>
      <c r="D784" s="121"/>
      <c r="E784" s="83"/>
    </row>
    <row r="785" spans="2:5" x14ac:dyDescent="0.3">
      <c r="B785" s="104"/>
      <c r="C785" s="105"/>
      <c r="D785" s="121"/>
      <c r="E785" s="83"/>
    </row>
    <row r="786" spans="2:5" x14ac:dyDescent="0.3">
      <c r="B786" s="104"/>
      <c r="C786" s="105"/>
      <c r="D786" s="121"/>
      <c r="E786" s="83"/>
    </row>
    <row r="787" spans="2:5" x14ac:dyDescent="0.3">
      <c r="B787" s="104"/>
      <c r="C787" s="105"/>
      <c r="D787" s="121"/>
      <c r="E787" s="83"/>
    </row>
    <row r="788" spans="2:5" x14ac:dyDescent="0.3">
      <c r="B788" s="104"/>
      <c r="C788" s="105"/>
      <c r="D788" s="121"/>
      <c r="E788" s="83"/>
    </row>
    <row r="789" spans="2:5" x14ac:dyDescent="0.3">
      <c r="B789" s="104"/>
      <c r="C789" s="105"/>
      <c r="D789" s="121"/>
      <c r="E789" s="83"/>
    </row>
    <row r="790" spans="2:5" x14ac:dyDescent="0.3">
      <c r="B790" s="104"/>
      <c r="C790" s="105"/>
      <c r="D790" s="121"/>
      <c r="E790" s="83"/>
    </row>
    <row r="791" spans="2:5" x14ac:dyDescent="0.3">
      <c r="B791" s="104"/>
      <c r="C791" s="105"/>
      <c r="D791" s="121"/>
      <c r="E791" s="83"/>
    </row>
    <row r="792" spans="2:5" x14ac:dyDescent="0.3">
      <c r="B792" s="104"/>
      <c r="C792" s="105"/>
      <c r="D792" s="121"/>
      <c r="E792" s="83"/>
    </row>
    <row r="793" spans="2:5" x14ac:dyDescent="0.3">
      <c r="B793" s="104"/>
      <c r="C793" s="105"/>
      <c r="D793" s="121"/>
      <c r="E793" s="83"/>
    </row>
    <row r="794" spans="2:5" x14ac:dyDescent="0.3">
      <c r="B794" s="104"/>
      <c r="C794" s="105"/>
      <c r="D794" s="121"/>
      <c r="E794" s="83"/>
    </row>
    <row r="795" spans="2:5" x14ac:dyDescent="0.3">
      <c r="B795" s="104"/>
      <c r="C795" s="105"/>
      <c r="D795" s="121"/>
      <c r="E795" s="83"/>
    </row>
    <row r="796" spans="2:5" x14ac:dyDescent="0.3">
      <c r="B796" s="104"/>
      <c r="C796" s="105"/>
      <c r="D796" s="121"/>
      <c r="E796" s="83"/>
    </row>
    <row r="797" spans="2:5" x14ac:dyDescent="0.3">
      <c r="B797" s="104"/>
      <c r="C797" s="105"/>
      <c r="D797" s="121"/>
      <c r="E797" s="83"/>
    </row>
    <row r="798" spans="2:5" x14ac:dyDescent="0.3">
      <c r="B798" s="104"/>
      <c r="C798" s="105"/>
      <c r="D798" s="121"/>
      <c r="E798" s="83"/>
    </row>
    <row r="799" spans="2:5" x14ac:dyDescent="0.3">
      <c r="B799" s="104"/>
      <c r="C799" s="105"/>
      <c r="D799" s="121"/>
      <c r="E799" s="83"/>
    </row>
    <row r="800" spans="2:5" x14ac:dyDescent="0.3">
      <c r="B800" s="104"/>
      <c r="C800" s="105"/>
      <c r="D800" s="121"/>
      <c r="E800" s="83"/>
    </row>
    <row r="801" spans="2:5" x14ac:dyDescent="0.3">
      <c r="B801" s="104"/>
      <c r="C801" s="105"/>
      <c r="D801" s="121"/>
      <c r="E801" s="83"/>
    </row>
    <row r="802" spans="2:5" x14ac:dyDescent="0.3">
      <c r="B802" s="104"/>
      <c r="C802" s="105"/>
      <c r="D802" s="121"/>
      <c r="E802" s="83"/>
    </row>
    <row r="803" spans="2:5" x14ac:dyDescent="0.3">
      <c r="B803" s="104"/>
      <c r="C803" s="105"/>
      <c r="D803" s="121"/>
      <c r="E803" s="83"/>
    </row>
    <row r="804" spans="2:5" x14ac:dyDescent="0.3">
      <c r="B804" s="104"/>
      <c r="C804" s="105"/>
      <c r="D804" s="121"/>
      <c r="E804" s="83"/>
    </row>
    <row r="805" spans="2:5" x14ac:dyDescent="0.3">
      <c r="B805" s="104"/>
      <c r="C805" s="105"/>
      <c r="D805" s="121"/>
      <c r="E805" s="83"/>
    </row>
    <row r="806" spans="2:5" x14ac:dyDescent="0.3">
      <c r="B806" s="104"/>
      <c r="C806" s="105"/>
      <c r="D806" s="121"/>
      <c r="E806" s="83"/>
    </row>
    <row r="807" spans="2:5" x14ac:dyDescent="0.3">
      <c r="B807" s="104"/>
      <c r="C807" s="105"/>
      <c r="D807" s="121"/>
      <c r="E807" s="83"/>
    </row>
    <row r="808" spans="2:5" x14ac:dyDescent="0.3">
      <c r="B808" s="104"/>
      <c r="C808" s="105"/>
      <c r="D808" s="121"/>
      <c r="E808" s="83"/>
    </row>
    <row r="809" spans="2:5" x14ac:dyDescent="0.3">
      <c r="B809" s="104"/>
      <c r="C809" s="105"/>
      <c r="D809" s="121"/>
      <c r="E809" s="83"/>
    </row>
    <row r="810" spans="2:5" x14ac:dyDescent="0.3">
      <c r="B810" s="104"/>
      <c r="C810" s="105"/>
      <c r="D810" s="121"/>
      <c r="E810" s="83"/>
    </row>
    <row r="811" spans="2:5" x14ac:dyDescent="0.3">
      <c r="B811" s="104"/>
      <c r="C811" s="105"/>
      <c r="D811" s="121"/>
      <c r="E811" s="83"/>
    </row>
    <row r="812" spans="2:5" x14ac:dyDescent="0.3">
      <c r="B812" s="104"/>
      <c r="C812" s="105"/>
      <c r="D812" s="121"/>
      <c r="E812" s="83"/>
    </row>
    <row r="813" spans="2:5" x14ac:dyDescent="0.3">
      <c r="B813" s="104"/>
      <c r="C813" s="105"/>
      <c r="D813" s="121"/>
      <c r="E813" s="83"/>
    </row>
    <row r="814" spans="2:5" x14ac:dyDescent="0.3">
      <c r="B814" s="104"/>
      <c r="C814" s="105"/>
      <c r="D814" s="121"/>
      <c r="E814" s="83"/>
    </row>
    <row r="815" spans="2:5" x14ac:dyDescent="0.3">
      <c r="B815" s="104"/>
      <c r="C815" s="105"/>
      <c r="D815" s="121"/>
      <c r="E815" s="83"/>
    </row>
    <row r="816" spans="2:5" x14ac:dyDescent="0.3">
      <c r="B816" s="104"/>
      <c r="C816" s="105"/>
      <c r="D816" s="121"/>
      <c r="E816" s="83"/>
    </row>
    <row r="817" spans="2:5" x14ac:dyDescent="0.3">
      <c r="B817" s="104"/>
      <c r="C817" s="105"/>
      <c r="D817" s="121"/>
      <c r="E817" s="83"/>
    </row>
    <row r="818" spans="2:5" x14ac:dyDescent="0.3">
      <c r="B818" s="104"/>
      <c r="C818" s="105"/>
      <c r="D818" s="121"/>
      <c r="E818" s="83"/>
    </row>
    <row r="819" spans="2:5" x14ac:dyDescent="0.3">
      <c r="B819" s="104"/>
      <c r="C819" s="105"/>
      <c r="D819" s="121"/>
      <c r="E819" s="83"/>
    </row>
    <row r="820" spans="2:5" x14ac:dyDescent="0.3">
      <c r="B820" s="104"/>
      <c r="C820" s="105"/>
      <c r="D820" s="121"/>
      <c r="E820" s="83"/>
    </row>
    <row r="821" spans="2:5" x14ac:dyDescent="0.3">
      <c r="B821" s="104"/>
      <c r="C821" s="105"/>
      <c r="D821" s="121"/>
      <c r="E821" s="83"/>
    </row>
    <row r="822" spans="2:5" x14ac:dyDescent="0.3">
      <c r="B822" s="104"/>
      <c r="C822" s="105"/>
      <c r="D822" s="121"/>
      <c r="E822" s="83"/>
    </row>
    <row r="823" spans="2:5" x14ac:dyDescent="0.3">
      <c r="B823" s="104"/>
      <c r="C823" s="105"/>
      <c r="D823" s="121"/>
      <c r="E823" s="83"/>
    </row>
    <row r="824" spans="2:5" x14ac:dyDescent="0.3">
      <c r="B824" s="104"/>
      <c r="C824" s="105"/>
      <c r="D824" s="121"/>
      <c r="E824" s="83"/>
    </row>
    <row r="825" spans="2:5" x14ac:dyDescent="0.3">
      <c r="B825" s="104"/>
      <c r="C825" s="105"/>
      <c r="D825" s="121"/>
      <c r="E825" s="83"/>
    </row>
    <row r="826" spans="2:5" x14ac:dyDescent="0.3">
      <c r="B826" s="104"/>
      <c r="C826" s="105"/>
      <c r="D826" s="121"/>
      <c r="E826" s="83"/>
    </row>
    <row r="827" spans="2:5" x14ac:dyDescent="0.3">
      <c r="B827" s="104"/>
      <c r="C827" s="105"/>
      <c r="D827" s="121"/>
      <c r="E827" s="83"/>
    </row>
    <row r="828" spans="2:5" x14ac:dyDescent="0.3">
      <c r="B828" s="104"/>
      <c r="C828" s="105"/>
      <c r="D828" s="121"/>
      <c r="E828" s="83"/>
    </row>
    <row r="829" spans="2:5" x14ac:dyDescent="0.3">
      <c r="B829" s="104"/>
      <c r="C829" s="105"/>
      <c r="D829" s="121"/>
      <c r="E829" s="83"/>
    </row>
    <row r="830" spans="2:5" x14ac:dyDescent="0.3">
      <c r="B830" s="104"/>
      <c r="C830" s="105"/>
      <c r="D830" s="121"/>
      <c r="E830" s="83"/>
    </row>
    <row r="831" spans="2:5" x14ac:dyDescent="0.3">
      <c r="B831" s="104"/>
      <c r="C831" s="105"/>
      <c r="D831" s="121"/>
      <c r="E831" s="83"/>
    </row>
    <row r="832" spans="2:5" x14ac:dyDescent="0.3">
      <c r="B832" s="104"/>
      <c r="C832" s="105"/>
      <c r="D832" s="121"/>
      <c r="E832" s="83"/>
    </row>
    <row r="833" spans="2:5" x14ac:dyDescent="0.3">
      <c r="B833" s="104"/>
      <c r="C833" s="105"/>
      <c r="D833" s="121"/>
      <c r="E833" s="83"/>
    </row>
    <row r="834" spans="2:5" x14ac:dyDescent="0.3">
      <c r="B834" s="104"/>
      <c r="C834" s="105"/>
      <c r="D834" s="121"/>
      <c r="E834" s="83"/>
    </row>
    <row r="835" spans="2:5" x14ac:dyDescent="0.3">
      <c r="B835" s="104"/>
      <c r="C835" s="105"/>
      <c r="D835" s="121"/>
      <c r="E835" s="83"/>
    </row>
    <row r="836" spans="2:5" x14ac:dyDescent="0.3">
      <c r="B836" s="104"/>
      <c r="C836" s="105"/>
      <c r="D836" s="121"/>
      <c r="E836" s="83"/>
    </row>
    <row r="837" spans="2:5" x14ac:dyDescent="0.3">
      <c r="B837" s="104"/>
      <c r="C837" s="105"/>
      <c r="D837" s="121"/>
      <c r="E837" s="83"/>
    </row>
    <row r="838" spans="2:5" x14ac:dyDescent="0.3">
      <c r="B838" s="104"/>
      <c r="C838" s="105"/>
      <c r="D838" s="121"/>
      <c r="E838" s="83"/>
    </row>
    <row r="839" spans="2:5" x14ac:dyDescent="0.3">
      <c r="B839" s="104"/>
      <c r="C839" s="105"/>
      <c r="D839" s="121"/>
      <c r="E839" s="83"/>
    </row>
    <row r="840" spans="2:5" x14ac:dyDescent="0.3">
      <c r="B840" s="104"/>
      <c r="C840" s="105"/>
      <c r="D840" s="121"/>
      <c r="E840" s="83"/>
    </row>
    <row r="841" spans="2:5" x14ac:dyDescent="0.3">
      <c r="B841" s="104"/>
      <c r="C841" s="105"/>
      <c r="D841" s="121"/>
      <c r="E841" s="83"/>
    </row>
    <row r="842" spans="2:5" x14ac:dyDescent="0.3">
      <c r="B842" s="104"/>
      <c r="C842" s="105"/>
      <c r="D842" s="121"/>
      <c r="E842" s="83"/>
    </row>
    <row r="843" spans="2:5" x14ac:dyDescent="0.3">
      <c r="B843" s="104"/>
      <c r="C843" s="105"/>
      <c r="D843" s="121"/>
      <c r="E843" s="83"/>
    </row>
    <row r="844" spans="2:5" x14ac:dyDescent="0.3">
      <c r="B844" s="104"/>
      <c r="C844" s="105"/>
      <c r="D844" s="121"/>
      <c r="E844" s="83"/>
    </row>
    <row r="845" spans="2:5" x14ac:dyDescent="0.3">
      <c r="B845" s="104"/>
      <c r="C845" s="105"/>
      <c r="D845" s="121"/>
      <c r="E845" s="83"/>
    </row>
    <row r="846" spans="2:5" x14ac:dyDescent="0.3">
      <c r="B846" s="104"/>
      <c r="C846" s="105"/>
      <c r="D846" s="121"/>
      <c r="E846" s="83"/>
    </row>
    <row r="847" spans="2:5" x14ac:dyDescent="0.3">
      <c r="B847" s="104"/>
      <c r="C847" s="105"/>
      <c r="D847" s="121"/>
      <c r="E847" s="83"/>
    </row>
    <row r="848" spans="2:5" x14ac:dyDescent="0.3">
      <c r="B848" s="104"/>
      <c r="C848" s="105"/>
      <c r="D848" s="121"/>
      <c r="E848" s="83"/>
    </row>
    <row r="849" spans="2:5" x14ac:dyDescent="0.3">
      <c r="B849" s="104"/>
      <c r="C849" s="105"/>
      <c r="D849" s="121"/>
      <c r="E849" s="83"/>
    </row>
    <row r="850" spans="2:5" x14ac:dyDescent="0.3">
      <c r="B850" s="104"/>
      <c r="C850" s="105"/>
      <c r="D850" s="121"/>
      <c r="E850" s="83"/>
    </row>
    <row r="851" spans="2:5" x14ac:dyDescent="0.3">
      <c r="B851" s="104"/>
      <c r="C851" s="105"/>
      <c r="D851" s="121"/>
      <c r="E851" s="83"/>
    </row>
    <row r="852" spans="2:5" x14ac:dyDescent="0.3">
      <c r="B852" s="104"/>
      <c r="C852" s="105"/>
      <c r="D852" s="121"/>
      <c r="E852" s="83"/>
    </row>
    <row r="853" spans="2:5" x14ac:dyDescent="0.3">
      <c r="B853" s="104"/>
      <c r="C853" s="105"/>
      <c r="D853" s="121"/>
      <c r="E853" s="83"/>
    </row>
    <row r="854" spans="2:5" x14ac:dyDescent="0.3">
      <c r="B854" s="104"/>
      <c r="C854" s="105"/>
      <c r="D854" s="121"/>
      <c r="E854" s="83"/>
    </row>
    <row r="855" spans="2:5" x14ac:dyDescent="0.3">
      <c r="B855" s="104"/>
      <c r="C855" s="105"/>
      <c r="D855" s="121"/>
      <c r="E855" s="83"/>
    </row>
    <row r="856" spans="2:5" x14ac:dyDescent="0.3">
      <c r="B856" s="104"/>
      <c r="C856" s="105"/>
      <c r="D856" s="121"/>
      <c r="E856" s="83"/>
    </row>
    <row r="857" spans="2:5" x14ac:dyDescent="0.3">
      <c r="B857" s="104"/>
      <c r="C857" s="105"/>
      <c r="D857" s="121"/>
      <c r="E857" s="83"/>
    </row>
    <row r="858" spans="2:5" x14ac:dyDescent="0.3">
      <c r="B858" s="104"/>
      <c r="C858" s="105"/>
      <c r="D858" s="121"/>
      <c r="E858" s="83"/>
    </row>
    <row r="859" spans="2:5" x14ac:dyDescent="0.3">
      <c r="B859" s="104"/>
      <c r="C859" s="105"/>
      <c r="D859" s="121"/>
      <c r="E859" s="83"/>
    </row>
    <row r="860" spans="2:5" x14ac:dyDescent="0.3">
      <c r="B860" s="104"/>
      <c r="C860" s="105"/>
      <c r="D860" s="121"/>
      <c r="E860" s="83"/>
    </row>
    <row r="861" spans="2:5" x14ac:dyDescent="0.3">
      <c r="B861" s="104"/>
      <c r="C861" s="105"/>
      <c r="D861" s="121"/>
      <c r="E861" s="83"/>
    </row>
    <row r="862" spans="2:5" x14ac:dyDescent="0.3">
      <c r="B862" s="104"/>
      <c r="C862" s="105"/>
      <c r="D862" s="121"/>
      <c r="E862" s="83"/>
    </row>
    <row r="863" spans="2:5" x14ac:dyDescent="0.3">
      <c r="B863" s="104"/>
      <c r="C863" s="105"/>
      <c r="D863" s="121"/>
      <c r="E863" s="83"/>
    </row>
    <row r="864" spans="2:5" x14ac:dyDescent="0.3">
      <c r="B864" s="104"/>
      <c r="C864" s="105"/>
      <c r="D864" s="121"/>
      <c r="E864" s="83"/>
    </row>
    <row r="865" spans="2:5" x14ac:dyDescent="0.3">
      <c r="B865" s="104"/>
      <c r="C865" s="105"/>
      <c r="D865" s="121"/>
      <c r="E865" s="83"/>
    </row>
    <row r="866" spans="2:5" x14ac:dyDescent="0.3">
      <c r="B866" s="104"/>
      <c r="C866" s="105"/>
      <c r="D866" s="121"/>
      <c r="E866" s="83"/>
    </row>
    <row r="867" spans="2:5" x14ac:dyDescent="0.3">
      <c r="B867" s="104"/>
      <c r="C867" s="105"/>
      <c r="D867" s="121"/>
      <c r="E867" s="83"/>
    </row>
    <row r="868" spans="2:5" x14ac:dyDescent="0.3">
      <c r="B868" s="104"/>
      <c r="C868" s="105"/>
      <c r="D868" s="121"/>
      <c r="E868" s="83"/>
    </row>
    <row r="869" spans="2:5" x14ac:dyDescent="0.3">
      <c r="B869" s="104"/>
      <c r="C869" s="105"/>
      <c r="D869" s="121"/>
      <c r="E869" s="83"/>
    </row>
    <row r="870" spans="2:5" x14ac:dyDescent="0.3">
      <c r="B870" s="104"/>
      <c r="C870" s="105"/>
      <c r="D870" s="121"/>
      <c r="E870" s="83"/>
    </row>
    <row r="871" spans="2:5" x14ac:dyDescent="0.3">
      <c r="B871" s="104"/>
      <c r="C871" s="105"/>
      <c r="D871" s="121"/>
      <c r="E871" s="83"/>
    </row>
    <row r="872" spans="2:5" x14ac:dyDescent="0.3">
      <c r="B872" s="104"/>
      <c r="C872" s="105"/>
      <c r="D872" s="121"/>
      <c r="E872" s="83"/>
    </row>
    <row r="873" spans="2:5" x14ac:dyDescent="0.3">
      <c r="B873" s="104"/>
      <c r="C873" s="105"/>
      <c r="D873" s="121"/>
      <c r="E873" s="83"/>
    </row>
    <row r="874" spans="2:5" x14ac:dyDescent="0.3">
      <c r="B874" s="104"/>
      <c r="C874" s="105"/>
      <c r="D874" s="121"/>
      <c r="E874" s="83"/>
    </row>
    <row r="875" spans="2:5" x14ac:dyDescent="0.3">
      <c r="B875" s="104"/>
      <c r="C875" s="105"/>
      <c r="D875" s="121"/>
      <c r="E875" s="83"/>
    </row>
    <row r="876" spans="2:5" x14ac:dyDescent="0.3">
      <c r="B876" s="104"/>
      <c r="C876" s="105"/>
      <c r="D876" s="121"/>
      <c r="E876" s="83"/>
    </row>
    <row r="877" spans="2:5" x14ac:dyDescent="0.3">
      <c r="B877" s="104"/>
      <c r="C877" s="105"/>
      <c r="D877" s="121"/>
      <c r="E877" s="83"/>
    </row>
    <row r="878" spans="2:5" x14ac:dyDescent="0.3">
      <c r="B878" s="104"/>
      <c r="C878" s="105"/>
      <c r="D878" s="121"/>
      <c r="E878" s="83"/>
    </row>
    <row r="879" spans="2:5" x14ac:dyDescent="0.3">
      <c r="B879" s="104"/>
      <c r="C879" s="105"/>
      <c r="D879" s="121"/>
      <c r="E879" s="83"/>
    </row>
    <row r="880" spans="2:5" x14ac:dyDescent="0.3">
      <c r="B880" s="104"/>
      <c r="C880" s="105"/>
      <c r="D880" s="121"/>
      <c r="E880" s="83"/>
    </row>
    <row r="881" spans="2:5" x14ac:dyDescent="0.3">
      <c r="B881" s="104"/>
      <c r="C881" s="105"/>
      <c r="D881" s="121"/>
      <c r="E881" s="83"/>
    </row>
    <row r="882" spans="2:5" x14ac:dyDescent="0.3">
      <c r="B882" s="104"/>
      <c r="C882" s="105"/>
      <c r="D882" s="121"/>
      <c r="E882" s="83"/>
    </row>
    <row r="883" spans="2:5" x14ac:dyDescent="0.3">
      <c r="B883" s="104"/>
      <c r="C883" s="105"/>
      <c r="D883" s="121"/>
      <c r="E883" s="83"/>
    </row>
    <row r="884" spans="2:5" x14ac:dyDescent="0.3">
      <c r="B884" s="104"/>
      <c r="C884" s="105"/>
      <c r="D884" s="121"/>
      <c r="E884" s="83"/>
    </row>
    <row r="885" spans="2:5" x14ac:dyDescent="0.3">
      <c r="B885" s="104"/>
      <c r="C885" s="105"/>
      <c r="D885" s="121"/>
      <c r="E885" s="83"/>
    </row>
    <row r="886" spans="2:5" x14ac:dyDescent="0.3">
      <c r="B886" s="104"/>
      <c r="C886" s="105"/>
      <c r="D886" s="121"/>
      <c r="E886" s="83"/>
    </row>
    <row r="887" spans="2:5" x14ac:dyDescent="0.3">
      <c r="B887" s="104"/>
      <c r="C887" s="105"/>
      <c r="D887" s="121"/>
      <c r="E887" s="83"/>
    </row>
    <row r="888" spans="2:5" x14ac:dyDescent="0.3">
      <c r="B888" s="104"/>
      <c r="C888" s="105"/>
      <c r="D888" s="121"/>
      <c r="E888" s="83"/>
    </row>
    <row r="889" spans="2:5" x14ac:dyDescent="0.3">
      <c r="B889" s="104"/>
      <c r="C889" s="105"/>
      <c r="D889" s="121"/>
      <c r="E889" s="83"/>
    </row>
    <row r="890" spans="2:5" x14ac:dyDescent="0.3">
      <c r="B890" s="104"/>
      <c r="C890" s="105"/>
      <c r="D890" s="121"/>
      <c r="E890" s="83"/>
    </row>
    <row r="891" spans="2:5" x14ac:dyDescent="0.3">
      <c r="B891" s="104"/>
      <c r="C891" s="105"/>
      <c r="D891" s="121"/>
      <c r="E891" s="83"/>
    </row>
    <row r="892" spans="2:5" x14ac:dyDescent="0.3">
      <c r="B892" s="104"/>
      <c r="C892" s="105"/>
      <c r="D892" s="121"/>
      <c r="E892" s="83"/>
    </row>
    <row r="893" spans="2:5" x14ac:dyDescent="0.3">
      <c r="B893" s="104"/>
      <c r="C893" s="105"/>
      <c r="D893" s="121"/>
      <c r="E893" s="83"/>
    </row>
    <row r="894" spans="2:5" x14ac:dyDescent="0.3">
      <c r="B894" s="104"/>
      <c r="C894" s="105"/>
      <c r="D894" s="121"/>
      <c r="E894" s="83"/>
    </row>
    <row r="895" spans="2:5" x14ac:dyDescent="0.3">
      <c r="B895" s="104"/>
      <c r="C895" s="105"/>
      <c r="D895" s="121"/>
      <c r="E895" s="83"/>
    </row>
    <row r="896" spans="2:5" x14ac:dyDescent="0.3">
      <c r="B896" s="104"/>
      <c r="C896" s="105"/>
      <c r="D896" s="121"/>
      <c r="E896" s="83"/>
    </row>
    <row r="897" spans="2:5" x14ac:dyDescent="0.3">
      <c r="B897" s="104"/>
      <c r="C897" s="105"/>
      <c r="D897" s="121"/>
      <c r="E897" s="83"/>
    </row>
    <row r="898" spans="2:5" x14ac:dyDescent="0.3">
      <c r="B898" s="104"/>
      <c r="C898" s="105"/>
      <c r="D898" s="121"/>
      <c r="E898" s="83"/>
    </row>
    <row r="899" spans="2:5" x14ac:dyDescent="0.3">
      <c r="B899" s="104"/>
      <c r="C899" s="105"/>
      <c r="D899" s="121"/>
      <c r="E899" s="83"/>
    </row>
    <row r="900" spans="2:5" x14ac:dyDescent="0.3">
      <c r="B900" s="104"/>
      <c r="C900" s="105"/>
      <c r="D900" s="121"/>
      <c r="E900" s="83"/>
    </row>
    <row r="901" spans="2:5" x14ac:dyDescent="0.3">
      <c r="B901" s="104"/>
      <c r="C901" s="105"/>
      <c r="D901" s="121"/>
      <c r="E901" s="83"/>
    </row>
    <row r="902" spans="2:5" x14ac:dyDescent="0.3">
      <c r="B902" s="104"/>
      <c r="C902" s="105"/>
      <c r="D902" s="121"/>
      <c r="E902" s="83"/>
    </row>
    <row r="903" spans="2:5" x14ac:dyDescent="0.3">
      <c r="B903" s="104"/>
      <c r="C903" s="105"/>
      <c r="D903" s="121"/>
      <c r="E903" s="83"/>
    </row>
    <row r="904" spans="2:5" x14ac:dyDescent="0.3">
      <c r="B904" s="104"/>
      <c r="C904" s="105"/>
      <c r="D904" s="121"/>
      <c r="E904" s="83"/>
    </row>
    <row r="905" spans="2:5" x14ac:dyDescent="0.3">
      <c r="B905" s="104"/>
      <c r="C905" s="105"/>
      <c r="D905" s="121"/>
      <c r="E905" s="83"/>
    </row>
    <row r="906" spans="2:5" x14ac:dyDescent="0.3">
      <c r="B906" s="104"/>
      <c r="C906" s="105"/>
      <c r="D906" s="121"/>
      <c r="E906" s="83"/>
    </row>
    <row r="907" spans="2:5" x14ac:dyDescent="0.3">
      <c r="B907" s="104"/>
      <c r="C907" s="105"/>
      <c r="D907" s="121"/>
      <c r="E907" s="83"/>
    </row>
    <row r="908" spans="2:5" x14ac:dyDescent="0.3">
      <c r="B908" s="104"/>
      <c r="C908" s="105"/>
      <c r="D908" s="121"/>
      <c r="E908" s="83"/>
    </row>
    <row r="909" spans="2:5" x14ac:dyDescent="0.3">
      <c r="B909" s="104"/>
      <c r="C909" s="105"/>
      <c r="D909" s="121"/>
      <c r="E909" s="83"/>
    </row>
    <row r="910" spans="2:5" x14ac:dyDescent="0.3">
      <c r="B910" s="104"/>
      <c r="C910" s="105"/>
      <c r="D910" s="121"/>
      <c r="E910" s="83"/>
    </row>
    <row r="911" spans="2:5" x14ac:dyDescent="0.3">
      <c r="B911" s="104"/>
      <c r="C911" s="105"/>
      <c r="D911" s="121"/>
      <c r="E911" s="83"/>
    </row>
    <row r="912" spans="2:5" x14ac:dyDescent="0.3">
      <c r="B912" s="104"/>
      <c r="C912" s="105"/>
      <c r="D912" s="121"/>
      <c r="E912" s="83"/>
    </row>
    <row r="913" spans="2:5" x14ac:dyDescent="0.3">
      <c r="B913" s="104"/>
      <c r="C913" s="105"/>
      <c r="D913" s="121"/>
      <c r="E913" s="83"/>
    </row>
    <row r="914" spans="2:5" x14ac:dyDescent="0.3">
      <c r="B914" s="104"/>
      <c r="C914" s="105"/>
      <c r="D914" s="121"/>
      <c r="E914" s="83"/>
    </row>
    <row r="915" spans="2:5" x14ac:dyDescent="0.3">
      <c r="B915" s="104"/>
      <c r="C915" s="105"/>
      <c r="D915" s="121"/>
      <c r="E915" s="83"/>
    </row>
    <row r="916" spans="2:5" x14ac:dyDescent="0.3">
      <c r="B916" s="104"/>
      <c r="C916" s="105"/>
      <c r="D916" s="121"/>
      <c r="E916" s="83"/>
    </row>
    <row r="917" spans="2:5" x14ac:dyDescent="0.3">
      <c r="B917" s="104"/>
      <c r="C917" s="105"/>
      <c r="D917" s="121"/>
      <c r="E917" s="83"/>
    </row>
    <row r="918" spans="2:5" x14ac:dyDescent="0.3">
      <c r="B918" s="104"/>
      <c r="C918" s="105"/>
      <c r="D918" s="121"/>
      <c r="E918" s="83"/>
    </row>
    <row r="919" spans="2:5" x14ac:dyDescent="0.3">
      <c r="B919" s="104"/>
      <c r="C919" s="105"/>
      <c r="D919" s="121"/>
      <c r="E919" s="83"/>
    </row>
    <row r="920" spans="2:5" x14ac:dyDescent="0.3">
      <c r="B920" s="104"/>
      <c r="C920" s="105"/>
      <c r="D920" s="121"/>
      <c r="E920" s="83"/>
    </row>
    <row r="921" spans="2:5" x14ac:dyDescent="0.3">
      <c r="B921" s="104"/>
      <c r="C921" s="105"/>
      <c r="D921" s="121"/>
      <c r="E921" s="83"/>
    </row>
    <row r="922" spans="2:5" x14ac:dyDescent="0.3">
      <c r="B922" s="104"/>
      <c r="C922" s="105"/>
      <c r="D922" s="121"/>
      <c r="E922" s="83"/>
    </row>
    <row r="923" spans="2:5" x14ac:dyDescent="0.3">
      <c r="B923" s="104"/>
      <c r="C923" s="105"/>
      <c r="D923" s="121"/>
      <c r="E923" s="83"/>
    </row>
    <row r="924" spans="2:5" x14ac:dyDescent="0.3">
      <c r="B924" s="104"/>
      <c r="C924" s="105"/>
      <c r="D924" s="121"/>
      <c r="E924" s="83"/>
    </row>
    <row r="925" spans="2:5" x14ac:dyDescent="0.3">
      <c r="B925" s="104"/>
      <c r="C925" s="105"/>
      <c r="D925" s="121"/>
      <c r="E925" s="83"/>
    </row>
    <row r="926" spans="2:5" x14ac:dyDescent="0.3">
      <c r="B926" s="104"/>
      <c r="C926" s="105"/>
      <c r="D926" s="121"/>
      <c r="E926" s="83"/>
    </row>
    <row r="927" spans="2:5" x14ac:dyDescent="0.3">
      <c r="B927" s="104"/>
      <c r="C927" s="105"/>
      <c r="D927" s="121"/>
      <c r="E927" s="83"/>
    </row>
    <row r="928" spans="2:5" x14ac:dyDescent="0.3">
      <c r="B928" s="104"/>
      <c r="C928" s="105"/>
      <c r="D928" s="121"/>
      <c r="E928" s="83"/>
    </row>
    <row r="929" spans="2:5" x14ac:dyDescent="0.3">
      <c r="B929" s="104"/>
      <c r="C929" s="105"/>
      <c r="D929" s="121"/>
      <c r="E929" s="83"/>
    </row>
    <row r="930" spans="2:5" x14ac:dyDescent="0.3">
      <c r="B930" s="104"/>
      <c r="C930" s="105"/>
      <c r="D930" s="121"/>
      <c r="E930" s="83"/>
    </row>
    <row r="931" spans="2:5" x14ac:dyDescent="0.3">
      <c r="B931" s="104"/>
      <c r="C931" s="105"/>
      <c r="D931" s="121"/>
      <c r="E931" s="83"/>
    </row>
    <row r="932" spans="2:5" x14ac:dyDescent="0.3">
      <c r="B932" s="104"/>
      <c r="C932" s="105"/>
      <c r="D932" s="121"/>
      <c r="E932" s="83"/>
    </row>
    <row r="933" spans="2:5" x14ac:dyDescent="0.3">
      <c r="B933" s="104"/>
      <c r="C933" s="105"/>
      <c r="D933" s="121"/>
      <c r="E933" s="83"/>
    </row>
    <row r="934" spans="2:5" x14ac:dyDescent="0.3">
      <c r="B934" s="104"/>
      <c r="C934" s="105"/>
      <c r="D934" s="121"/>
      <c r="E934" s="83"/>
    </row>
    <row r="935" spans="2:5" x14ac:dyDescent="0.3">
      <c r="B935" s="104"/>
      <c r="C935" s="105"/>
      <c r="D935" s="121"/>
      <c r="E935" s="83"/>
    </row>
    <row r="936" spans="2:5" x14ac:dyDescent="0.3">
      <c r="B936" s="104"/>
      <c r="C936" s="105"/>
      <c r="D936" s="121"/>
      <c r="E936" s="83"/>
    </row>
    <row r="937" spans="2:5" x14ac:dyDescent="0.3">
      <c r="B937" s="104"/>
      <c r="C937" s="105"/>
      <c r="D937" s="121"/>
      <c r="E937" s="83"/>
    </row>
    <row r="938" spans="2:5" x14ac:dyDescent="0.3">
      <c r="B938" s="104"/>
      <c r="C938" s="105"/>
      <c r="D938" s="121"/>
      <c r="E938" s="83"/>
    </row>
    <row r="939" spans="2:5" x14ac:dyDescent="0.3">
      <c r="B939" s="104"/>
      <c r="C939" s="105"/>
      <c r="D939" s="121"/>
      <c r="E939" s="83"/>
    </row>
    <row r="940" spans="2:5" x14ac:dyDescent="0.3">
      <c r="B940" s="104"/>
      <c r="C940" s="105"/>
      <c r="D940" s="121"/>
      <c r="E940" s="83"/>
    </row>
    <row r="941" spans="2:5" x14ac:dyDescent="0.3">
      <c r="B941" s="104"/>
      <c r="C941" s="105"/>
      <c r="D941" s="121"/>
      <c r="E941" s="83"/>
    </row>
    <row r="942" spans="2:5" x14ac:dyDescent="0.3">
      <c r="B942" s="104"/>
      <c r="C942" s="105"/>
      <c r="D942" s="121"/>
      <c r="E942" s="83"/>
    </row>
    <row r="943" spans="2:5" x14ac:dyDescent="0.3">
      <c r="B943" s="104"/>
      <c r="C943" s="105"/>
      <c r="D943" s="121"/>
      <c r="E943" s="83"/>
    </row>
    <row r="944" spans="2:5" x14ac:dyDescent="0.3">
      <c r="B944" s="104"/>
      <c r="C944" s="105"/>
      <c r="D944" s="121"/>
      <c r="E944" s="83"/>
    </row>
    <row r="945" spans="2:5" x14ac:dyDescent="0.3">
      <c r="B945" s="104"/>
      <c r="C945" s="105"/>
      <c r="D945" s="121"/>
      <c r="E945" s="83"/>
    </row>
    <row r="946" spans="2:5" x14ac:dyDescent="0.3">
      <c r="B946" s="104"/>
      <c r="C946" s="105"/>
      <c r="D946" s="121"/>
      <c r="E946" s="83"/>
    </row>
    <row r="947" spans="2:5" x14ac:dyDescent="0.3">
      <c r="B947" s="104"/>
      <c r="C947" s="105"/>
      <c r="D947" s="121"/>
      <c r="E947" s="83"/>
    </row>
    <row r="948" spans="2:5" x14ac:dyDescent="0.3">
      <c r="B948" s="104"/>
      <c r="C948" s="105"/>
      <c r="D948" s="121"/>
      <c r="E948" s="83"/>
    </row>
    <row r="949" spans="2:5" x14ac:dyDescent="0.3">
      <c r="B949" s="104"/>
      <c r="C949" s="105"/>
      <c r="D949" s="121"/>
      <c r="E949" s="83"/>
    </row>
    <row r="950" spans="2:5" x14ac:dyDescent="0.3">
      <c r="B950" s="104"/>
      <c r="C950" s="105"/>
      <c r="D950" s="121"/>
      <c r="E950" s="83"/>
    </row>
    <row r="951" spans="2:5" x14ac:dyDescent="0.3">
      <c r="B951" s="104"/>
      <c r="C951" s="105"/>
      <c r="D951" s="121"/>
      <c r="E951" s="83"/>
    </row>
    <row r="952" spans="2:5" x14ac:dyDescent="0.3">
      <c r="B952" s="104"/>
      <c r="C952" s="105"/>
      <c r="D952" s="121"/>
      <c r="E952" s="83"/>
    </row>
    <row r="953" spans="2:5" x14ac:dyDescent="0.3">
      <c r="B953" s="104"/>
      <c r="C953" s="105"/>
      <c r="D953" s="121"/>
      <c r="E953" s="83"/>
    </row>
    <row r="954" spans="2:5" x14ac:dyDescent="0.3">
      <c r="B954" s="104"/>
      <c r="C954" s="105"/>
      <c r="D954" s="121"/>
      <c r="E954" s="83"/>
    </row>
    <row r="955" spans="2:5" x14ac:dyDescent="0.3">
      <c r="B955" s="104"/>
      <c r="C955" s="105"/>
      <c r="D955" s="121"/>
      <c r="E955" s="83"/>
    </row>
    <row r="956" spans="2:5" x14ac:dyDescent="0.3">
      <c r="B956" s="104"/>
      <c r="C956" s="105"/>
      <c r="D956" s="121"/>
      <c r="E956" s="83"/>
    </row>
    <row r="957" spans="2:5" x14ac:dyDescent="0.3">
      <c r="B957" s="104"/>
      <c r="C957" s="105"/>
      <c r="D957" s="121"/>
      <c r="E957" s="83"/>
    </row>
    <row r="958" spans="2:5" x14ac:dyDescent="0.3">
      <c r="B958" s="104"/>
      <c r="C958" s="105"/>
      <c r="D958" s="121"/>
      <c r="E958" s="83"/>
    </row>
    <row r="959" spans="2:5" x14ac:dyDescent="0.3">
      <c r="B959" s="104"/>
      <c r="C959" s="105"/>
      <c r="D959" s="121"/>
      <c r="E959" s="83"/>
    </row>
    <row r="960" spans="2:5" x14ac:dyDescent="0.3">
      <c r="B960" s="104"/>
      <c r="C960" s="105"/>
      <c r="D960" s="121"/>
      <c r="E960" s="83"/>
    </row>
    <row r="961" spans="2:5" x14ac:dyDescent="0.3">
      <c r="B961" s="104"/>
      <c r="C961" s="105"/>
      <c r="D961" s="121"/>
      <c r="E961" s="83"/>
    </row>
    <row r="962" spans="2:5" x14ac:dyDescent="0.3">
      <c r="B962" s="104"/>
      <c r="C962" s="105"/>
      <c r="D962" s="121"/>
      <c r="E962" s="83"/>
    </row>
    <row r="963" spans="2:5" x14ac:dyDescent="0.3">
      <c r="B963" s="104"/>
      <c r="C963" s="105"/>
      <c r="D963" s="121"/>
      <c r="E963" s="83"/>
    </row>
    <row r="964" spans="2:5" x14ac:dyDescent="0.3">
      <c r="B964" s="104"/>
      <c r="C964" s="105"/>
      <c r="D964" s="121"/>
      <c r="E964" s="83"/>
    </row>
    <row r="965" spans="2:5" x14ac:dyDescent="0.3">
      <c r="B965" s="104"/>
      <c r="C965" s="105"/>
      <c r="D965" s="121"/>
      <c r="E965" s="83"/>
    </row>
    <row r="966" spans="2:5" x14ac:dyDescent="0.3">
      <c r="B966" s="104"/>
      <c r="C966" s="105"/>
      <c r="D966" s="121"/>
      <c r="E966" s="83"/>
    </row>
    <row r="967" spans="2:5" x14ac:dyDescent="0.3">
      <c r="B967" s="104"/>
      <c r="C967" s="105"/>
      <c r="D967" s="121"/>
      <c r="E967" s="83"/>
    </row>
    <row r="968" spans="2:5" x14ac:dyDescent="0.3">
      <c r="B968" s="104"/>
      <c r="C968" s="105"/>
      <c r="D968" s="121"/>
      <c r="E968" s="83"/>
    </row>
    <row r="969" spans="2:5" x14ac:dyDescent="0.3">
      <c r="B969" s="104"/>
      <c r="C969" s="105"/>
      <c r="D969" s="121"/>
      <c r="E969" s="83"/>
    </row>
    <row r="970" spans="2:5" x14ac:dyDescent="0.3">
      <c r="B970" s="104"/>
      <c r="C970" s="105"/>
      <c r="D970" s="121"/>
      <c r="E970" s="83"/>
    </row>
    <row r="971" spans="2:5" x14ac:dyDescent="0.3">
      <c r="B971" s="104"/>
      <c r="C971" s="105"/>
      <c r="D971" s="121"/>
      <c r="E971" s="83"/>
    </row>
    <row r="972" spans="2:5" x14ac:dyDescent="0.3">
      <c r="B972" s="104"/>
      <c r="C972" s="105"/>
      <c r="D972" s="121"/>
      <c r="E972" s="83"/>
    </row>
    <row r="973" spans="2:5" x14ac:dyDescent="0.3">
      <c r="B973" s="104"/>
      <c r="C973" s="105"/>
      <c r="D973" s="121"/>
      <c r="E973" s="83"/>
    </row>
    <row r="974" spans="2:5" x14ac:dyDescent="0.3">
      <c r="B974" s="104"/>
      <c r="C974" s="105"/>
      <c r="D974" s="121"/>
      <c r="E974" s="83"/>
    </row>
    <row r="975" spans="2:5" x14ac:dyDescent="0.3">
      <c r="B975" s="104"/>
      <c r="C975" s="105"/>
      <c r="D975" s="121"/>
      <c r="E975" s="83"/>
    </row>
    <row r="976" spans="2:5" x14ac:dyDescent="0.3">
      <c r="B976" s="104"/>
      <c r="C976" s="105"/>
      <c r="D976" s="121"/>
      <c r="E976" s="83"/>
    </row>
    <row r="977" spans="2:5" x14ac:dyDescent="0.3">
      <c r="B977" s="104"/>
      <c r="C977" s="105"/>
      <c r="D977" s="121"/>
      <c r="E977" s="83"/>
    </row>
    <row r="978" spans="2:5" x14ac:dyDescent="0.3">
      <c r="B978" s="104"/>
      <c r="C978" s="105"/>
      <c r="D978" s="121"/>
      <c r="E978" s="83"/>
    </row>
    <row r="979" spans="2:5" x14ac:dyDescent="0.3">
      <c r="B979" s="104"/>
      <c r="C979" s="105"/>
      <c r="D979" s="121"/>
      <c r="E979" s="83"/>
    </row>
    <row r="980" spans="2:5" x14ac:dyDescent="0.3">
      <c r="B980" s="104"/>
      <c r="C980" s="105"/>
      <c r="D980" s="121"/>
      <c r="E980" s="83"/>
    </row>
    <row r="981" spans="2:5" x14ac:dyDescent="0.3">
      <c r="B981" s="104"/>
      <c r="C981" s="105"/>
      <c r="D981" s="121"/>
      <c r="E981" s="83"/>
    </row>
    <row r="982" spans="2:5" x14ac:dyDescent="0.3">
      <c r="B982" s="104"/>
      <c r="C982" s="105"/>
      <c r="D982" s="121"/>
      <c r="E982" s="83"/>
    </row>
    <row r="983" spans="2:5" x14ac:dyDescent="0.3">
      <c r="B983" s="104"/>
      <c r="C983" s="105"/>
      <c r="D983" s="121"/>
      <c r="E983" s="83"/>
    </row>
    <row r="984" spans="2:5" x14ac:dyDescent="0.3">
      <c r="B984" s="104"/>
      <c r="C984" s="105"/>
      <c r="D984" s="121"/>
      <c r="E984" s="83"/>
    </row>
    <row r="985" spans="2:5" x14ac:dyDescent="0.3">
      <c r="B985" s="104"/>
      <c r="C985" s="105"/>
      <c r="D985" s="121"/>
      <c r="E985" s="83"/>
    </row>
    <row r="986" spans="2:5" x14ac:dyDescent="0.3">
      <c r="B986" s="104"/>
      <c r="C986" s="105"/>
      <c r="D986" s="121"/>
      <c r="E986" s="83"/>
    </row>
    <row r="987" spans="2:5" x14ac:dyDescent="0.3">
      <c r="B987" s="104"/>
      <c r="C987" s="105"/>
      <c r="D987" s="121"/>
      <c r="E987" s="83"/>
    </row>
    <row r="988" spans="2:5" x14ac:dyDescent="0.3">
      <c r="B988" s="104"/>
      <c r="C988" s="105"/>
      <c r="D988" s="121"/>
      <c r="E988" s="83"/>
    </row>
    <row r="989" spans="2:5" x14ac:dyDescent="0.3">
      <c r="B989" s="104"/>
      <c r="C989" s="105"/>
      <c r="D989" s="121"/>
      <c r="E989" s="83"/>
    </row>
    <row r="990" spans="2:5" x14ac:dyDescent="0.3">
      <c r="B990" s="104"/>
      <c r="C990" s="105"/>
      <c r="D990" s="121"/>
      <c r="E990" s="83"/>
    </row>
    <row r="991" spans="2:5" x14ac:dyDescent="0.3">
      <c r="B991" s="104"/>
      <c r="C991" s="105"/>
      <c r="D991" s="121"/>
      <c r="E991" s="83"/>
    </row>
    <row r="992" spans="2:5" x14ac:dyDescent="0.3">
      <c r="B992" s="104"/>
      <c r="C992" s="105"/>
      <c r="D992" s="121"/>
      <c r="E992" s="83"/>
    </row>
    <row r="993" spans="2:5" x14ac:dyDescent="0.3">
      <c r="B993" s="104"/>
      <c r="C993" s="105"/>
      <c r="D993" s="121"/>
      <c r="E993" s="83"/>
    </row>
    <row r="994" spans="2:5" x14ac:dyDescent="0.3">
      <c r="B994" s="104"/>
      <c r="C994" s="105"/>
      <c r="D994" s="121"/>
      <c r="E994" s="83"/>
    </row>
    <row r="995" spans="2:5" x14ac:dyDescent="0.3">
      <c r="B995" s="104"/>
      <c r="C995" s="105"/>
      <c r="D995" s="121"/>
      <c r="E995" s="83"/>
    </row>
    <row r="996" spans="2:5" x14ac:dyDescent="0.3">
      <c r="B996" s="104"/>
      <c r="C996" s="105"/>
      <c r="D996" s="121"/>
      <c r="E996" s="83"/>
    </row>
    <row r="997" spans="2:5" x14ac:dyDescent="0.3">
      <c r="B997" s="104"/>
      <c r="C997" s="105"/>
      <c r="D997" s="121"/>
      <c r="E997" s="83"/>
    </row>
    <row r="998" spans="2:5" x14ac:dyDescent="0.3">
      <c r="B998" s="104"/>
      <c r="C998" s="105"/>
      <c r="D998" s="121"/>
      <c r="E998" s="83"/>
    </row>
    <row r="999" spans="2:5" x14ac:dyDescent="0.3">
      <c r="B999" s="104"/>
      <c r="C999" s="105"/>
      <c r="D999" s="121"/>
      <c r="E999" s="83"/>
    </row>
    <row r="1000" spans="2:5" x14ac:dyDescent="0.3">
      <c r="B1000" s="104"/>
      <c r="C1000" s="105"/>
      <c r="D1000" s="121"/>
      <c r="E1000" s="83"/>
    </row>
    <row r="1001" spans="2:5" x14ac:dyDescent="0.3">
      <c r="B1001" s="104"/>
      <c r="C1001" s="105"/>
      <c r="D1001" s="121"/>
      <c r="E1001" s="83"/>
    </row>
    <row r="1002" spans="2:5" x14ac:dyDescent="0.3">
      <c r="B1002" s="104"/>
      <c r="C1002" s="105"/>
      <c r="D1002" s="121"/>
      <c r="E1002" s="83"/>
    </row>
    <row r="1003" spans="2:5" x14ac:dyDescent="0.3">
      <c r="B1003" s="104"/>
      <c r="C1003" s="105"/>
      <c r="D1003" s="121"/>
      <c r="E1003" s="83"/>
    </row>
    <row r="1004" spans="2:5" x14ac:dyDescent="0.3">
      <c r="B1004" s="104"/>
      <c r="C1004" s="105"/>
      <c r="D1004" s="121"/>
      <c r="E1004" s="83"/>
    </row>
    <row r="1005" spans="2:5" x14ac:dyDescent="0.3">
      <c r="B1005" s="104"/>
      <c r="C1005" s="105"/>
      <c r="D1005" s="121"/>
      <c r="E1005" s="83"/>
    </row>
    <row r="1006" spans="2:5" x14ac:dyDescent="0.3">
      <c r="B1006" s="104"/>
      <c r="C1006" s="105"/>
      <c r="D1006" s="121"/>
      <c r="E1006" s="83"/>
    </row>
    <row r="1007" spans="2:5" x14ac:dyDescent="0.3">
      <c r="B1007" s="104"/>
      <c r="C1007" s="105"/>
      <c r="D1007" s="121"/>
      <c r="E1007" s="83"/>
    </row>
    <row r="1008" spans="2:5" x14ac:dyDescent="0.3">
      <c r="B1008" s="104"/>
      <c r="C1008" s="105"/>
      <c r="D1008" s="121"/>
      <c r="E1008" s="83"/>
    </row>
    <row r="1009" spans="2:5" x14ac:dyDescent="0.3">
      <c r="B1009" s="104"/>
      <c r="C1009" s="105"/>
      <c r="D1009" s="121"/>
      <c r="E1009" s="83"/>
    </row>
    <row r="1010" spans="2:5" x14ac:dyDescent="0.3">
      <c r="B1010" s="104"/>
      <c r="C1010" s="105"/>
      <c r="D1010" s="121"/>
      <c r="E1010" s="83"/>
    </row>
    <row r="1011" spans="2:5" x14ac:dyDescent="0.3">
      <c r="B1011" s="104"/>
      <c r="C1011" s="105"/>
      <c r="D1011" s="121"/>
      <c r="E1011" s="83"/>
    </row>
    <row r="1012" spans="2:5" x14ac:dyDescent="0.3">
      <c r="B1012" s="104"/>
      <c r="C1012" s="105"/>
      <c r="D1012" s="121"/>
      <c r="E1012" s="83"/>
    </row>
    <row r="1013" spans="2:5" x14ac:dyDescent="0.3">
      <c r="B1013" s="104"/>
      <c r="C1013" s="105"/>
      <c r="D1013" s="121"/>
      <c r="E1013" s="83"/>
    </row>
    <row r="1014" spans="2:5" x14ac:dyDescent="0.3">
      <c r="B1014" s="104"/>
      <c r="C1014" s="105"/>
      <c r="D1014" s="121"/>
      <c r="E1014" s="83"/>
    </row>
    <row r="1015" spans="2:5" x14ac:dyDescent="0.3">
      <c r="B1015" s="104"/>
      <c r="C1015" s="105"/>
      <c r="D1015" s="121"/>
      <c r="E1015" s="83"/>
    </row>
    <row r="1016" spans="2:5" x14ac:dyDescent="0.3">
      <c r="B1016" s="104"/>
      <c r="C1016" s="105"/>
      <c r="D1016" s="121"/>
      <c r="E1016" s="83"/>
    </row>
    <row r="1017" spans="2:5" x14ac:dyDescent="0.3">
      <c r="B1017" s="104"/>
      <c r="C1017" s="105"/>
      <c r="D1017" s="121"/>
      <c r="E1017" s="83"/>
    </row>
    <row r="1018" spans="2:5" x14ac:dyDescent="0.3">
      <c r="B1018" s="104"/>
      <c r="C1018" s="105"/>
      <c r="D1018" s="121"/>
      <c r="E1018" s="83"/>
    </row>
    <row r="1019" spans="2:5" x14ac:dyDescent="0.3">
      <c r="B1019" s="104"/>
      <c r="C1019" s="105"/>
      <c r="D1019" s="121"/>
      <c r="E1019" s="83"/>
    </row>
    <row r="1020" spans="2:5" x14ac:dyDescent="0.3">
      <c r="B1020" s="104"/>
      <c r="C1020" s="105"/>
      <c r="D1020" s="121"/>
      <c r="E1020" s="83"/>
    </row>
    <row r="1021" spans="2:5" x14ac:dyDescent="0.3">
      <c r="B1021" s="104"/>
      <c r="C1021" s="105"/>
      <c r="D1021" s="121"/>
      <c r="E1021" s="83"/>
    </row>
    <row r="1022" spans="2:5" x14ac:dyDescent="0.3">
      <c r="B1022" s="104"/>
      <c r="C1022" s="105"/>
      <c r="D1022" s="121"/>
      <c r="E1022" s="83"/>
    </row>
    <row r="1023" spans="2:5" x14ac:dyDescent="0.3">
      <c r="B1023" s="104"/>
      <c r="C1023" s="105"/>
      <c r="D1023" s="121"/>
      <c r="E1023" s="83"/>
    </row>
    <row r="1024" spans="2:5" x14ac:dyDescent="0.3">
      <c r="B1024" s="104"/>
      <c r="C1024" s="105"/>
      <c r="D1024" s="121"/>
      <c r="E1024" s="83"/>
    </row>
    <row r="1025" spans="2:5" x14ac:dyDescent="0.3">
      <c r="B1025" s="104"/>
      <c r="C1025" s="105"/>
      <c r="D1025" s="121"/>
      <c r="E1025" s="83"/>
    </row>
    <row r="1026" spans="2:5" x14ac:dyDescent="0.3">
      <c r="B1026" s="104"/>
      <c r="C1026" s="105"/>
      <c r="D1026" s="121"/>
      <c r="E1026" s="83"/>
    </row>
    <row r="1027" spans="2:5" x14ac:dyDescent="0.3">
      <c r="B1027" s="104"/>
      <c r="C1027" s="105"/>
      <c r="D1027" s="121"/>
      <c r="E1027" s="83"/>
    </row>
    <row r="1028" spans="2:5" x14ac:dyDescent="0.3">
      <c r="B1028" s="104"/>
      <c r="C1028" s="105"/>
      <c r="D1028" s="121"/>
      <c r="E1028" s="83"/>
    </row>
    <row r="1029" spans="2:5" x14ac:dyDescent="0.3">
      <c r="B1029" s="104"/>
      <c r="C1029" s="105"/>
      <c r="D1029" s="121"/>
      <c r="E1029" s="83"/>
    </row>
    <row r="1030" spans="2:5" x14ac:dyDescent="0.3">
      <c r="B1030" s="104"/>
      <c r="C1030" s="105"/>
      <c r="D1030" s="121"/>
      <c r="E1030" s="83"/>
    </row>
    <row r="1031" spans="2:5" x14ac:dyDescent="0.3">
      <c r="B1031" s="104"/>
      <c r="C1031" s="105"/>
      <c r="D1031" s="121"/>
      <c r="E1031" s="83"/>
    </row>
    <row r="1032" spans="2:5" x14ac:dyDescent="0.3">
      <c r="B1032" s="104"/>
      <c r="C1032" s="105"/>
      <c r="D1032" s="121"/>
      <c r="E1032" s="83"/>
    </row>
    <row r="1033" spans="2:5" x14ac:dyDescent="0.3">
      <c r="B1033" s="104"/>
      <c r="C1033" s="105"/>
      <c r="D1033" s="121"/>
      <c r="E1033" s="83"/>
    </row>
    <row r="1034" spans="2:5" x14ac:dyDescent="0.3">
      <c r="B1034" s="104"/>
      <c r="C1034" s="105"/>
      <c r="D1034" s="121"/>
      <c r="E1034" s="83"/>
    </row>
    <row r="1035" spans="2:5" x14ac:dyDescent="0.3">
      <c r="B1035" s="104"/>
      <c r="C1035" s="105"/>
      <c r="D1035" s="121"/>
      <c r="E1035" s="83"/>
    </row>
    <row r="1036" spans="2:5" x14ac:dyDescent="0.3">
      <c r="B1036" s="104"/>
      <c r="C1036" s="105"/>
      <c r="D1036" s="121"/>
      <c r="E1036" s="83"/>
    </row>
    <row r="1037" spans="2:5" x14ac:dyDescent="0.3">
      <c r="B1037" s="104"/>
      <c r="C1037" s="105"/>
      <c r="D1037" s="121"/>
      <c r="E1037" s="83"/>
    </row>
    <row r="1038" spans="2:5" x14ac:dyDescent="0.3">
      <c r="B1038" s="104"/>
      <c r="C1038" s="105"/>
      <c r="D1038" s="121"/>
      <c r="E1038" s="83"/>
    </row>
    <row r="1039" spans="2:5" x14ac:dyDescent="0.3">
      <c r="B1039" s="104"/>
      <c r="C1039" s="105"/>
      <c r="D1039" s="121"/>
      <c r="E1039" s="83"/>
    </row>
    <row r="1040" spans="2:5" x14ac:dyDescent="0.3">
      <c r="B1040" s="104"/>
      <c r="C1040" s="105"/>
      <c r="D1040" s="121"/>
      <c r="E1040" s="83"/>
    </row>
    <row r="1041" spans="2:5" x14ac:dyDescent="0.3">
      <c r="B1041" s="104"/>
      <c r="C1041" s="105"/>
      <c r="D1041" s="121"/>
      <c r="E1041" s="83"/>
    </row>
    <row r="1042" spans="2:5" x14ac:dyDescent="0.3">
      <c r="B1042" s="104"/>
      <c r="C1042" s="105"/>
      <c r="D1042" s="121"/>
      <c r="E1042" s="83"/>
    </row>
    <row r="1043" spans="2:5" x14ac:dyDescent="0.3">
      <c r="B1043" s="104"/>
      <c r="C1043" s="105"/>
      <c r="D1043" s="121"/>
      <c r="E1043" s="83"/>
    </row>
    <row r="1044" spans="2:5" x14ac:dyDescent="0.3">
      <c r="B1044" s="104"/>
      <c r="C1044" s="105"/>
      <c r="D1044" s="121"/>
      <c r="E1044" s="83"/>
    </row>
    <row r="1045" spans="2:5" x14ac:dyDescent="0.3">
      <c r="B1045" s="104"/>
      <c r="C1045" s="105"/>
      <c r="D1045" s="121"/>
      <c r="E1045" s="83"/>
    </row>
    <row r="1046" spans="2:5" x14ac:dyDescent="0.3">
      <c r="B1046" s="104"/>
      <c r="C1046" s="105"/>
      <c r="D1046" s="121"/>
      <c r="E1046" s="83"/>
    </row>
    <row r="1047" spans="2:5" x14ac:dyDescent="0.3">
      <c r="B1047" s="104"/>
      <c r="C1047" s="105"/>
      <c r="D1047" s="121"/>
      <c r="E1047" s="83"/>
    </row>
    <row r="1048" spans="2:5" x14ac:dyDescent="0.3">
      <c r="B1048" s="104"/>
      <c r="C1048" s="105"/>
      <c r="D1048" s="121"/>
      <c r="E1048" s="83"/>
    </row>
    <row r="1049" spans="2:5" x14ac:dyDescent="0.3">
      <c r="B1049" s="104"/>
      <c r="C1049" s="105"/>
      <c r="D1049" s="121"/>
      <c r="E1049" s="83"/>
    </row>
    <row r="1050" spans="2:5" x14ac:dyDescent="0.3">
      <c r="B1050" s="104"/>
      <c r="C1050" s="105"/>
      <c r="D1050" s="121"/>
      <c r="E1050" s="83"/>
    </row>
    <row r="1051" spans="2:5" x14ac:dyDescent="0.3">
      <c r="B1051" s="104"/>
      <c r="C1051" s="105"/>
      <c r="D1051" s="121"/>
      <c r="E1051" s="83"/>
    </row>
    <row r="1052" spans="2:5" x14ac:dyDescent="0.3">
      <c r="B1052" s="104"/>
      <c r="C1052" s="105"/>
      <c r="D1052" s="121"/>
      <c r="E1052" s="83"/>
    </row>
    <row r="1053" spans="2:5" x14ac:dyDescent="0.3">
      <c r="B1053" s="104"/>
      <c r="C1053" s="105"/>
      <c r="D1053" s="121"/>
      <c r="E1053" s="83"/>
    </row>
    <row r="1054" spans="2:5" x14ac:dyDescent="0.3">
      <c r="B1054" s="104"/>
      <c r="C1054" s="105"/>
      <c r="D1054" s="121"/>
      <c r="E1054" s="83"/>
    </row>
    <row r="1055" spans="2:5" x14ac:dyDescent="0.3">
      <c r="B1055" s="104"/>
      <c r="C1055" s="105"/>
      <c r="D1055" s="121"/>
      <c r="E1055" s="83"/>
    </row>
    <row r="1056" spans="2:5" x14ac:dyDescent="0.3">
      <c r="B1056" s="104"/>
      <c r="C1056" s="105"/>
      <c r="D1056" s="121"/>
      <c r="E1056" s="83"/>
    </row>
    <row r="1057" spans="2:5" x14ac:dyDescent="0.3">
      <c r="B1057" s="104"/>
      <c r="C1057" s="105"/>
      <c r="D1057" s="121"/>
      <c r="E1057" s="83"/>
    </row>
    <row r="1058" spans="2:5" x14ac:dyDescent="0.3">
      <c r="B1058" s="104"/>
      <c r="C1058" s="105"/>
      <c r="D1058" s="121"/>
      <c r="E1058" s="83"/>
    </row>
    <row r="1059" spans="2:5" x14ac:dyDescent="0.3">
      <c r="B1059" s="104"/>
      <c r="C1059" s="105"/>
      <c r="D1059" s="121"/>
      <c r="E1059" s="83"/>
    </row>
    <row r="1060" spans="2:5" x14ac:dyDescent="0.3">
      <c r="B1060" s="104"/>
      <c r="C1060" s="105"/>
      <c r="D1060" s="121"/>
      <c r="E1060" s="83"/>
    </row>
    <row r="1061" spans="2:5" x14ac:dyDescent="0.3">
      <c r="B1061" s="104"/>
      <c r="C1061" s="105"/>
      <c r="D1061" s="121"/>
      <c r="E1061" s="83"/>
    </row>
    <row r="1062" spans="2:5" x14ac:dyDescent="0.3">
      <c r="B1062" s="104"/>
      <c r="C1062" s="105"/>
      <c r="D1062" s="121"/>
      <c r="E1062" s="83"/>
    </row>
    <row r="1063" spans="2:5" x14ac:dyDescent="0.3">
      <c r="B1063" s="104"/>
      <c r="C1063" s="105"/>
      <c r="D1063" s="121"/>
      <c r="E1063" s="83"/>
    </row>
    <row r="1064" spans="2:5" x14ac:dyDescent="0.3">
      <c r="B1064" s="104"/>
      <c r="C1064" s="105"/>
      <c r="D1064" s="121"/>
      <c r="E1064" s="83"/>
    </row>
    <row r="1065" spans="2:5" x14ac:dyDescent="0.3">
      <c r="B1065" s="104"/>
      <c r="C1065" s="105"/>
      <c r="D1065" s="121"/>
      <c r="E1065" s="83"/>
    </row>
    <row r="1066" spans="2:5" x14ac:dyDescent="0.3">
      <c r="B1066" s="104"/>
      <c r="C1066" s="105"/>
      <c r="D1066" s="121"/>
      <c r="E1066" s="83"/>
    </row>
    <row r="1067" spans="2:5" x14ac:dyDescent="0.3">
      <c r="B1067" s="104"/>
      <c r="C1067" s="105"/>
      <c r="D1067" s="121"/>
      <c r="E1067" s="83"/>
    </row>
    <row r="1068" spans="2:5" x14ac:dyDescent="0.3">
      <c r="B1068" s="104"/>
      <c r="C1068" s="105"/>
      <c r="D1068" s="121"/>
      <c r="E1068" s="83"/>
    </row>
    <row r="1069" spans="2:5" x14ac:dyDescent="0.3">
      <c r="B1069" s="104"/>
      <c r="C1069" s="105"/>
      <c r="D1069" s="121"/>
      <c r="E1069" s="83"/>
    </row>
    <row r="1070" spans="2:5" x14ac:dyDescent="0.3">
      <c r="B1070" s="104"/>
      <c r="C1070" s="105"/>
      <c r="D1070" s="121"/>
      <c r="E1070" s="83"/>
    </row>
    <row r="1071" spans="2:5" x14ac:dyDescent="0.3">
      <c r="B1071" s="104"/>
      <c r="C1071" s="105"/>
      <c r="D1071" s="121"/>
      <c r="E1071" s="83"/>
    </row>
    <row r="1072" spans="2:5" x14ac:dyDescent="0.3">
      <c r="B1072" s="104"/>
      <c r="C1072" s="105"/>
      <c r="D1072" s="121"/>
      <c r="E1072" s="83"/>
    </row>
    <row r="1073" spans="2:5" x14ac:dyDescent="0.3">
      <c r="B1073" s="104"/>
      <c r="C1073" s="105"/>
      <c r="D1073" s="121"/>
      <c r="E1073" s="83"/>
    </row>
    <row r="1074" spans="2:5" x14ac:dyDescent="0.3">
      <c r="B1074" s="104"/>
      <c r="C1074" s="105"/>
      <c r="D1074" s="121"/>
      <c r="E1074" s="83"/>
    </row>
    <row r="1075" spans="2:5" x14ac:dyDescent="0.3">
      <c r="B1075" s="104"/>
      <c r="C1075" s="105"/>
      <c r="D1075" s="121"/>
      <c r="E1075" s="83"/>
    </row>
    <row r="1076" spans="2:5" x14ac:dyDescent="0.3">
      <c r="B1076" s="104"/>
      <c r="C1076" s="105"/>
      <c r="D1076" s="121"/>
      <c r="E1076" s="83"/>
    </row>
    <row r="1077" spans="2:5" x14ac:dyDescent="0.3">
      <c r="B1077" s="104"/>
      <c r="C1077" s="105"/>
      <c r="D1077" s="121"/>
      <c r="E1077" s="83"/>
    </row>
    <row r="1078" spans="2:5" x14ac:dyDescent="0.3">
      <c r="B1078" s="104"/>
      <c r="C1078" s="105"/>
      <c r="D1078" s="121"/>
      <c r="E1078" s="83"/>
    </row>
    <row r="1079" spans="2:5" x14ac:dyDescent="0.3">
      <c r="B1079" s="104"/>
      <c r="C1079" s="105"/>
      <c r="D1079" s="121"/>
      <c r="E1079" s="83"/>
    </row>
    <row r="1080" spans="2:5" x14ac:dyDescent="0.3">
      <c r="B1080" s="104"/>
      <c r="C1080" s="105"/>
      <c r="D1080" s="121"/>
      <c r="E1080" s="83"/>
    </row>
    <row r="1081" spans="2:5" x14ac:dyDescent="0.3">
      <c r="B1081" s="104"/>
      <c r="C1081" s="105"/>
      <c r="D1081" s="121"/>
      <c r="E1081" s="83"/>
    </row>
    <row r="1082" spans="2:5" x14ac:dyDescent="0.3">
      <c r="B1082" s="104"/>
      <c r="C1082" s="105"/>
      <c r="D1082" s="121"/>
      <c r="E1082" s="83"/>
    </row>
    <row r="1083" spans="2:5" x14ac:dyDescent="0.3">
      <c r="B1083" s="104"/>
      <c r="C1083" s="105"/>
      <c r="D1083" s="121"/>
      <c r="E1083" s="83"/>
    </row>
    <row r="1084" spans="2:5" x14ac:dyDescent="0.3">
      <c r="B1084" s="104"/>
      <c r="C1084" s="105"/>
      <c r="D1084" s="121"/>
      <c r="E1084" s="83"/>
    </row>
    <row r="1085" spans="2:5" x14ac:dyDescent="0.3">
      <c r="B1085" s="104"/>
      <c r="C1085" s="105"/>
      <c r="D1085" s="121"/>
      <c r="E1085" s="83"/>
    </row>
    <row r="1086" spans="2:5" x14ac:dyDescent="0.3">
      <c r="B1086" s="104"/>
      <c r="C1086" s="105"/>
      <c r="D1086" s="121"/>
      <c r="E1086" s="83"/>
    </row>
    <row r="1087" spans="2:5" x14ac:dyDescent="0.3">
      <c r="B1087" s="104"/>
      <c r="C1087" s="105"/>
      <c r="D1087" s="121"/>
      <c r="E1087" s="83"/>
    </row>
    <row r="1088" spans="2:5" x14ac:dyDescent="0.3">
      <c r="B1088" s="104"/>
      <c r="C1088" s="105"/>
      <c r="D1088" s="121"/>
      <c r="E1088" s="83"/>
    </row>
    <row r="1089" spans="2:5" x14ac:dyDescent="0.3">
      <c r="B1089" s="104"/>
      <c r="C1089" s="105"/>
      <c r="D1089" s="121"/>
      <c r="E1089" s="83"/>
    </row>
    <row r="1090" spans="2:5" x14ac:dyDescent="0.3">
      <c r="B1090" s="104"/>
      <c r="C1090" s="105"/>
      <c r="D1090" s="121"/>
      <c r="E1090" s="83"/>
    </row>
    <row r="1091" spans="2:5" x14ac:dyDescent="0.3">
      <c r="B1091" s="104"/>
      <c r="C1091" s="105"/>
      <c r="D1091" s="121"/>
      <c r="E1091" s="83"/>
    </row>
    <row r="1092" spans="2:5" x14ac:dyDescent="0.3">
      <c r="B1092" s="104"/>
      <c r="C1092" s="105"/>
      <c r="D1092" s="121"/>
      <c r="E1092" s="83"/>
    </row>
    <row r="1093" spans="2:5" x14ac:dyDescent="0.3">
      <c r="B1093" s="104"/>
      <c r="C1093" s="105"/>
      <c r="D1093" s="121"/>
      <c r="E1093" s="83"/>
    </row>
    <row r="1094" spans="2:5" x14ac:dyDescent="0.3">
      <c r="B1094" s="104"/>
      <c r="C1094" s="105"/>
      <c r="D1094" s="121"/>
      <c r="E1094" s="83"/>
    </row>
    <row r="1095" spans="2:5" x14ac:dyDescent="0.3">
      <c r="B1095" s="104"/>
      <c r="C1095" s="105"/>
      <c r="D1095" s="121"/>
      <c r="E1095" s="83"/>
    </row>
    <row r="1096" spans="2:5" x14ac:dyDescent="0.3">
      <c r="B1096" s="104"/>
      <c r="C1096" s="105"/>
      <c r="D1096" s="121"/>
      <c r="E1096" s="83"/>
    </row>
    <row r="1097" spans="2:5" x14ac:dyDescent="0.3">
      <c r="B1097" s="104"/>
      <c r="C1097" s="105"/>
      <c r="D1097" s="121"/>
      <c r="E1097" s="83"/>
    </row>
    <row r="1098" spans="2:5" x14ac:dyDescent="0.3">
      <c r="B1098" s="104"/>
      <c r="C1098" s="105"/>
      <c r="D1098" s="121"/>
      <c r="E1098" s="83"/>
    </row>
    <row r="1099" spans="2:5" x14ac:dyDescent="0.3">
      <c r="B1099" s="104"/>
      <c r="C1099" s="105"/>
      <c r="D1099" s="121"/>
      <c r="E1099" s="83"/>
    </row>
    <row r="1100" spans="2:5" x14ac:dyDescent="0.3">
      <c r="B1100" s="104"/>
      <c r="C1100" s="105"/>
      <c r="D1100" s="121"/>
      <c r="E1100" s="83"/>
    </row>
    <row r="1101" spans="2:5" x14ac:dyDescent="0.3">
      <c r="B1101" s="104"/>
      <c r="C1101" s="105"/>
      <c r="D1101" s="121"/>
      <c r="E1101" s="83"/>
    </row>
    <row r="1102" spans="2:5" x14ac:dyDescent="0.3">
      <c r="B1102" s="104"/>
      <c r="C1102" s="105"/>
      <c r="D1102" s="121"/>
      <c r="E1102" s="83"/>
    </row>
    <row r="1103" spans="2:5" x14ac:dyDescent="0.3">
      <c r="B1103" s="104"/>
      <c r="C1103" s="105"/>
      <c r="D1103" s="121"/>
      <c r="E1103" s="83"/>
    </row>
    <row r="1104" spans="2:5" x14ac:dyDescent="0.3">
      <c r="B1104" s="104"/>
      <c r="C1104" s="105"/>
      <c r="D1104" s="121"/>
      <c r="E1104" s="83"/>
    </row>
    <row r="1105" spans="2:5" x14ac:dyDescent="0.3">
      <c r="B1105" s="104"/>
      <c r="C1105" s="105"/>
      <c r="D1105" s="121"/>
      <c r="E1105" s="83"/>
    </row>
    <row r="1106" spans="2:5" x14ac:dyDescent="0.3">
      <c r="B1106" s="104"/>
      <c r="C1106" s="105"/>
      <c r="D1106" s="121"/>
      <c r="E1106" s="83"/>
    </row>
    <row r="1107" spans="2:5" x14ac:dyDescent="0.3">
      <c r="B1107" s="104"/>
      <c r="C1107" s="105"/>
      <c r="D1107" s="121"/>
      <c r="E1107" s="83"/>
    </row>
    <row r="1108" spans="2:5" x14ac:dyDescent="0.3">
      <c r="B1108" s="104"/>
      <c r="C1108" s="105"/>
      <c r="D1108" s="121"/>
      <c r="E1108" s="83"/>
    </row>
    <row r="1109" spans="2:5" x14ac:dyDescent="0.3">
      <c r="B1109" s="104"/>
      <c r="C1109" s="105"/>
      <c r="D1109" s="121"/>
      <c r="E1109" s="83"/>
    </row>
    <row r="1110" spans="2:5" x14ac:dyDescent="0.3">
      <c r="B1110" s="104"/>
      <c r="C1110" s="105"/>
      <c r="D1110" s="121"/>
      <c r="E1110" s="83"/>
    </row>
    <row r="1111" spans="2:5" x14ac:dyDescent="0.3">
      <c r="B1111" s="104"/>
      <c r="C1111" s="105"/>
      <c r="D1111" s="121"/>
      <c r="E1111" s="83"/>
    </row>
    <row r="1112" spans="2:5" x14ac:dyDescent="0.3">
      <c r="B1112" s="104"/>
      <c r="C1112" s="105"/>
      <c r="D1112" s="121"/>
      <c r="E1112" s="83"/>
    </row>
    <row r="1113" spans="2:5" x14ac:dyDescent="0.3">
      <c r="B1113" s="104"/>
      <c r="C1113" s="105"/>
      <c r="D1113" s="121"/>
      <c r="E1113" s="83"/>
    </row>
    <row r="1114" spans="2:5" x14ac:dyDescent="0.3">
      <c r="B1114" s="104"/>
      <c r="C1114" s="105"/>
      <c r="D1114" s="121"/>
      <c r="E1114" s="83"/>
    </row>
    <row r="1115" spans="2:5" x14ac:dyDescent="0.3">
      <c r="B1115" s="104"/>
      <c r="C1115" s="105"/>
      <c r="D1115" s="121"/>
      <c r="E1115" s="83"/>
    </row>
    <row r="1116" spans="2:5" x14ac:dyDescent="0.3">
      <c r="B1116" s="104"/>
      <c r="C1116" s="105"/>
      <c r="D1116" s="121"/>
      <c r="E1116" s="83"/>
    </row>
    <row r="1117" spans="2:5" x14ac:dyDescent="0.3">
      <c r="B1117" s="104"/>
      <c r="C1117" s="105"/>
      <c r="D1117" s="121"/>
      <c r="E1117" s="83"/>
    </row>
    <row r="1118" spans="2:5" x14ac:dyDescent="0.3">
      <c r="B1118" s="104"/>
      <c r="C1118" s="105"/>
      <c r="D1118" s="121"/>
      <c r="E1118" s="83"/>
    </row>
    <row r="1119" spans="2:5" x14ac:dyDescent="0.3">
      <c r="B1119" s="104"/>
      <c r="C1119" s="105"/>
      <c r="D1119" s="121"/>
      <c r="E1119" s="83"/>
    </row>
    <row r="1120" spans="2:5" x14ac:dyDescent="0.3">
      <c r="B1120" s="104"/>
      <c r="C1120" s="105"/>
      <c r="D1120" s="121"/>
      <c r="E1120" s="83"/>
    </row>
    <row r="1121" spans="2:5" x14ac:dyDescent="0.3">
      <c r="B1121" s="104"/>
      <c r="C1121" s="105"/>
      <c r="D1121" s="121"/>
      <c r="E1121" s="83"/>
    </row>
    <row r="1122" spans="2:5" x14ac:dyDescent="0.3">
      <c r="B1122" s="104"/>
      <c r="C1122" s="105"/>
      <c r="D1122" s="121"/>
      <c r="E1122" s="83"/>
    </row>
    <row r="1123" spans="2:5" x14ac:dyDescent="0.3">
      <c r="B1123" s="104"/>
      <c r="C1123" s="105"/>
      <c r="D1123" s="121"/>
      <c r="E1123" s="83"/>
    </row>
    <row r="1124" spans="2:5" x14ac:dyDescent="0.3">
      <c r="B1124" s="104"/>
      <c r="C1124" s="105"/>
      <c r="D1124" s="121"/>
      <c r="E1124" s="83"/>
    </row>
    <row r="1125" spans="2:5" x14ac:dyDescent="0.3">
      <c r="B1125" s="104"/>
      <c r="C1125" s="105"/>
      <c r="D1125" s="121"/>
      <c r="E1125" s="83"/>
    </row>
    <row r="1126" spans="2:5" x14ac:dyDescent="0.3">
      <c r="B1126" s="104"/>
      <c r="C1126" s="105"/>
      <c r="D1126" s="121"/>
      <c r="E1126" s="83"/>
    </row>
    <row r="1127" spans="2:5" x14ac:dyDescent="0.3">
      <c r="B1127" s="104"/>
      <c r="C1127" s="105"/>
      <c r="D1127" s="121"/>
      <c r="E1127" s="83"/>
    </row>
    <row r="1128" spans="2:5" x14ac:dyDescent="0.3">
      <c r="B1128" s="104"/>
      <c r="C1128" s="105"/>
      <c r="D1128" s="121"/>
      <c r="E1128" s="83"/>
    </row>
    <row r="1129" spans="2:5" x14ac:dyDescent="0.3">
      <c r="B1129" s="104"/>
      <c r="C1129" s="105"/>
      <c r="D1129" s="121"/>
      <c r="E1129" s="83"/>
    </row>
    <row r="1130" spans="2:5" x14ac:dyDescent="0.3">
      <c r="B1130" s="104"/>
      <c r="C1130" s="105"/>
      <c r="D1130" s="121"/>
      <c r="E1130" s="83"/>
    </row>
    <row r="1131" spans="2:5" x14ac:dyDescent="0.3">
      <c r="B1131" s="104"/>
      <c r="C1131" s="105"/>
      <c r="D1131" s="121"/>
      <c r="E1131" s="83"/>
    </row>
    <row r="1132" spans="2:5" x14ac:dyDescent="0.3">
      <c r="B1132" s="104"/>
      <c r="C1132" s="105"/>
      <c r="D1132" s="121"/>
      <c r="E1132" s="83"/>
    </row>
    <row r="1133" spans="2:5" x14ac:dyDescent="0.3">
      <c r="B1133" s="104"/>
      <c r="C1133" s="105"/>
      <c r="D1133" s="121"/>
      <c r="E1133" s="83"/>
    </row>
    <row r="1134" spans="2:5" x14ac:dyDescent="0.3">
      <c r="B1134" s="104"/>
      <c r="C1134" s="105"/>
      <c r="D1134" s="121"/>
      <c r="E1134" s="83"/>
    </row>
    <row r="1135" spans="2:5" x14ac:dyDescent="0.3">
      <c r="B1135" s="104"/>
      <c r="C1135" s="105"/>
      <c r="D1135" s="121"/>
      <c r="E1135" s="83"/>
    </row>
    <row r="1136" spans="2:5" x14ac:dyDescent="0.3">
      <c r="B1136" s="104"/>
      <c r="C1136" s="105"/>
      <c r="D1136" s="121"/>
      <c r="E1136" s="83"/>
    </row>
    <row r="1137" spans="2:5" x14ac:dyDescent="0.3">
      <c r="B1137" s="104"/>
      <c r="C1137" s="105"/>
      <c r="D1137" s="121"/>
      <c r="E1137" s="83"/>
    </row>
    <row r="1138" spans="2:5" x14ac:dyDescent="0.3">
      <c r="B1138" s="104"/>
      <c r="C1138" s="105"/>
      <c r="D1138" s="121"/>
      <c r="E1138" s="83"/>
    </row>
    <row r="1139" spans="2:5" x14ac:dyDescent="0.3">
      <c r="B1139" s="104"/>
      <c r="C1139" s="105"/>
      <c r="D1139" s="121"/>
      <c r="E1139" s="83"/>
    </row>
    <row r="1140" spans="2:5" x14ac:dyDescent="0.3">
      <c r="B1140" s="104"/>
      <c r="C1140" s="105"/>
      <c r="D1140" s="121"/>
      <c r="E1140" s="83"/>
    </row>
    <row r="1141" spans="2:5" x14ac:dyDescent="0.3">
      <c r="B1141" s="104"/>
      <c r="C1141" s="105"/>
      <c r="D1141" s="121"/>
      <c r="E1141" s="83"/>
    </row>
    <row r="1142" spans="2:5" x14ac:dyDescent="0.3">
      <c r="B1142" s="104"/>
      <c r="C1142" s="105"/>
      <c r="D1142" s="121"/>
      <c r="E1142" s="83"/>
    </row>
    <row r="1143" spans="2:5" x14ac:dyDescent="0.3">
      <c r="B1143" s="104"/>
      <c r="C1143" s="105"/>
      <c r="D1143" s="121"/>
      <c r="E1143" s="83"/>
    </row>
    <row r="1144" spans="2:5" x14ac:dyDescent="0.3">
      <c r="B1144" s="104"/>
      <c r="C1144" s="105"/>
      <c r="D1144" s="121"/>
      <c r="E1144" s="83"/>
    </row>
    <row r="1145" spans="2:5" x14ac:dyDescent="0.3">
      <c r="B1145" s="104"/>
      <c r="C1145" s="105"/>
      <c r="D1145" s="121"/>
      <c r="E1145" s="83"/>
    </row>
    <row r="1146" spans="2:5" x14ac:dyDescent="0.3">
      <c r="B1146" s="104"/>
      <c r="C1146" s="105"/>
      <c r="D1146" s="121"/>
      <c r="E1146" s="83"/>
    </row>
    <row r="1147" spans="2:5" x14ac:dyDescent="0.3">
      <c r="B1147" s="104"/>
      <c r="C1147" s="105"/>
      <c r="D1147" s="121"/>
      <c r="E1147" s="83"/>
    </row>
    <row r="1148" spans="2:5" x14ac:dyDescent="0.3">
      <c r="B1148" s="104"/>
      <c r="C1148" s="105"/>
      <c r="D1148" s="121"/>
      <c r="E1148" s="83"/>
    </row>
    <row r="1149" spans="2:5" x14ac:dyDescent="0.3">
      <c r="B1149" s="104"/>
      <c r="C1149" s="105"/>
      <c r="D1149" s="121"/>
      <c r="E1149" s="83"/>
    </row>
    <row r="1150" spans="2:5" x14ac:dyDescent="0.3">
      <c r="B1150" s="104"/>
      <c r="C1150" s="105"/>
      <c r="D1150" s="121"/>
      <c r="E1150" s="83"/>
    </row>
    <row r="1151" spans="2:5" x14ac:dyDescent="0.3">
      <c r="B1151" s="104"/>
      <c r="C1151" s="105"/>
      <c r="D1151" s="121"/>
      <c r="E1151" s="83"/>
    </row>
    <row r="1152" spans="2:5" x14ac:dyDescent="0.3">
      <c r="B1152" s="104"/>
      <c r="C1152" s="105"/>
      <c r="D1152" s="121"/>
      <c r="E1152" s="83"/>
    </row>
    <row r="1153" spans="2:5" x14ac:dyDescent="0.3">
      <c r="B1153" s="104"/>
      <c r="C1153" s="105"/>
      <c r="D1153" s="121"/>
      <c r="E1153" s="83"/>
    </row>
    <row r="1154" spans="2:5" x14ac:dyDescent="0.3">
      <c r="B1154" s="104"/>
      <c r="C1154" s="105"/>
      <c r="D1154" s="121"/>
      <c r="E1154" s="83"/>
    </row>
    <row r="1155" spans="2:5" x14ac:dyDescent="0.3">
      <c r="B1155" s="104"/>
      <c r="C1155" s="105"/>
      <c r="D1155" s="121"/>
      <c r="E1155" s="83"/>
    </row>
    <row r="1156" spans="2:5" x14ac:dyDescent="0.3">
      <c r="B1156" s="104"/>
      <c r="C1156" s="105"/>
      <c r="D1156" s="121"/>
      <c r="E1156" s="83"/>
    </row>
    <row r="1157" spans="2:5" x14ac:dyDescent="0.3">
      <c r="B1157" s="104"/>
      <c r="C1157" s="105"/>
      <c r="D1157" s="121"/>
      <c r="E1157" s="83"/>
    </row>
    <row r="1158" spans="2:5" x14ac:dyDescent="0.3">
      <c r="B1158" s="104"/>
      <c r="C1158" s="105"/>
      <c r="D1158" s="121"/>
      <c r="E1158" s="83"/>
    </row>
    <row r="1159" spans="2:5" x14ac:dyDescent="0.3">
      <c r="B1159" s="104"/>
      <c r="C1159" s="105"/>
      <c r="D1159" s="121"/>
      <c r="E1159" s="83"/>
    </row>
    <row r="1160" spans="2:5" x14ac:dyDescent="0.3">
      <c r="B1160" s="104"/>
      <c r="C1160" s="105"/>
      <c r="D1160" s="121"/>
      <c r="E1160" s="83"/>
    </row>
    <row r="1161" spans="2:5" x14ac:dyDescent="0.3">
      <c r="B1161" s="104"/>
      <c r="C1161" s="105"/>
      <c r="D1161" s="121"/>
      <c r="E1161" s="83"/>
    </row>
    <row r="1162" spans="2:5" x14ac:dyDescent="0.3">
      <c r="B1162" s="104"/>
      <c r="C1162" s="105"/>
      <c r="D1162" s="121"/>
      <c r="E1162" s="83"/>
    </row>
    <row r="1163" spans="2:5" x14ac:dyDescent="0.3">
      <c r="B1163" s="104"/>
      <c r="C1163" s="105"/>
      <c r="D1163" s="121"/>
      <c r="E1163" s="83"/>
    </row>
    <row r="1164" spans="2:5" x14ac:dyDescent="0.3">
      <c r="B1164" s="104"/>
      <c r="C1164" s="105"/>
      <c r="D1164" s="121"/>
      <c r="E1164" s="83"/>
    </row>
    <row r="1165" spans="2:5" x14ac:dyDescent="0.3">
      <c r="B1165" s="104"/>
      <c r="C1165" s="105"/>
      <c r="D1165" s="121"/>
      <c r="E1165" s="83"/>
    </row>
    <row r="1166" spans="2:5" x14ac:dyDescent="0.3">
      <c r="B1166" s="104"/>
      <c r="C1166" s="105"/>
      <c r="D1166" s="121"/>
      <c r="E1166" s="83"/>
    </row>
    <row r="1167" spans="2:5" x14ac:dyDescent="0.3">
      <c r="B1167" s="104"/>
      <c r="C1167" s="105"/>
      <c r="D1167" s="121"/>
      <c r="E1167" s="83"/>
    </row>
    <row r="1168" spans="2:5" x14ac:dyDescent="0.3">
      <c r="B1168" s="104"/>
      <c r="C1168" s="105"/>
      <c r="D1168" s="121"/>
      <c r="E1168" s="83"/>
    </row>
    <row r="1169" spans="2:5" x14ac:dyDescent="0.3">
      <c r="B1169" s="104"/>
      <c r="C1169" s="105"/>
      <c r="D1169" s="121"/>
      <c r="E1169" s="83"/>
    </row>
    <row r="1170" spans="2:5" x14ac:dyDescent="0.3">
      <c r="B1170" s="104"/>
      <c r="C1170" s="105"/>
      <c r="D1170" s="121"/>
      <c r="E1170" s="83"/>
    </row>
    <row r="1171" spans="2:5" x14ac:dyDescent="0.3">
      <c r="B1171" s="104"/>
      <c r="C1171" s="105"/>
      <c r="D1171" s="121"/>
      <c r="E1171" s="83"/>
    </row>
    <row r="1172" spans="2:5" x14ac:dyDescent="0.3">
      <c r="B1172" s="104"/>
      <c r="C1172" s="105"/>
      <c r="D1172" s="121"/>
      <c r="E1172" s="83"/>
    </row>
    <row r="1173" spans="2:5" x14ac:dyDescent="0.3">
      <c r="B1173" s="104"/>
      <c r="C1173" s="105"/>
      <c r="D1173" s="121"/>
      <c r="E1173" s="83"/>
    </row>
    <row r="1174" spans="2:5" x14ac:dyDescent="0.3">
      <c r="B1174" s="104"/>
      <c r="C1174" s="105"/>
      <c r="D1174" s="121"/>
      <c r="E1174" s="83"/>
    </row>
    <row r="1175" spans="2:5" x14ac:dyDescent="0.3">
      <c r="B1175" s="104"/>
      <c r="C1175" s="105"/>
      <c r="D1175" s="121"/>
      <c r="E1175" s="83"/>
    </row>
    <row r="1176" spans="2:5" x14ac:dyDescent="0.3">
      <c r="B1176" s="104"/>
      <c r="C1176" s="105"/>
      <c r="D1176" s="121"/>
      <c r="E1176" s="83"/>
    </row>
    <row r="1177" spans="2:5" x14ac:dyDescent="0.3">
      <c r="B1177" s="104"/>
      <c r="C1177" s="105"/>
      <c r="D1177" s="121"/>
      <c r="E1177" s="83"/>
    </row>
    <row r="1178" spans="2:5" x14ac:dyDescent="0.3">
      <c r="B1178" s="104"/>
      <c r="C1178" s="105"/>
      <c r="D1178" s="121"/>
      <c r="E1178" s="83"/>
    </row>
    <row r="1179" spans="2:5" x14ac:dyDescent="0.3">
      <c r="B1179" s="104"/>
      <c r="C1179" s="105"/>
      <c r="D1179" s="121"/>
      <c r="E1179" s="83"/>
    </row>
    <row r="1180" spans="2:5" x14ac:dyDescent="0.3">
      <c r="B1180" s="104"/>
      <c r="C1180" s="105"/>
      <c r="D1180" s="121"/>
      <c r="E1180" s="83"/>
    </row>
    <row r="1181" spans="2:5" x14ac:dyDescent="0.3">
      <c r="B1181" s="104"/>
      <c r="C1181" s="105"/>
      <c r="D1181" s="121"/>
      <c r="E1181" s="83"/>
    </row>
    <row r="1182" spans="2:5" x14ac:dyDescent="0.3">
      <c r="B1182" s="104"/>
      <c r="C1182" s="105"/>
      <c r="D1182" s="121"/>
      <c r="E1182" s="83"/>
    </row>
    <row r="1183" spans="2:5" x14ac:dyDescent="0.3">
      <c r="B1183" s="104"/>
      <c r="C1183" s="105"/>
      <c r="D1183" s="121"/>
      <c r="E1183" s="83"/>
    </row>
    <row r="1184" spans="2:5" x14ac:dyDescent="0.3">
      <c r="B1184" s="104"/>
      <c r="C1184" s="105"/>
      <c r="D1184" s="121"/>
      <c r="E1184" s="83"/>
    </row>
    <row r="1185" spans="2:5" x14ac:dyDescent="0.3">
      <c r="B1185" s="104"/>
      <c r="C1185" s="105"/>
      <c r="D1185" s="121"/>
      <c r="E1185" s="83"/>
    </row>
    <row r="1186" spans="2:5" x14ac:dyDescent="0.3">
      <c r="B1186" s="104"/>
      <c r="C1186" s="105"/>
      <c r="D1186" s="121"/>
      <c r="E1186" s="83"/>
    </row>
    <row r="1187" spans="2:5" x14ac:dyDescent="0.3">
      <c r="B1187" s="104"/>
      <c r="C1187" s="105"/>
      <c r="D1187" s="121"/>
      <c r="E1187" s="83"/>
    </row>
    <row r="1188" spans="2:5" x14ac:dyDescent="0.3">
      <c r="B1188" s="104"/>
      <c r="C1188" s="105"/>
      <c r="D1188" s="121"/>
      <c r="E1188" s="83"/>
    </row>
    <row r="1189" spans="2:5" x14ac:dyDescent="0.3">
      <c r="B1189" s="104"/>
      <c r="C1189" s="105"/>
      <c r="D1189" s="121"/>
      <c r="E1189" s="83"/>
    </row>
    <row r="1190" spans="2:5" x14ac:dyDescent="0.3">
      <c r="B1190" s="104"/>
      <c r="C1190" s="105"/>
      <c r="D1190" s="121"/>
      <c r="E1190" s="83"/>
    </row>
    <row r="1191" spans="2:5" x14ac:dyDescent="0.3">
      <c r="B1191" s="104"/>
      <c r="C1191" s="105"/>
      <c r="D1191" s="121"/>
      <c r="E1191" s="83"/>
    </row>
    <row r="1192" spans="2:5" x14ac:dyDescent="0.3">
      <c r="B1192" s="104"/>
      <c r="C1192" s="105"/>
      <c r="D1192" s="121"/>
      <c r="E1192" s="83"/>
    </row>
    <row r="1193" spans="2:5" x14ac:dyDescent="0.3">
      <c r="B1193" s="104"/>
      <c r="C1193" s="105"/>
      <c r="D1193" s="121"/>
      <c r="E1193" s="83"/>
    </row>
    <row r="1194" spans="2:5" x14ac:dyDescent="0.3">
      <c r="B1194" s="104"/>
      <c r="C1194" s="105"/>
      <c r="D1194" s="121"/>
      <c r="E1194" s="83"/>
    </row>
    <row r="1195" spans="2:5" x14ac:dyDescent="0.3">
      <c r="B1195" s="104"/>
      <c r="C1195" s="105"/>
      <c r="D1195" s="121"/>
      <c r="E1195" s="83"/>
    </row>
    <row r="1196" spans="2:5" x14ac:dyDescent="0.3">
      <c r="B1196" s="104"/>
      <c r="C1196" s="105"/>
      <c r="D1196" s="121"/>
      <c r="E1196" s="83"/>
    </row>
    <row r="1197" spans="2:5" x14ac:dyDescent="0.3">
      <c r="B1197" s="104"/>
      <c r="C1197" s="105"/>
      <c r="D1197" s="121"/>
      <c r="E1197" s="83"/>
    </row>
    <row r="1198" spans="2:5" x14ac:dyDescent="0.3">
      <c r="B1198" s="104"/>
      <c r="C1198" s="105"/>
      <c r="D1198" s="121"/>
      <c r="E1198" s="83"/>
    </row>
    <row r="1199" spans="2:5" x14ac:dyDescent="0.3">
      <c r="B1199" s="104"/>
      <c r="C1199" s="105"/>
      <c r="D1199" s="121"/>
      <c r="E1199" s="83"/>
    </row>
    <row r="1200" spans="2:5" x14ac:dyDescent="0.3">
      <c r="B1200" s="104"/>
      <c r="C1200" s="105"/>
      <c r="D1200" s="121"/>
      <c r="E1200" s="83"/>
    </row>
    <row r="1201" spans="2:5" x14ac:dyDescent="0.3">
      <c r="B1201" s="104"/>
      <c r="C1201" s="105"/>
      <c r="D1201" s="121"/>
      <c r="E1201" s="83"/>
    </row>
    <row r="1202" spans="2:5" x14ac:dyDescent="0.3">
      <c r="B1202" s="104"/>
      <c r="C1202" s="105"/>
      <c r="D1202" s="121"/>
      <c r="E1202" s="83"/>
    </row>
    <row r="1203" spans="2:5" x14ac:dyDescent="0.3">
      <c r="B1203" s="104"/>
      <c r="C1203" s="105"/>
      <c r="D1203" s="121"/>
      <c r="E1203" s="83"/>
    </row>
    <row r="1204" spans="2:5" x14ac:dyDescent="0.3">
      <c r="B1204" s="104"/>
      <c r="C1204" s="105"/>
      <c r="D1204" s="121"/>
      <c r="E1204" s="83"/>
    </row>
    <row r="1205" spans="2:5" x14ac:dyDescent="0.3">
      <c r="B1205" s="104"/>
      <c r="C1205" s="105"/>
      <c r="D1205" s="121"/>
      <c r="E1205" s="83"/>
    </row>
    <row r="1206" spans="2:5" x14ac:dyDescent="0.3">
      <c r="B1206" s="104"/>
      <c r="C1206" s="105"/>
      <c r="D1206" s="121"/>
      <c r="E1206" s="83"/>
    </row>
    <row r="1207" spans="2:5" x14ac:dyDescent="0.3">
      <c r="B1207" s="104"/>
      <c r="C1207" s="105"/>
      <c r="D1207" s="121"/>
      <c r="E1207" s="83"/>
    </row>
    <row r="1208" spans="2:5" x14ac:dyDescent="0.3">
      <c r="B1208" s="104"/>
      <c r="C1208" s="105"/>
      <c r="D1208" s="121"/>
      <c r="E1208" s="83"/>
    </row>
    <row r="1209" spans="2:5" x14ac:dyDescent="0.3">
      <c r="B1209" s="104"/>
      <c r="C1209" s="105"/>
      <c r="D1209" s="121"/>
      <c r="E1209" s="83"/>
    </row>
    <row r="1210" spans="2:5" x14ac:dyDescent="0.3">
      <c r="B1210" s="104"/>
      <c r="C1210" s="105"/>
      <c r="D1210" s="121"/>
      <c r="E1210" s="83"/>
    </row>
    <row r="1211" spans="2:5" x14ac:dyDescent="0.3">
      <c r="B1211" s="104"/>
      <c r="C1211" s="105"/>
      <c r="D1211" s="121"/>
      <c r="E1211" s="83"/>
    </row>
    <row r="1212" spans="2:5" x14ac:dyDescent="0.3">
      <c r="B1212" s="104"/>
      <c r="C1212" s="105"/>
      <c r="D1212" s="121"/>
      <c r="E1212" s="83"/>
    </row>
    <row r="1213" spans="2:5" x14ac:dyDescent="0.3">
      <c r="B1213" s="104"/>
      <c r="C1213" s="105"/>
      <c r="D1213" s="121"/>
      <c r="E1213" s="83"/>
    </row>
    <row r="1214" spans="2:5" x14ac:dyDescent="0.3">
      <c r="B1214" s="104"/>
      <c r="C1214" s="105"/>
      <c r="D1214" s="121"/>
      <c r="E1214" s="83"/>
    </row>
    <row r="1215" spans="2:5" x14ac:dyDescent="0.3">
      <c r="B1215" s="104"/>
      <c r="C1215" s="105"/>
      <c r="D1215" s="121"/>
      <c r="E1215" s="83"/>
    </row>
    <row r="1216" spans="2:5" x14ac:dyDescent="0.3">
      <c r="B1216" s="104"/>
      <c r="C1216" s="105"/>
      <c r="D1216" s="121"/>
      <c r="E1216" s="83"/>
    </row>
    <row r="1217" spans="2:5" x14ac:dyDescent="0.3">
      <c r="B1217" s="104"/>
      <c r="C1217" s="105"/>
      <c r="D1217" s="121"/>
      <c r="E1217" s="83"/>
    </row>
    <row r="1218" spans="2:5" x14ac:dyDescent="0.3">
      <c r="B1218" s="104"/>
      <c r="C1218" s="105"/>
      <c r="D1218" s="121"/>
      <c r="E1218" s="83"/>
    </row>
    <row r="1219" spans="2:5" x14ac:dyDescent="0.3">
      <c r="B1219" s="104"/>
      <c r="C1219" s="105"/>
      <c r="D1219" s="121"/>
      <c r="E1219" s="83"/>
    </row>
    <row r="1220" spans="2:5" x14ac:dyDescent="0.3">
      <c r="B1220" s="104"/>
      <c r="C1220" s="105"/>
      <c r="D1220" s="121"/>
      <c r="E1220" s="83"/>
    </row>
    <row r="1221" spans="2:5" x14ac:dyDescent="0.3">
      <c r="B1221" s="104"/>
      <c r="C1221" s="105"/>
      <c r="D1221" s="121"/>
      <c r="E1221" s="83"/>
    </row>
    <row r="1222" spans="2:5" x14ac:dyDescent="0.3">
      <c r="B1222" s="104"/>
      <c r="C1222" s="105"/>
      <c r="D1222" s="121"/>
      <c r="E1222" s="83"/>
    </row>
    <row r="1223" spans="2:5" x14ac:dyDescent="0.3">
      <c r="B1223" s="104"/>
      <c r="C1223" s="105"/>
      <c r="D1223" s="121"/>
      <c r="E1223" s="83"/>
    </row>
    <row r="1224" spans="2:5" x14ac:dyDescent="0.3">
      <c r="B1224" s="104"/>
      <c r="C1224" s="105"/>
      <c r="D1224" s="121"/>
      <c r="E1224" s="83"/>
    </row>
    <row r="1225" spans="2:5" x14ac:dyDescent="0.3">
      <c r="B1225" s="104"/>
      <c r="C1225" s="105"/>
      <c r="D1225" s="121"/>
      <c r="E1225" s="83"/>
    </row>
    <row r="1226" spans="2:5" x14ac:dyDescent="0.3">
      <c r="B1226" s="104"/>
      <c r="C1226" s="105"/>
      <c r="D1226" s="121"/>
      <c r="E1226" s="83"/>
    </row>
    <row r="1227" spans="2:5" x14ac:dyDescent="0.3">
      <c r="B1227" s="104"/>
      <c r="C1227" s="105"/>
      <c r="D1227" s="121"/>
      <c r="E1227" s="83"/>
    </row>
    <row r="1228" spans="2:5" x14ac:dyDescent="0.3">
      <c r="B1228" s="104"/>
      <c r="C1228" s="105"/>
      <c r="D1228" s="121"/>
      <c r="E1228" s="83"/>
    </row>
    <row r="1229" spans="2:5" x14ac:dyDescent="0.3">
      <c r="B1229" s="104"/>
      <c r="C1229" s="105"/>
      <c r="D1229" s="121"/>
      <c r="E1229" s="83"/>
    </row>
    <row r="1230" spans="2:5" x14ac:dyDescent="0.3">
      <c r="B1230" s="104"/>
      <c r="C1230" s="105"/>
      <c r="D1230" s="121"/>
      <c r="E1230" s="83"/>
    </row>
    <row r="1231" spans="2:5" x14ac:dyDescent="0.3">
      <c r="B1231" s="104"/>
      <c r="C1231" s="105"/>
      <c r="D1231" s="121"/>
      <c r="E1231" s="83"/>
    </row>
    <row r="1232" spans="2:5" x14ac:dyDescent="0.3">
      <c r="B1232" s="104"/>
      <c r="C1232" s="105"/>
      <c r="D1232" s="121"/>
      <c r="E1232" s="83"/>
    </row>
    <row r="1233" spans="2:5" x14ac:dyDescent="0.3">
      <c r="B1233" s="104"/>
      <c r="C1233" s="105"/>
      <c r="D1233" s="121"/>
      <c r="E1233" s="83"/>
    </row>
    <row r="1234" spans="2:5" x14ac:dyDescent="0.3">
      <c r="B1234" s="104"/>
      <c r="C1234" s="105"/>
      <c r="D1234" s="121"/>
      <c r="E1234" s="83"/>
    </row>
    <row r="1235" spans="2:5" x14ac:dyDescent="0.3">
      <c r="B1235" s="104"/>
      <c r="C1235" s="105"/>
      <c r="D1235" s="121"/>
      <c r="E1235" s="83"/>
    </row>
    <row r="1236" spans="2:5" x14ac:dyDescent="0.3">
      <c r="B1236" s="104"/>
      <c r="C1236" s="105"/>
      <c r="D1236" s="121"/>
      <c r="E1236" s="83"/>
    </row>
    <row r="1237" spans="2:5" x14ac:dyDescent="0.3">
      <c r="B1237" s="104"/>
      <c r="C1237" s="105"/>
      <c r="D1237" s="121"/>
      <c r="E1237" s="83"/>
    </row>
    <row r="1238" spans="2:5" x14ac:dyDescent="0.3">
      <c r="B1238" s="104"/>
      <c r="C1238" s="105"/>
      <c r="D1238" s="121"/>
      <c r="E1238" s="83"/>
    </row>
    <row r="1239" spans="2:5" x14ac:dyDescent="0.3">
      <c r="B1239" s="104"/>
      <c r="C1239" s="105"/>
      <c r="D1239" s="121"/>
      <c r="E1239" s="83"/>
    </row>
    <row r="1240" spans="2:5" x14ac:dyDescent="0.3">
      <c r="B1240" s="104"/>
      <c r="C1240" s="105"/>
      <c r="D1240" s="121"/>
      <c r="E1240" s="83"/>
    </row>
    <row r="1241" spans="2:5" x14ac:dyDescent="0.3">
      <c r="B1241" s="104"/>
      <c r="C1241" s="105"/>
      <c r="D1241" s="121"/>
      <c r="E1241" s="83"/>
    </row>
    <row r="1242" spans="2:5" x14ac:dyDescent="0.3">
      <c r="B1242" s="104"/>
      <c r="C1242" s="105"/>
      <c r="D1242" s="121"/>
      <c r="E1242" s="83"/>
    </row>
    <row r="1243" spans="2:5" x14ac:dyDescent="0.3">
      <c r="B1243" s="104"/>
      <c r="C1243" s="105"/>
      <c r="D1243" s="121"/>
      <c r="E1243" s="83"/>
    </row>
    <row r="1244" spans="2:5" x14ac:dyDescent="0.3">
      <c r="B1244" s="104"/>
      <c r="C1244" s="105"/>
      <c r="D1244" s="121"/>
      <c r="E1244" s="83"/>
    </row>
    <row r="1245" spans="2:5" x14ac:dyDescent="0.3">
      <c r="B1245" s="104"/>
      <c r="C1245" s="105"/>
      <c r="D1245" s="121"/>
      <c r="E1245" s="83"/>
    </row>
    <row r="1246" spans="2:5" x14ac:dyDescent="0.3">
      <c r="B1246" s="104"/>
      <c r="C1246" s="105"/>
      <c r="D1246" s="121"/>
      <c r="E1246" s="83"/>
    </row>
    <row r="1247" spans="2:5" x14ac:dyDescent="0.3">
      <c r="B1247" s="104"/>
      <c r="C1247" s="105"/>
      <c r="D1247" s="121"/>
      <c r="E1247" s="83"/>
    </row>
    <row r="1248" spans="2:5" x14ac:dyDescent="0.3">
      <c r="B1248" s="104"/>
      <c r="C1248" s="105"/>
      <c r="D1248" s="121"/>
      <c r="E1248" s="83"/>
    </row>
    <row r="1249" spans="2:5" x14ac:dyDescent="0.3">
      <c r="B1249" s="104"/>
      <c r="C1249" s="105"/>
      <c r="D1249" s="121"/>
      <c r="E1249" s="83"/>
    </row>
    <row r="1250" spans="2:5" x14ac:dyDescent="0.3">
      <c r="B1250" s="104"/>
      <c r="C1250" s="105"/>
      <c r="D1250" s="121"/>
      <c r="E1250" s="83"/>
    </row>
    <row r="1251" spans="2:5" x14ac:dyDescent="0.3">
      <c r="B1251" s="104"/>
      <c r="C1251" s="105"/>
      <c r="D1251" s="121"/>
      <c r="E1251" s="83"/>
    </row>
    <row r="1252" spans="2:5" x14ac:dyDescent="0.3">
      <c r="B1252" s="104"/>
      <c r="C1252" s="105"/>
      <c r="D1252" s="121"/>
      <c r="E1252" s="83"/>
    </row>
    <row r="1253" spans="2:5" x14ac:dyDescent="0.3">
      <c r="B1253" s="104"/>
      <c r="C1253" s="105"/>
      <c r="D1253" s="121"/>
      <c r="E1253" s="83"/>
    </row>
    <row r="1254" spans="2:5" x14ac:dyDescent="0.3">
      <c r="B1254" s="104"/>
      <c r="C1254" s="105"/>
      <c r="D1254" s="121"/>
      <c r="E1254" s="83"/>
    </row>
    <row r="1255" spans="2:5" x14ac:dyDescent="0.3">
      <c r="B1255" s="104"/>
      <c r="C1255" s="105"/>
      <c r="D1255" s="121"/>
      <c r="E1255" s="83"/>
    </row>
    <row r="1256" spans="2:5" x14ac:dyDescent="0.3">
      <c r="B1256" s="104"/>
      <c r="C1256" s="105"/>
      <c r="D1256" s="121"/>
      <c r="E1256" s="83"/>
    </row>
    <row r="1257" spans="2:5" x14ac:dyDescent="0.3">
      <c r="B1257" s="104"/>
      <c r="C1257" s="105"/>
      <c r="D1257" s="121"/>
      <c r="E1257" s="83"/>
    </row>
    <row r="1258" spans="2:5" x14ac:dyDescent="0.3">
      <c r="B1258" s="104"/>
      <c r="C1258" s="105"/>
      <c r="D1258" s="121"/>
      <c r="E1258" s="83"/>
    </row>
    <row r="1259" spans="2:5" x14ac:dyDescent="0.3">
      <c r="B1259" s="104"/>
      <c r="C1259" s="105"/>
      <c r="D1259" s="121"/>
      <c r="E1259" s="83"/>
    </row>
    <row r="1260" spans="2:5" x14ac:dyDescent="0.3">
      <c r="B1260" s="104"/>
      <c r="C1260" s="105"/>
      <c r="D1260" s="121"/>
      <c r="E1260" s="83"/>
    </row>
    <row r="1261" spans="2:5" x14ac:dyDescent="0.3">
      <c r="B1261" s="104"/>
      <c r="C1261" s="105"/>
      <c r="D1261" s="121"/>
      <c r="E1261" s="83"/>
    </row>
    <row r="1262" spans="2:5" x14ac:dyDescent="0.3">
      <c r="B1262" s="104"/>
      <c r="C1262" s="105"/>
      <c r="D1262" s="121"/>
      <c r="E1262" s="83"/>
    </row>
    <row r="1263" spans="2:5" x14ac:dyDescent="0.3">
      <c r="B1263" s="104"/>
      <c r="C1263" s="105"/>
      <c r="D1263" s="121"/>
      <c r="E1263" s="83"/>
    </row>
    <row r="1264" spans="2:5" x14ac:dyDescent="0.3">
      <c r="B1264" s="104"/>
      <c r="C1264" s="105"/>
      <c r="D1264" s="121"/>
      <c r="E1264" s="83"/>
    </row>
    <row r="1265" spans="2:5" x14ac:dyDescent="0.3">
      <c r="B1265" s="104"/>
      <c r="C1265" s="105"/>
      <c r="D1265" s="121"/>
      <c r="E1265" s="83"/>
    </row>
    <row r="1266" spans="2:5" x14ac:dyDescent="0.3">
      <c r="B1266" s="104"/>
      <c r="C1266" s="105"/>
      <c r="D1266" s="121"/>
      <c r="E1266" s="83"/>
    </row>
    <row r="1267" spans="2:5" x14ac:dyDescent="0.3">
      <c r="B1267" s="104"/>
      <c r="C1267" s="105"/>
      <c r="D1267" s="121"/>
      <c r="E1267" s="83"/>
    </row>
    <row r="1268" spans="2:5" x14ac:dyDescent="0.3">
      <c r="B1268" s="104"/>
      <c r="C1268" s="105"/>
      <c r="D1268" s="121"/>
      <c r="E1268" s="83"/>
    </row>
    <row r="1269" spans="2:5" x14ac:dyDescent="0.3">
      <c r="B1269" s="104"/>
      <c r="C1269" s="105"/>
      <c r="D1269" s="121"/>
      <c r="E1269" s="83"/>
    </row>
    <row r="1270" spans="2:5" x14ac:dyDescent="0.3">
      <c r="B1270" s="104"/>
      <c r="C1270" s="105"/>
      <c r="D1270" s="121"/>
      <c r="E1270" s="83"/>
    </row>
    <row r="1271" spans="2:5" x14ac:dyDescent="0.3">
      <c r="B1271" s="104"/>
      <c r="C1271" s="105"/>
      <c r="D1271" s="121"/>
      <c r="E1271" s="83"/>
    </row>
    <row r="1272" spans="2:5" x14ac:dyDescent="0.3">
      <c r="B1272" s="104"/>
      <c r="C1272" s="105"/>
      <c r="D1272" s="121"/>
      <c r="E1272" s="83"/>
    </row>
    <row r="1273" spans="2:5" x14ac:dyDescent="0.3">
      <c r="B1273" s="104"/>
      <c r="C1273" s="105"/>
      <c r="D1273" s="121"/>
      <c r="E1273" s="83"/>
    </row>
    <row r="1274" spans="2:5" x14ac:dyDescent="0.3">
      <c r="B1274" s="104"/>
      <c r="C1274" s="105"/>
      <c r="D1274" s="121"/>
      <c r="E1274" s="83"/>
    </row>
    <row r="1275" spans="2:5" x14ac:dyDescent="0.3">
      <c r="B1275" s="104"/>
      <c r="C1275" s="105"/>
      <c r="D1275" s="121"/>
      <c r="E1275" s="83"/>
    </row>
    <row r="1276" spans="2:5" x14ac:dyDescent="0.3">
      <c r="B1276" s="104"/>
      <c r="C1276" s="105"/>
      <c r="D1276" s="121"/>
      <c r="E1276" s="83"/>
    </row>
    <row r="1277" spans="2:5" x14ac:dyDescent="0.3">
      <c r="B1277" s="104"/>
      <c r="C1277" s="105"/>
      <c r="D1277" s="121"/>
      <c r="E1277" s="83"/>
    </row>
    <row r="1278" spans="2:5" x14ac:dyDescent="0.3">
      <c r="B1278" s="104"/>
      <c r="C1278" s="105"/>
      <c r="D1278" s="121"/>
      <c r="E1278" s="83"/>
    </row>
    <row r="1279" spans="2:5" x14ac:dyDescent="0.3">
      <c r="B1279" s="104"/>
      <c r="C1279" s="105"/>
      <c r="D1279" s="121"/>
      <c r="E1279" s="83"/>
    </row>
    <row r="1280" spans="2:5" x14ac:dyDescent="0.3">
      <c r="B1280" s="104"/>
      <c r="C1280" s="105"/>
      <c r="D1280" s="121"/>
      <c r="E1280" s="83"/>
    </row>
    <row r="1281" spans="2:5" x14ac:dyDescent="0.3">
      <c r="B1281" s="104"/>
      <c r="C1281" s="105"/>
      <c r="D1281" s="121"/>
      <c r="E1281" s="83"/>
    </row>
    <row r="1282" spans="2:5" x14ac:dyDescent="0.3">
      <c r="B1282" s="104"/>
      <c r="C1282" s="105"/>
      <c r="D1282" s="121"/>
      <c r="E1282" s="83"/>
    </row>
    <row r="1283" spans="2:5" x14ac:dyDescent="0.3">
      <c r="B1283" s="104"/>
      <c r="C1283" s="105"/>
      <c r="D1283" s="121"/>
      <c r="E1283" s="83"/>
    </row>
    <row r="1284" spans="2:5" x14ac:dyDescent="0.3">
      <c r="B1284" s="104"/>
      <c r="C1284" s="105"/>
      <c r="D1284" s="121"/>
      <c r="E1284" s="83"/>
    </row>
    <row r="1285" spans="2:5" x14ac:dyDescent="0.3">
      <c r="B1285" s="104"/>
      <c r="C1285" s="105"/>
      <c r="D1285" s="121"/>
      <c r="E1285" s="83"/>
    </row>
    <row r="1286" spans="2:5" x14ac:dyDescent="0.3">
      <c r="B1286" s="104"/>
      <c r="C1286" s="105"/>
      <c r="D1286" s="121"/>
      <c r="E1286" s="83"/>
    </row>
    <row r="1287" spans="2:5" x14ac:dyDescent="0.3">
      <c r="B1287" s="104"/>
      <c r="C1287" s="105"/>
      <c r="D1287" s="121"/>
      <c r="E1287" s="83"/>
    </row>
    <row r="1288" spans="2:5" x14ac:dyDescent="0.3">
      <c r="B1288" s="104"/>
      <c r="C1288" s="105"/>
      <c r="D1288" s="121"/>
      <c r="E1288" s="83"/>
    </row>
    <row r="1289" spans="2:5" x14ac:dyDescent="0.3">
      <c r="B1289" s="104"/>
      <c r="C1289" s="105"/>
      <c r="D1289" s="121"/>
      <c r="E1289" s="83"/>
    </row>
    <row r="1290" spans="2:5" x14ac:dyDescent="0.3">
      <c r="B1290" s="104"/>
      <c r="C1290" s="105"/>
      <c r="D1290" s="121"/>
      <c r="E1290" s="83"/>
    </row>
    <row r="1291" spans="2:5" x14ac:dyDescent="0.3">
      <c r="B1291" s="104"/>
      <c r="C1291" s="105"/>
      <c r="D1291" s="121"/>
      <c r="E1291" s="83"/>
    </row>
    <row r="1292" spans="2:5" x14ac:dyDescent="0.3">
      <c r="B1292" s="104"/>
      <c r="C1292" s="105"/>
      <c r="D1292" s="121"/>
      <c r="E1292" s="83"/>
    </row>
    <row r="1293" spans="2:5" x14ac:dyDescent="0.3">
      <c r="B1293" s="104"/>
      <c r="C1293" s="105"/>
      <c r="D1293" s="121"/>
      <c r="E1293" s="83"/>
    </row>
    <row r="1294" spans="2:5" x14ac:dyDescent="0.3">
      <c r="B1294" s="104"/>
      <c r="C1294" s="105"/>
      <c r="D1294" s="121"/>
      <c r="E1294" s="83"/>
    </row>
    <row r="1295" spans="2:5" x14ac:dyDescent="0.3">
      <c r="B1295" s="104"/>
      <c r="C1295" s="105"/>
      <c r="D1295" s="121"/>
      <c r="E1295" s="83"/>
    </row>
    <row r="1296" spans="2:5" x14ac:dyDescent="0.3">
      <c r="B1296" s="104"/>
      <c r="C1296" s="105"/>
      <c r="D1296" s="121"/>
      <c r="E1296" s="83"/>
    </row>
    <row r="1297" spans="2:5" x14ac:dyDescent="0.3">
      <c r="B1297" s="104"/>
      <c r="C1297" s="105"/>
      <c r="D1297" s="121"/>
      <c r="E1297" s="83"/>
    </row>
    <row r="1298" spans="2:5" x14ac:dyDescent="0.3">
      <c r="B1298" s="104"/>
      <c r="C1298" s="105"/>
      <c r="D1298" s="121"/>
      <c r="E1298" s="83"/>
    </row>
    <row r="1299" spans="2:5" x14ac:dyDescent="0.3">
      <c r="B1299" s="104"/>
      <c r="C1299" s="105"/>
      <c r="D1299" s="121"/>
      <c r="E1299" s="83"/>
    </row>
    <row r="1300" spans="2:5" x14ac:dyDescent="0.3">
      <c r="B1300" s="104"/>
      <c r="C1300" s="105"/>
      <c r="D1300" s="121"/>
      <c r="E1300" s="83"/>
    </row>
    <row r="1301" spans="2:5" x14ac:dyDescent="0.3">
      <c r="B1301" s="104"/>
      <c r="C1301" s="105"/>
      <c r="D1301" s="121"/>
      <c r="E1301" s="83"/>
    </row>
    <row r="1302" spans="2:5" x14ac:dyDescent="0.3">
      <c r="B1302" s="104"/>
      <c r="C1302" s="105"/>
      <c r="D1302" s="121"/>
      <c r="E1302" s="83"/>
    </row>
    <row r="1303" spans="2:5" x14ac:dyDescent="0.3">
      <c r="B1303" s="104"/>
      <c r="C1303" s="105"/>
      <c r="D1303" s="121"/>
      <c r="E1303" s="83"/>
    </row>
    <row r="1304" spans="2:5" x14ac:dyDescent="0.3">
      <c r="B1304" s="104"/>
      <c r="C1304" s="105"/>
      <c r="D1304" s="121"/>
      <c r="E1304" s="83"/>
    </row>
    <row r="1305" spans="2:5" x14ac:dyDescent="0.3">
      <c r="B1305" s="104"/>
      <c r="C1305" s="105"/>
      <c r="D1305" s="121"/>
      <c r="E1305" s="83"/>
    </row>
    <row r="1306" spans="2:5" x14ac:dyDescent="0.3">
      <c r="B1306" s="104"/>
      <c r="C1306" s="105"/>
      <c r="D1306" s="121"/>
      <c r="E1306" s="83"/>
    </row>
    <row r="1307" spans="2:5" x14ac:dyDescent="0.3">
      <c r="B1307" s="104"/>
      <c r="C1307" s="105"/>
      <c r="D1307" s="121"/>
      <c r="E1307" s="83"/>
    </row>
    <row r="1308" spans="2:5" x14ac:dyDescent="0.3">
      <c r="B1308" s="104"/>
      <c r="C1308" s="105"/>
      <c r="D1308" s="121"/>
      <c r="E1308" s="83"/>
    </row>
    <row r="1309" spans="2:5" x14ac:dyDescent="0.3">
      <c r="B1309" s="104"/>
      <c r="C1309" s="105"/>
      <c r="D1309" s="121"/>
      <c r="E1309" s="83"/>
    </row>
    <row r="1310" spans="2:5" x14ac:dyDescent="0.3">
      <c r="B1310" s="104"/>
      <c r="C1310" s="105"/>
      <c r="D1310" s="121"/>
      <c r="E1310" s="83"/>
    </row>
    <row r="1311" spans="2:5" x14ac:dyDescent="0.3">
      <c r="B1311" s="104"/>
      <c r="C1311" s="105"/>
      <c r="D1311" s="121"/>
      <c r="E1311" s="83"/>
    </row>
    <row r="1312" spans="2:5" x14ac:dyDescent="0.3">
      <c r="B1312" s="104"/>
      <c r="C1312" s="105"/>
      <c r="D1312" s="121"/>
      <c r="E1312" s="83"/>
    </row>
    <row r="1313" spans="2:5" x14ac:dyDescent="0.3">
      <c r="B1313" s="104"/>
      <c r="C1313" s="105"/>
      <c r="D1313" s="121"/>
      <c r="E1313" s="83"/>
    </row>
    <row r="1314" spans="2:5" x14ac:dyDescent="0.3">
      <c r="B1314" s="104"/>
      <c r="C1314" s="105"/>
      <c r="D1314" s="121"/>
      <c r="E1314" s="83"/>
    </row>
    <row r="1315" spans="2:5" x14ac:dyDescent="0.3">
      <c r="B1315" s="104"/>
      <c r="C1315" s="105"/>
      <c r="D1315" s="121"/>
      <c r="E1315" s="83"/>
    </row>
    <row r="1316" spans="2:5" x14ac:dyDescent="0.3">
      <c r="B1316" s="104"/>
      <c r="C1316" s="105"/>
      <c r="D1316" s="121"/>
      <c r="E1316" s="83"/>
    </row>
    <row r="1317" spans="2:5" x14ac:dyDescent="0.3">
      <c r="B1317" s="104"/>
      <c r="C1317" s="105"/>
      <c r="D1317" s="121"/>
      <c r="E1317" s="83"/>
    </row>
    <row r="1318" spans="2:5" x14ac:dyDescent="0.3">
      <c r="B1318" s="104"/>
      <c r="C1318" s="105"/>
      <c r="D1318" s="121"/>
      <c r="E1318" s="83"/>
    </row>
    <row r="1319" spans="2:5" x14ac:dyDescent="0.3">
      <c r="B1319" s="104"/>
      <c r="C1319" s="105"/>
      <c r="D1319" s="121"/>
      <c r="E1319" s="83"/>
    </row>
    <row r="1320" spans="2:5" x14ac:dyDescent="0.3">
      <c r="B1320" s="104"/>
      <c r="C1320" s="105"/>
      <c r="D1320" s="121"/>
      <c r="E1320" s="83"/>
    </row>
    <row r="1321" spans="2:5" x14ac:dyDescent="0.3">
      <c r="B1321" s="104"/>
      <c r="C1321" s="105"/>
      <c r="D1321" s="121"/>
      <c r="E1321" s="83"/>
    </row>
    <row r="1322" spans="2:5" x14ac:dyDescent="0.3">
      <c r="B1322" s="104"/>
      <c r="C1322" s="105"/>
      <c r="D1322" s="121"/>
      <c r="E1322" s="83"/>
    </row>
    <row r="1323" spans="2:5" x14ac:dyDescent="0.3">
      <c r="B1323" s="104"/>
      <c r="C1323" s="105"/>
      <c r="D1323" s="121"/>
      <c r="E1323" s="83"/>
    </row>
    <row r="1324" spans="2:5" x14ac:dyDescent="0.3">
      <c r="B1324" s="104"/>
      <c r="C1324" s="105"/>
      <c r="D1324" s="121"/>
      <c r="E1324" s="83"/>
    </row>
    <row r="1325" spans="2:5" x14ac:dyDescent="0.3">
      <c r="B1325" s="104"/>
      <c r="C1325" s="105"/>
      <c r="D1325" s="121"/>
      <c r="E1325" s="83"/>
    </row>
    <row r="1326" spans="2:5" x14ac:dyDescent="0.3">
      <c r="B1326" s="104"/>
      <c r="C1326" s="105"/>
      <c r="D1326" s="121"/>
      <c r="E1326" s="83"/>
    </row>
    <row r="1327" spans="2:5" x14ac:dyDescent="0.3">
      <c r="B1327" s="104"/>
      <c r="C1327" s="105"/>
      <c r="D1327" s="121"/>
      <c r="E1327" s="83"/>
    </row>
    <row r="1328" spans="2:5" x14ac:dyDescent="0.3">
      <c r="B1328" s="104"/>
      <c r="C1328" s="105"/>
      <c r="D1328" s="121"/>
      <c r="E1328" s="83"/>
    </row>
    <row r="1329" spans="2:5" x14ac:dyDescent="0.3">
      <c r="B1329" s="104"/>
      <c r="C1329" s="105"/>
      <c r="D1329" s="121"/>
      <c r="E1329" s="83"/>
    </row>
    <row r="1330" spans="2:5" x14ac:dyDescent="0.3">
      <c r="B1330" s="104"/>
      <c r="C1330" s="105"/>
      <c r="D1330" s="121"/>
      <c r="E1330" s="83"/>
    </row>
    <row r="1331" spans="2:5" x14ac:dyDescent="0.3">
      <c r="B1331" s="104"/>
      <c r="C1331" s="105"/>
      <c r="D1331" s="121"/>
      <c r="E1331" s="83"/>
    </row>
    <row r="1332" spans="2:5" x14ac:dyDescent="0.3">
      <c r="B1332" s="104"/>
      <c r="C1332" s="105"/>
      <c r="D1332" s="121"/>
      <c r="E1332" s="83"/>
    </row>
    <row r="1333" spans="2:5" x14ac:dyDescent="0.3">
      <c r="B1333" s="104"/>
      <c r="C1333" s="105"/>
      <c r="D1333" s="121"/>
      <c r="E1333" s="83"/>
    </row>
    <row r="1334" spans="2:5" x14ac:dyDescent="0.3">
      <c r="B1334" s="104"/>
      <c r="C1334" s="105"/>
      <c r="D1334" s="121"/>
      <c r="E1334" s="83"/>
    </row>
    <row r="1335" spans="2:5" x14ac:dyDescent="0.3">
      <c r="B1335" s="104"/>
      <c r="C1335" s="105"/>
      <c r="D1335" s="121"/>
      <c r="E1335" s="83"/>
    </row>
    <row r="1336" spans="2:5" x14ac:dyDescent="0.3">
      <c r="B1336" s="104"/>
      <c r="C1336" s="105"/>
      <c r="D1336" s="121"/>
      <c r="E1336" s="83"/>
    </row>
    <row r="1337" spans="2:5" x14ac:dyDescent="0.3">
      <c r="B1337" s="104"/>
      <c r="C1337" s="105"/>
      <c r="D1337" s="121"/>
      <c r="E1337" s="83"/>
    </row>
    <row r="1338" spans="2:5" x14ac:dyDescent="0.3">
      <c r="B1338" s="104"/>
      <c r="C1338" s="105"/>
      <c r="D1338" s="121"/>
      <c r="E1338" s="83"/>
    </row>
    <row r="1339" spans="2:5" x14ac:dyDescent="0.3">
      <c r="B1339" s="104"/>
      <c r="C1339" s="105"/>
      <c r="D1339" s="121"/>
      <c r="E1339" s="83"/>
    </row>
    <row r="1340" spans="2:5" x14ac:dyDescent="0.3">
      <c r="B1340" s="104"/>
      <c r="C1340" s="105"/>
      <c r="D1340" s="121"/>
      <c r="E1340" s="83"/>
    </row>
    <row r="1341" spans="2:5" x14ac:dyDescent="0.3">
      <c r="B1341" s="104"/>
      <c r="C1341" s="105"/>
      <c r="D1341" s="121"/>
      <c r="E1341" s="83"/>
    </row>
    <row r="1342" spans="2:5" x14ac:dyDescent="0.3">
      <c r="B1342" s="104"/>
      <c r="C1342" s="105"/>
      <c r="D1342" s="121"/>
      <c r="E1342" s="83"/>
    </row>
    <row r="1343" spans="2:5" x14ac:dyDescent="0.3">
      <c r="B1343" s="104"/>
      <c r="C1343" s="105"/>
      <c r="D1343" s="121"/>
      <c r="E1343" s="83"/>
    </row>
    <row r="1344" spans="2:5" x14ac:dyDescent="0.3">
      <c r="B1344" s="104"/>
      <c r="C1344" s="105"/>
      <c r="D1344" s="121"/>
      <c r="E1344" s="83"/>
    </row>
    <row r="1345" spans="2:5" x14ac:dyDescent="0.3">
      <c r="B1345" s="104"/>
      <c r="C1345" s="105"/>
      <c r="D1345" s="121"/>
      <c r="E1345" s="83"/>
    </row>
    <row r="1346" spans="2:5" x14ac:dyDescent="0.3">
      <c r="B1346" s="104"/>
      <c r="C1346" s="105"/>
      <c r="D1346" s="121"/>
      <c r="E1346" s="83"/>
    </row>
    <row r="1347" spans="2:5" x14ac:dyDescent="0.3">
      <c r="B1347" s="104"/>
      <c r="C1347" s="105"/>
      <c r="D1347" s="121"/>
      <c r="E1347" s="83"/>
    </row>
    <row r="1348" spans="2:5" x14ac:dyDescent="0.3">
      <c r="B1348" s="104"/>
      <c r="C1348" s="105"/>
      <c r="D1348" s="121"/>
      <c r="E1348" s="83"/>
    </row>
    <row r="1349" spans="2:5" x14ac:dyDescent="0.3">
      <c r="B1349" s="104"/>
      <c r="C1349" s="105"/>
      <c r="D1349" s="121"/>
      <c r="E1349" s="83"/>
    </row>
    <row r="1350" spans="2:5" x14ac:dyDescent="0.3">
      <c r="B1350" s="104"/>
      <c r="C1350" s="105"/>
      <c r="D1350" s="121"/>
      <c r="E1350" s="83"/>
    </row>
    <row r="1351" spans="2:5" x14ac:dyDescent="0.3">
      <c r="B1351" s="104"/>
      <c r="C1351" s="105"/>
      <c r="D1351" s="121"/>
      <c r="E1351" s="83"/>
    </row>
    <row r="1352" spans="2:5" x14ac:dyDescent="0.3">
      <c r="B1352" s="104"/>
      <c r="C1352" s="105"/>
      <c r="D1352" s="121"/>
      <c r="E1352" s="83"/>
    </row>
    <row r="1353" spans="2:5" x14ac:dyDescent="0.3">
      <c r="B1353" s="104"/>
      <c r="C1353" s="105"/>
      <c r="D1353" s="121"/>
      <c r="E1353" s="83"/>
    </row>
    <row r="1354" spans="2:5" x14ac:dyDescent="0.3">
      <c r="B1354" s="104"/>
      <c r="C1354" s="105"/>
      <c r="D1354" s="121"/>
      <c r="E1354" s="83"/>
    </row>
    <row r="1355" spans="2:5" x14ac:dyDescent="0.3">
      <c r="B1355" s="104"/>
      <c r="C1355" s="105"/>
      <c r="D1355" s="121"/>
      <c r="E1355" s="83"/>
    </row>
    <row r="1356" spans="2:5" x14ac:dyDescent="0.3">
      <c r="B1356" s="104"/>
      <c r="C1356" s="105"/>
      <c r="D1356" s="121"/>
      <c r="E1356" s="83"/>
    </row>
    <row r="1357" spans="2:5" x14ac:dyDescent="0.3">
      <c r="B1357" s="104"/>
      <c r="C1357" s="105"/>
      <c r="D1357" s="121"/>
      <c r="E1357" s="83"/>
    </row>
    <row r="1358" spans="2:5" x14ac:dyDescent="0.3">
      <c r="B1358" s="104"/>
      <c r="C1358" s="105"/>
      <c r="D1358" s="121"/>
      <c r="E1358" s="83"/>
    </row>
    <row r="1359" spans="2:5" x14ac:dyDescent="0.3">
      <c r="B1359" s="104"/>
      <c r="C1359" s="105"/>
      <c r="D1359" s="121"/>
      <c r="E1359" s="83"/>
    </row>
    <row r="1360" spans="2:5" x14ac:dyDescent="0.3">
      <c r="B1360" s="104"/>
      <c r="C1360" s="105"/>
      <c r="D1360" s="121"/>
      <c r="E1360" s="83"/>
    </row>
    <row r="1361" spans="2:5" x14ac:dyDescent="0.3">
      <c r="B1361" s="104"/>
      <c r="C1361" s="105"/>
      <c r="D1361" s="121"/>
      <c r="E1361" s="83"/>
    </row>
    <row r="1362" spans="2:5" x14ac:dyDescent="0.3">
      <c r="B1362" s="104"/>
      <c r="C1362" s="105"/>
      <c r="D1362" s="121"/>
      <c r="E1362" s="83"/>
    </row>
    <row r="1363" spans="2:5" x14ac:dyDescent="0.3">
      <c r="B1363" s="104"/>
      <c r="C1363" s="105"/>
      <c r="D1363" s="121"/>
      <c r="E1363" s="83"/>
    </row>
    <row r="1364" spans="2:5" x14ac:dyDescent="0.3">
      <c r="B1364" s="104"/>
      <c r="C1364" s="105"/>
      <c r="D1364" s="121"/>
      <c r="E1364" s="83"/>
    </row>
    <row r="1365" spans="2:5" x14ac:dyDescent="0.3">
      <c r="B1365" s="104"/>
      <c r="C1365" s="105"/>
      <c r="D1365" s="121"/>
      <c r="E1365" s="83"/>
    </row>
    <row r="1366" spans="2:5" x14ac:dyDescent="0.3">
      <c r="B1366" s="104"/>
      <c r="C1366" s="105"/>
      <c r="D1366" s="121"/>
      <c r="E1366" s="83"/>
    </row>
    <row r="1367" spans="2:5" x14ac:dyDescent="0.3">
      <c r="B1367" s="104"/>
      <c r="C1367" s="105"/>
      <c r="D1367" s="121"/>
      <c r="E1367" s="83"/>
    </row>
    <row r="1368" spans="2:5" x14ac:dyDescent="0.3">
      <c r="B1368" s="104"/>
      <c r="C1368" s="105"/>
      <c r="D1368" s="121"/>
      <c r="E1368" s="83"/>
    </row>
    <row r="1369" spans="2:5" x14ac:dyDescent="0.3">
      <c r="B1369" s="104"/>
      <c r="C1369" s="105"/>
      <c r="D1369" s="121"/>
      <c r="E1369" s="83"/>
    </row>
    <row r="1370" spans="2:5" x14ac:dyDescent="0.3">
      <c r="B1370" s="104"/>
      <c r="C1370" s="105"/>
      <c r="D1370" s="121"/>
      <c r="E1370" s="83"/>
    </row>
    <row r="1371" spans="2:5" x14ac:dyDescent="0.3">
      <c r="B1371" s="104"/>
      <c r="C1371" s="105"/>
      <c r="D1371" s="121"/>
      <c r="E1371" s="83"/>
    </row>
    <row r="1372" spans="2:5" x14ac:dyDescent="0.3">
      <c r="B1372" s="104"/>
      <c r="C1372" s="105"/>
      <c r="D1372" s="121"/>
      <c r="E1372" s="83"/>
    </row>
    <row r="1373" spans="2:5" x14ac:dyDescent="0.3">
      <c r="B1373" s="104"/>
      <c r="C1373" s="105"/>
      <c r="D1373" s="121"/>
      <c r="E1373" s="83"/>
    </row>
    <row r="1374" spans="2:5" x14ac:dyDescent="0.3">
      <c r="B1374" s="104"/>
      <c r="C1374" s="105"/>
      <c r="D1374" s="121"/>
      <c r="E1374" s="83"/>
    </row>
    <row r="1375" spans="2:5" x14ac:dyDescent="0.3">
      <c r="B1375" s="104"/>
      <c r="C1375" s="105"/>
      <c r="D1375" s="121"/>
      <c r="E1375" s="83"/>
    </row>
    <row r="1376" spans="2:5" x14ac:dyDescent="0.3">
      <c r="B1376" s="104"/>
      <c r="C1376" s="105"/>
      <c r="D1376" s="121"/>
      <c r="E1376" s="83"/>
    </row>
    <row r="1377" spans="2:5" x14ac:dyDescent="0.3">
      <c r="B1377" s="104"/>
      <c r="C1377" s="105"/>
      <c r="D1377" s="121"/>
      <c r="E1377" s="83"/>
    </row>
    <row r="1378" spans="2:5" x14ac:dyDescent="0.3">
      <c r="B1378" s="104"/>
      <c r="C1378" s="105"/>
      <c r="D1378" s="121"/>
      <c r="E1378" s="83"/>
    </row>
    <row r="1379" spans="2:5" x14ac:dyDescent="0.3">
      <c r="B1379" s="104"/>
      <c r="C1379" s="105"/>
      <c r="D1379" s="121"/>
      <c r="E1379" s="83"/>
    </row>
    <row r="1380" spans="2:5" x14ac:dyDescent="0.3">
      <c r="B1380" s="104"/>
      <c r="C1380" s="105"/>
      <c r="D1380" s="121"/>
      <c r="E1380" s="83"/>
    </row>
    <row r="1381" spans="2:5" x14ac:dyDescent="0.3">
      <c r="B1381" s="104"/>
      <c r="C1381" s="105"/>
      <c r="D1381" s="121"/>
      <c r="E1381" s="83"/>
    </row>
    <row r="1382" spans="2:5" x14ac:dyDescent="0.3">
      <c r="B1382" s="104"/>
      <c r="C1382" s="105"/>
      <c r="D1382" s="121"/>
      <c r="E1382" s="83"/>
    </row>
    <row r="1383" spans="2:5" x14ac:dyDescent="0.3">
      <c r="B1383" s="104"/>
      <c r="C1383" s="105"/>
      <c r="D1383" s="121"/>
      <c r="E1383" s="83"/>
    </row>
    <row r="1384" spans="2:5" x14ac:dyDescent="0.3">
      <c r="B1384" s="104"/>
      <c r="C1384" s="105"/>
      <c r="D1384" s="121"/>
      <c r="E1384" s="83"/>
    </row>
    <row r="1385" spans="2:5" x14ac:dyDescent="0.3">
      <c r="B1385" s="104"/>
      <c r="C1385" s="105"/>
      <c r="D1385" s="121"/>
      <c r="E1385" s="83"/>
    </row>
    <row r="1386" spans="2:5" x14ac:dyDescent="0.3">
      <c r="B1386" s="104"/>
      <c r="C1386" s="105"/>
      <c r="D1386" s="121"/>
      <c r="E1386" s="83"/>
    </row>
    <row r="1387" spans="2:5" x14ac:dyDescent="0.3">
      <c r="B1387" s="104"/>
      <c r="C1387" s="105"/>
      <c r="D1387" s="121"/>
      <c r="E1387" s="83"/>
    </row>
    <row r="1388" spans="2:5" x14ac:dyDescent="0.3">
      <c r="B1388" s="104"/>
      <c r="C1388" s="105"/>
      <c r="D1388" s="121"/>
      <c r="E1388" s="83"/>
    </row>
    <row r="1389" spans="2:5" x14ac:dyDescent="0.3">
      <c r="B1389" s="104"/>
      <c r="C1389" s="105"/>
      <c r="D1389" s="121"/>
      <c r="E1389" s="83"/>
    </row>
    <row r="1390" spans="2:5" x14ac:dyDescent="0.3">
      <c r="B1390" s="104"/>
      <c r="C1390" s="105"/>
      <c r="D1390" s="121"/>
      <c r="E1390" s="83"/>
    </row>
    <row r="1391" spans="2:5" x14ac:dyDescent="0.3">
      <c r="B1391" s="104"/>
      <c r="C1391" s="105"/>
      <c r="D1391" s="121"/>
      <c r="E1391" s="83"/>
    </row>
    <row r="1392" spans="2:5" x14ac:dyDescent="0.3">
      <c r="B1392" s="104"/>
      <c r="C1392" s="105"/>
      <c r="D1392" s="121"/>
      <c r="E1392" s="83"/>
    </row>
    <row r="1393" spans="2:5" x14ac:dyDescent="0.3">
      <c r="B1393" s="104"/>
      <c r="C1393" s="105"/>
      <c r="D1393" s="121"/>
      <c r="E1393" s="83"/>
    </row>
    <row r="1394" spans="2:5" x14ac:dyDescent="0.3">
      <c r="B1394" s="104"/>
      <c r="C1394" s="105"/>
      <c r="D1394" s="121"/>
      <c r="E1394" s="83"/>
    </row>
    <row r="1395" spans="2:5" x14ac:dyDescent="0.3">
      <c r="B1395" s="104"/>
      <c r="C1395" s="105"/>
      <c r="D1395" s="121"/>
      <c r="E1395" s="83"/>
    </row>
    <row r="1396" spans="2:5" x14ac:dyDescent="0.3">
      <c r="B1396" s="104"/>
      <c r="C1396" s="105"/>
      <c r="D1396" s="121"/>
      <c r="E1396" s="83"/>
    </row>
    <row r="1397" spans="2:5" x14ac:dyDescent="0.3">
      <c r="B1397" s="104"/>
      <c r="C1397" s="105"/>
      <c r="D1397" s="121"/>
      <c r="E1397" s="83"/>
    </row>
    <row r="1398" spans="2:5" x14ac:dyDescent="0.3">
      <c r="B1398" s="104"/>
      <c r="C1398" s="105"/>
      <c r="D1398" s="121"/>
      <c r="E1398" s="83"/>
    </row>
    <row r="1399" spans="2:5" x14ac:dyDescent="0.3">
      <c r="B1399" s="104"/>
      <c r="C1399" s="105"/>
      <c r="D1399" s="121"/>
      <c r="E1399" s="83"/>
    </row>
    <row r="1400" spans="2:5" x14ac:dyDescent="0.3">
      <c r="B1400" s="104"/>
      <c r="C1400" s="105"/>
      <c r="D1400" s="121"/>
      <c r="E1400" s="83"/>
    </row>
    <row r="1401" spans="2:5" x14ac:dyDescent="0.3">
      <c r="B1401" s="104"/>
      <c r="C1401" s="105"/>
      <c r="D1401" s="121"/>
      <c r="E1401" s="83"/>
    </row>
    <row r="1402" spans="2:5" x14ac:dyDescent="0.3">
      <c r="B1402" s="104"/>
      <c r="C1402" s="105"/>
      <c r="D1402" s="121"/>
      <c r="E1402" s="83"/>
    </row>
    <row r="1403" spans="2:5" x14ac:dyDescent="0.3">
      <c r="B1403" s="104"/>
      <c r="C1403" s="105"/>
      <c r="D1403" s="121"/>
      <c r="E1403" s="83"/>
    </row>
    <row r="1404" spans="2:5" x14ac:dyDescent="0.3">
      <c r="B1404" s="104"/>
      <c r="C1404" s="105"/>
      <c r="D1404" s="121"/>
      <c r="E1404" s="83"/>
    </row>
    <row r="1405" spans="2:5" x14ac:dyDescent="0.3">
      <c r="B1405" s="104"/>
      <c r="C1405" s="105"/>
      <c r="D1405" s="121"/>
      <c r="E1405" s="83"/>
    </row>
    <row r="1406" spans="2:5" x14ac:dyDescent="0.3">
      <c r="B1406" s="104"/>
      <c r="C1406" s="105"/>
      <c r="D1406" s="121"/>
      <c r="E1406" s="83"/>
    </row>
    <row r="1407" spans="2:5" x14ac:dyDescent="0.3">
      <c r="B1407" s="104"/>
      <c r="C1407" s="105"/>
      <c r="D1407" s="121"/>
      <c r="E1407" s="83"/>
    </row>
    <row r="1408" spans="2:5" x14ac:dyDescent="0.3">
      <c r="B1408" s="104"/>
      <c r="C1408" s="105"/>
      <c r="D1408" s="121"/>
      <c r="E1408" s="83"/>
    </row>
    <row r="1409" spans="2:5" x14ac:dyDescent="0.3">
      <c r="B1409" s="104"/>
      <c r="C1409" s="105"/>
      <c r="D1409" s="121"/>
      <c r="E1409" s="83"/>
    </row>
    <row r="1410" spans="2:5" x14ac:dyDescent="0.3">
      <c r="B1410" s="104"/>
      <c r="C1410" s="105"/>
      <c r="D1410" s="121"/>
      <c r="E1410" s="83"/>
    </row>
    <row r="1411" spans="2:5" x14ac:dyDescent="0.3">
      <c r="B1411" s="104"/>
      <c r="C1411" s="105"/>
      <c r="D1411" s="121"/>
      <c r="E1411" s="83"/>
    </row>
    <row r="1412" spans="2:5" x14ac:dyDescent="0.3">
      <c r="B1412" s="104"/>
      <c r="C1412" s="105"/>
      <c r="D1412" s="121"/>
      <c r="E1412" s="83"/>
    </row>
    <row r="1413" spans="2:5" x14ac:dyDescent="0.3">
      <c r="B1413" s="104"/>
      <c r="C1413" s="105"/>
      <c r="D1413" s="121"/>
      <c r="E1413" s="83"/>
    </row>
    <row r="1414" spans="2:5" x14ac:dyDescent="0.3">
      <c r="B1414" s="104"/>
      <c r="C1414" s="105"/>
      <c r="D1414" s="121"/>
      <c r="E1414" s="83"/>
    </row>
    <row r="1415" spans="2:5" x14ac:dyDescent="0.3">
      <c r="B1415" s="104"/>
      <c r="C1415" s="105"/>
      <c r="D1415" s="121"/>
      <c r="E1415" s="83"/>
    </row>
    <row r="1416" spans="2:5" x14ac:dyDescent="0.3">
      <c r="B1416" s="104"/>
      <c r="C1416" s="105"/>
      <c r="D1416" s="121"/>
      <c r="E1416" s="83"/>
    </row>
    <row r="1417" spans="2:5" x14ac:dyDescent="0.3">
      <c r="B1417" s="104"/>
      <c r="C1417" s="105"/>
      <c r="D1417" s="121"/>
      <c r="E1417" s="83"/>
    </row>
    <row r="1418" spans="2:5" x14ac:dyDescent="0.3">
      <c r="B1418" s="104"/>
      <c r="C1418" s="105"/>
      <c r="D1418" s="121"/>
      <c r="E1418" s="83"/>
    </row>
    <row r="1419" spans="2:5" x14ac:dyDescent="0.3">
      <c r="B1419" s="104"/>
      <c r="C1419" s="105"/>
      <c r="D1419" s="121"/>
      <c r="E1419" s="83"/>
    </row>
    <row r="1420" spans="2:5" x14ac:dyDescent="0.3">
      <c r="B1420" s="104"/>
      <c r="C1420" s="105"/>
      <c r="D1420" s="121"/>
      <c r="E1420" s="83"/>
    </row>
    <row r="1421" spans="2:5" x14ac:dyDescent="0.3">
      <c r="B1421" s="104"/>
      <c r="C1421" s="105"/>
      <c r="D1421" s="121"/>
      <c r="E1421" s="83"/>
    </row>
    <row r="1422" spans="2:5" x14ac:dyDescent="0.3">
      <c r="B1422" s="104"/>
      <c r="C1422" s="105"/>
      <c r="D1422" s="121"/>
      <c r="E1422" s="83"/>
    </row>
    <row r="1423" spans="2:5" x14ac:dyDescent="0.3">
      <c r="B1423" s="104"/>
      <c r="C1423" s="105"/>
      <c r="D1423" s="121"/>
      <c r="E1423" s="83"/>
    </row>
    <row r="1424" spans="2:5" x14ac:dyDescent="0.3">
      <c r="B1424" s="104"/>
      <c r="C1424" s="105"/>
      <c r="D1424" s="121"/>
      <c r="E1424" s="83"/>
    </row>
    <row r="1425" spans="2:5" x14ac:dyDescent="0.3">
      <c r="B1425" s="104"/>
      <c r="C1425" s="105"/>
      <c r="D1425" s="121"/>
      <c r="E1425" s="83"/>
    </row>
    <row r="1426" spans="2:5" x14ac:dyDescent="0.3">
      <c r="B1426" s="104"/>
      <c r="C1426" s="105"/>
      <c r="D1426" s="121"/>
      <c r="E1426" s="83"/>
    </row>
    <row r="1427" spans="2:5" x14ac:dyDescent="0.3">
      <c r="B1427" s="104"/>
      <c r="C1427" s="105"/>
      <c r="D1427" s="121"/>
      <c r="E1427" s="83"/>
    </row>
    <row r="1428" spans="2:5" x14ac:dyDescent="0.3">
      <c r="B1428" s="104"/>
      <c r="C1428" s="105"/>
      <c r="D1428" s="121"/>
      <c r="E1428" s="83"/>
    </row>
    <row r="1429" spans="2:5" x14ac:dyDescent="0.3">
      <c r="B1429" s="104"/>
      <c r="C1429" s="105"/>
      <c r="D1429" s="121"/>
      <c r="E1429" s="83"/>
    </row>
    <row r="1430" spans="2:5" x14ac:dyDescent="0.3">
      <c r="B1430" s="104"/>
      <c r="C1430" s="105"/>
      <c r="D1430" s="121"/>
      <c r="E1430" s="83"/>
    </row>
    <row r="1431" spans="2:5" x14ac:dyDescent="0.3">
      <c r="B1431" s="104"/>
      <c r="C1431" s="105"/>
      <c r="D1431" s="121"/>
      <c r="E1431" s="83"/>
    </row>
    <row r="1432" spans="2:5" x14ac:dyDescent="0.3">
      <c r="B1432" s="104"/>
      <c r="C1432" s="105"/>
      <c r="D1432" s="121"/>
      <c r="E1432" s="83"/>
    </row>
    <row r="1433" spans="2:5" x14ac:dyDescent="0.3">
      <c r="B1433" s="104"/>
      <c r="C1433" s="105"/>
      <c r="D1433" s="121"/>
      <c r="E1433" s="83"/>
    </row>
    <row r="1434" spans="2:5" x14ac:dyDescent="0.3">
      <c r="B1434" s="104"/>
      <c r="C1434" s="105"/>
      <c r="D1434" s="121"/>
      <c r="E1434" s="83"/>
    </row>
    <row r="1435" spans="2:5" x14ac:dyDescent="0.3">
      <c r="B1435" s="104"/>
      <c r="C1435" s="105"/>
      <c r="D1435" s="121"/>
      <c r="E1435" s="83"/>
    </row>
    <row r="1436" spans="2:5" x14ac:dyDescent="0.3">
      <c r="B1436" s="104"/>
      <c r="C1436" s="105"/>
      <c r="D1436" s="121"/>
      <c r="E1436" s="83"/>
    </row>
    <row r="1437" spans="2:5" x14ac:dyDescent="0.3">
      <c r="B1437" s="104"/>
      <c r="C1437" s="105"/>
      <c r="D1437" s="121"/>
      <c r="E1437" s="83"/>
    </row>
    <row r="1438" spans="2:5" x14ac:dyDescent="0.3">
      <c r="B1438" s="104"/>
      <c r="C1438" s="105"/>
      <c r="D1438" s="121"/>
      <c r="E1438" s="83"/>
    </row>
    <row r="1439" spans="2:5" x14ac:dyDescent="0.3">
      <c r="B1439" s="104"/>
      <c r="C1439" s="105"/>
      <c r="D1439" s="121"/>
      <c r="E1439" s="83"/>
    </row>
    <row r="1440" spans="2:5" x14ac:dyDescent="0.3">
      <c r="B1440" s="104"/>
      <c r="C1440" s="105"/>
      <c r="D1440" s="121"/>
      <c r="E1440" s="83"/>
    </row>
    <row r="1441" spans="2:5" x14ac:dyDescent="0.3">
      <c r="B1441" s="104"/>
      <c r="C1441" s="105"/>
      <c r="D1441" s="121"/>
      <c r="E1441" s="83"/>
    </row>
    <row r="1442" spans="2:5" x14ac:dyDescent="0.3">
      <c r="B1442" s="104"/>
      <c r="C1442" s="105"/>
      <c r="D1442" s="121"/>
      <c r="E1442" s="83"/>
    </row>
    <row r="1443" spans="2:5" x14ac:dyDescent="0.3">
      <c r="B1443" s="104"/>
      <c r="C1443" s="105"/>
      <c r="D1443" s="121"/>
      <c r="E1443" s="83"/>
    </row>
    <row r="1444" spans="2:5" x14ac:dyDescent="0.3">
      <c r="B1444" s="104"/>
      <c r="C1444" s="105"/>
      <c r="D1444" s="121"/>
      <c r="E1444" s="83"/>
    </row>
    <row r="1445" spans="2:5" x14ac:dyDescent="0.3">
      <c r="B1445" s="104"/>
      <c r="C1445" s="105"/>
      <c r="D1445" s="121"/>
      <c r="E1445" s="83"/>
    </row>
    <row r="1446" spans="2:5" x14ac:dyDescent="0.3">
      <c r="B1446" s="104"/>
      <c r="C1446" s="105"/>
      <c r="D1446" s="121"/>
      <c r="E1446" s="83"/>
    </row>
    <row r="1447" spans="2:5" x14ac:dyDescent="0.3">
      <c r="B1447" s="104"/>
      <c r="C1447" s="105"/>
      <c r="D1447" s="121"/>
      <c r="E1447" s="83"/>
    </row>
    <row r="1448" spans="2:5" x14ac:dyDescent="0.3">
      <c r="B1448" s="104"/>
      <c r="C1448" s="105"/>
      <c r="D1448" s="121"/>
      <c r="E1448" s="83"/>
    </row>
    <row r="1449" spans="2:5" x14ac:dyDescent="0.3">
      <c r="B1449" s="104"/>
      <c r="C1449" s="105"/>
      <c r="D1449" s="121"/>
      <c r="E1449" s="83"/>
    </row>
    <row r="1450" spans="2:5" x14ac:dyDescent="0.3">
      <c r="B1450" s="104"/>
      <c r="C1450" s="105"/>
      <c r="D1450" s="121"/>
      <c r="E1450" s="83"/>
    </row>
    <row r="1451" spans="2:5" x14ac:dyDescent="0.3">
      <c r="B1451" s="104"/>
      <c r="C1451" s="105"/>
      <c r="D1451" s="121"/>
      <c r="E1451" s="83"/>
    </row>
    <row r="1452" spans="2:5" x14ac:dyDescent="0.3">
      <c r="B1452" s="104"/>
      <c r="C1452" s="105"/>
      <c r="D1452" s="121"/>
      <c r="E1452" s="83"/>
    </row>
    <row r="1453" spans="2:5" x14ac:dyDescent="0.3">
      <c r="B1453" s="104"/>
      <c r="C1453" s="105"/>
      <c r="D1453" s="121"/>
      <c r="E1453" s="83"/>
    </row>
    <row r="1454" spans="2:5" x14ac:dyDescent="0.3">
      <c r="B1454" s="104"/>
      <c r="C1454" s="105"/>
      <c r="D1454" s="121"/>
      <c r="E1454" s="83"/>
    </row>
    <row r="1455" spans="2:5" x14ac:dyDescent="0.3">
      <c r="B1455" s="104"/>
      <c r="C1455" s="105"/>
      <c r="D1455" s="121"/>
      <c r="E1455" s="83"/>
    </row>
    <row r="1456" spans="2:5" x14ac:dyDescent="0.3">
      <c r="B1456" s="104"/>
      <c r="C1456" s="105"/>
      <c r="D1456" s="121"/>
      <c r="E1456" s="83"/>
    </row>
    <row r="1457" spans="2:5" x14ac:dyDescent="0.3">
      <c r="B1457" s="104"/>
      <c r="C1457" s="105"/>
      <c r="D1457" s="121"/>
      <c r="E1457" s="83"/>
    </row>
    <row r="1458" spans="2:5" x14ac:dyDescent="0.3">
      <c r="B1458" s="104"/>
      <c r="C1458" s="105"/>
      <c r="D1458" s="121"/>
      <c r="E1458" s="83"/>
    </row>
    <row r="1459" spans="2:5" x14ac:dyDescent="0.3">
      <c r="B1459" s="104"/>
      <c r="C1459" s="105"/>
      <c r="D1459" s="121"/>
      <c r="E1459" s="83"/>
    </row>
    <row r="1460" spans="2:5" x14ac:dyDescent="0.3">
      <c r="B1460" s="104"/>
      <c r="C1460" s="105"/>
      <c r="D1460" s="121"/>
      <c r="E1460" s="83"/>
    </row>
    <row r="1461" spans="2:5" x14ac:dyDescent="0.3">
      <c r="B1461" s="104"/>
      <c r="C1461" s="105"/>
      <c r="D1461" s="121"/>
      <c r="E1461" s="83"/>
    </row>
    <row r="1462" spans="2:5" x14ac:dyDescent="0.3">
      <c r="B1462" s="104"/>
      <c r="C1462" s="105"/>
      <c r="D1462" s="121"/>
      <c r="E1462" s="83"/>
    </row>
    <row r="1463" spans="2:5" x14ac:dyDescent="0.3">
      <c r="B1463" s="104"/>
      <c r="C1463" s="105"/>
      <c r="D1463" s="121"/>
      <c r="E1463" s="83"/>
    </row>
    <row r="1464" spans="2:5" x14ac:dyDescent="0.3">
      <c r="B1464" s="104"/>
      <c r="C1464" s="105"/>
      <c r="D1464" s="121"/>
      <c r="E1464" s="83"/>
    </row>
    <row r="1465" spans="2:5" x14ac:dyDescent="0.3">
      <c r="B1465" s="104"/>
      <c r="C1465" s="105"/>
      <c r="D1465" s="121"/>
      <c r="E1465" s="83"/>
    </row>
    <row r="1466" spans="2:5" x14ac:dyDescent="0.3">
      <c r="B1466" s="104"/>
      <c r="C1466" s="105"/>
      <c r="D1466" s="121"/>
      <c r="E1466" s="83"/>
    </row>
    <row r="1467" spans="2:5" x14ac:dyDescent="0.3">
      <c r="B1467" s="104"/>
      <c r="C1467" s="105"/>
      <c r="D1467" s="121"/>
      <c r="E1467" s="83"/>
    </row>
    <row r="1468" spans="2:5" x14ac:dyDescent="0.3">
      <c r="B1468" s="104"/>
      <c r="C1468" s="105"/>
      <c r="D1468" s="121"/>
      <c r="E1468" s="83"/>
    </row>
    <row r="1469" spans="2:5" x14ac:dyDescent="0.3">
      <c r="B1469" s="104"/>
      <c r="C1469" s="105"/>
      <c r="D1469" s="121"/>
      <c r="E1469" s="83"/>
    </row>
    <row r="1470" spans="2:5" x14ac:dyDescent="0.3">
      <c r="B1470" s="104"/>
      <c r="C1470" s="105"/>
      <c r="D1470" s="121"/>
      <c r="E1470" s="83"/>
    </row>
    <row r="1471" spans="2:5" x14ac:dyDescent="0.3">
      <c r="B1471" s="104"/>
      <c r="C1471" s="105"/>
      <c r="D1471" s="121"/>
      <c r="E1471" s="83"/>
    </row>
    <row r="1472" spans="2:5" x14ac:dyDescent="0.3">
      <c r="B1472" s="104"/>
      <c r="C1472" s="105"/>
      <c r="D1472" s="121"/>
      <c r="E1472" s="83"/>
    </row>
    <row r="1473" spans="2:5" x14ac:dyDescent="0.3">
      <c r="B1473" s="104"/>
      <c r="C1473" s="105"/>
      <c r="D1473" s="121"/>
      <c r="E1473" s="83"/>
    </row>
    <row r="1474" spans="2:5" x14ac:dyDescent="0.3">
      <c r="B1474" s="104"/>
      <c r="C1474" s="105"/>
      <c r="D1474" s="121"/>
      <c r="E1474" s="83"/>
    </row>
    <row r="1475" spans="2:5" x14ac:dyDescent="0.3">
      <c r="B1475" s="104"/>
      <c r="C1475" s="105"/>
      <c r="D1475" s="121"/>
      <c r="E1475" s="83"/>
    </row>
    <row r="1476" spans="2:5" x14ac:dyDescent="0.3">
      <c r="B1476" s="104"/>
      <c r="C1476" s="105"/>
      <c r="D1476" s="121"/>
      <c r="E1476" s="83"/>
    </row>
    <row r="1477" spans="2:5" x14ac:dyDescent="0.3">
      <c r="B1477" s="104"/>
      <c r="C1477" s="105"/>
      <c r="D1477" s="121"/>
      <c r="E1477" s="83"/>
    </row>
    <row r="1478" spans="2:5" x14ac:dyDescent="0.3">
      <c r="B1478" s="104"/>
      <c r="C1478" s="105"/>
      <c r="D1478" s="121"/>
      <c r="E1478" s="83"/>
    </row>
    <row r="1479" spans="2:5" x14ac:dyDescent="0.3">
      <c r="B1479" s="104"/>
      <c r="C1479" s="105"/>
      <c r="D1479" s="121"/>
      <c r="E1479" s="83"/>
    </row>
    <row r="1480" spans="2:5" x14ac:dyDescent="0.3">
      <c r="B1480" s="104"/>
      <c r="C1480" s="105"/>
      <c r="D1480" s="121"/>
      <c r="E1480" s="83"/>
    </row>
    <row r="1481" spans="2:5" x14ac:dyDescent="0.3">
      <c r="B1481" s="104"/>
      <c r="C1481" s="105"/>
      <c r="D1481" s="121"/>
      <c r="E1481" s="83"/>
    </row>
    <row r="1482" spans="2:5" x14ac:dyDescent="0.3">
      <c r="B1482" s="104"/>
      <c r="C1482" s="105"/>
      <c r="D1482" s="121"/>
      <c r="E1482" s="83"/>
    </row>
    <row r="1483" spans="2:5" x14ac:dyDescent="0.3">
      <c r="B1483" s="104"/>
      <c r="C1483" s="105"/>
      <c r="D1483" s="121"/>
      <c r="E1483" s="83"/>
    </row>
    <row r="1484" spans="2:5" x14ac:dyDescent="0.3">
      <c r="B1484" s="104"/>
      <c r="C1484" s="105"/>
      <c r="D1484" s="121"/>
      <c r="E1484" s="83"/>
    </row>
    <row r="1485" spans="2:5" x14ac:dyDescent="0.3">
      <c r="B1485" s="104"/>
      <c r="C1485" s="105"/>
      <c r="D1485" s="121"/>
      <c r="E1485" s="83"/>
    </row>
    <row r="1486" spans="2:5" x14ac:dyDescent="0.3">
      <c r="B1486" s="104"/>
      <c r="C1486" s="105"/>
      <c r="D1486" s="121"/>
      <c r="E1486" s="83"/>
    </row>
    <row r="1487" spans="2:5" x14ac:dyDescent="0.3">
      <c r="B1487" s="104"/>
      <c r="C1487" s="105"/>
      <c r="D1487" s="121"/>
      <c r="E1487" s="83"/>
    </row>
    <row r="1488" spans="2:5" x14ac:dyDescent="0.3">
      <c r="B1488" s="104"/>
      <c r="C1488" s="105"/>
      <c r="D1488" s="121"/>
      <c r="E1488" s="83"/>
    </row>
    <row r="1489" spans="2:5" x14ac:dyDescent="0.3">
      <c r="B1489" s="104"/>
      <c r="C1489" s="105"/>
      <c r="D1489" s="121"/>
      <c r="E1489" s="83"/>
    </row>
    <row r="1490" spans="2:5" x14ac:dyDescent="0.3">
      <c r="B1490" s="104"/>
      <c r="C1490" s="105"/>
      <c r="D1490" s="121"/>
      <c r="E1490" s="83"/>
    </row>
    <row r="1491" spans="2:5" x14ac:dyDescent="0.3">
      <c r="B1491" s="104"/>
      <c r="C1491" s="105"/>
      <c r="D1491" s="121"/>
      <c r="E1491" s="83"/>
    </row>
    <row r="1492" spans="2:5" x14ac:dyDescent="0.3">
      <c r="B1492" s="104"/>
      <c r="C1492" s="105"/>
      <c r="D1492" s="121"/>
      <c r="E1492" s="83"/>
    </row>
    <row r="1493" spans="2:5" x14ac:dyDescent="0.3">
      <c r="B1493" s="104"/>
      <c r="C1493" s="105"/>
      <c r="D1493" s="121"/>
      <c r="E1493" s="83"/>
    </row>
    <row r="1494" spans="2:5" x14ac:dyDescent="0.3">
      <c r="B1494" s="104"/>
      <c r="C1494" s="105"/>
      <c r="D1494" s="121"/>
      <c r="E1494" s="83"/>
    </row>
    <row r="1495" spans="2:5" x14ac:dyDescent="0.3">
      <c r="B1495" s="104"/>
      <c r="C1495" s="105"/>
      <c r="D1495" s="121"/>
      <c r="E1495" s="83"/>
    </row>
    <row r="1496" spans="2:5" x14ac:dyDescent="0.3">
      <c r="B1496" s="104"/>
      <c r="C1496" s="105"/>
      <c r="D1496" s="121"/>
      <c r="E1496" s="83"/>
    </row>
    <row r="1497" spans="2:5" x14ac:dyDescent="0.3">
      <c r="B1497" s="104"/>
      <c r="C1497" s="105"/>
      <c r="D1497" s="121"/>
      <c r="E1497" s="83"/>
    </row>
    <row r="1498" spans="2:5" x14ac:dyDescent="0.3">
      <c r="B1498" s="104"/>
      <c r="C1498" s="105"/>
      <c r="D1498" s="121"/>
      <c r="E1498" s="83"/>
    </row>
    <row r="1499" spans="2:5" x14ac:dyDescent="0.3">
      <c r="B1499" s="104"/>
      <c r="C1499" s="105"/>
      <c r="D1499" s="121"/>
      <c r="E1499" s="83"/>
    </row>
    <row r="1500" spans="2:5" x14ac:dyDescent="0.3">
      <c r="B1500" s="104"/>
      <c r="C1500" s="105"/>
      <c r="D1500" s="121"/>
      <c r="E1500" s="83"/>
    </row>
    <row r="1501" spans="2:5" x14ac:dyDescent="0.3">
      <c r="B1501" s="104"/>
      <c r="C1501" s="105"/>
      <c r="D1501" s="121"/>
      <c r="E1501" s="83"/>
    </row>
    <row r="1502" spans="2:5" x14ac:dyDescent="0.3">
      <c r="B1502" s="104"/>
      <c r="C1502" s="105"/>
      <c r="D1502" s="121"/>
      <c r="E1502" s="83"/>
    </row>
    <row r="1503" spans="2:5" x14ac:dyDescent="0.3">
      <c r="B1503" s="104"/>
      <c r="C1503" s="105"/>
      <c r="D1503" s="121"/>
      <c r="E1503" s="83"/>
    </row>
    <row r="1504" spans="2:5" x14ac:dyDescent="0.3">
      <c r="B1504" s="104"/>
      <c r="C1504" s="105"/>
      <c r="D1504" s="121"/>
      <c r="E1504" s="83"/>
    </row>
    <row r="1505" spans="2:5" x14ac:dyDescent="0.3">
      <c r="B1505" s="104"/>
      <c r="C1505" s="105"/>
      <c r="D1505" s="121"/>
      <c r="E1505" s="83"/>
    </row>
    <row r="1506" spans="2:5" x14ac:dyDescent="0.3">
      <c r="B1506" s="104"/>
      <c r="C1506" s="105"/>
      <c r="D1506" s="121"/>
      <c r="E1506" s="83"/>
    </row>
    <row r="1507" spans="2:5" x14ac:dyDescent="0.3">
      <c r="B1507" s="104"/>
      <c r="C1507" s="105"/>
      <c r="D1507" s="121"/>
      <c r="E1507" s="83"/>
    </row>
    <row r="1508" spans="2:5" x14ac:dyDescent="0.3">
      <c r="B1508" s="104"/>
      <c r="C1508" s="105"/>
      <c r="D1508" s="121"/>
      <c r="E1508" s="83"/>
    </row>
    <row r="1509" spans="2:5" x14ac:dyDescent="0.3">
      <c r="B1509" s="104"/>
      <c r="C1509" s="105"/>
      <c r="D1509" s="121"/>
      <c r="E1509" s="83"/>
    </row>
    <row r="1510" spans="2:5" x14ac:dyDescent="0.3">
      <c r="B1510" s="104"/>
      <c r="C1510" s="105"/>
      <c r="D1510" s="121"/>
      <c r="E1510" s="83"/>
    </row>
    <row r="1511" spans="2:5" x14ac:dyDescent="0.3">
      <c r="B1511" s="104"/>
      <c r="C1511" s="105"/>
      <c r="D1511" s="121"/>
      <c r="E1511" s="83"/>
    </row>
    <row r="1512" spans="2:5" x14ac:dyDescent="0.3">
      <c r="B1512" s="104"/>
      <c r="C1512" s="105"/>
      <c r="D1512" s="121"/>
      <c r="E1512" s="83"/>
    </row>
    <row r="1513" spans="2:5" x14ac:dyDescent="0.3">
      <c r="B1513" s="104"/>
      <c r="C1513" s="105"/>
      <c r="D1513" s="121"/>
      <c r="E1513" s="83"/>
    </row>
    <row r="1514" spans="2:5" x14ac:dyDescent="0.3">
      <c r="B1514" s="104"/>
      <c r="C1514" s="105"/>
      <c r="D1514" s="121"/>
      <c r="E1514" s="83"/>
    </row>
    <row r="1515" spans="2:5" x14ac:dyDescent="0.3">
      <c r="B1515" s="104"/>
      <c r="C1515" s="105"/>
      <c r="D1515" s="121"/>
      <c r="E1515" s="83"/>
    </row>
    <row r="1516" spans="2:5" x14ac:dyDescent="0.3">
      <c r="B1516" s="104"/>
      <c r="C1516" s="105"/>
      <c r="D1516" s="121"/>
      <c r="E1516" s="83"/>
    </row>
    <row r="1517" spans="2:5" x14ac:dyDescent="0.3">
      <c r="B1517" s="104"/>
      <c r="C1517" s="105"/>
      <c r="D1517" s="121"/>
      <c r="E1517" s="83"/>
    </row>
    <row r="1518" spans="2:5" x14ac:dyDescent="0.3">
      <c r="B1518" s="104"/>
      <c r="C1518" s="105"/>
      <c r="D1518" s="121"/>
      <c r="E1518" s="83"/>
    </row>
    <row r="1519" spans="2:5" x14ac:dyDescent="0.3">
      <c r="B1519" s="104"/>
      <c r="C1519" s="105"/>
      <c r="D1519" s="121"/>
      <c r="E1519" s="83"/>
    </row>
    <row r="1520" spans="2:5" x14ac:dyDescent="0.3">
      <c r="B1520" s="104"/>
      <c r="C1520" s="105"/>
      <c r="D1520" s="121"/>
      <c r="E1520" s="83"/>
    </row>
    <row r="1521" spans="2:5" x14ac:dyDescent="0.3">
      <c r="B1521" s="104"/>
      <c r="C1521" s="105"/>
      <c r="D1521" s="121"/>
      <c r="E1521" s="83"/>
    </row>
    <row r="1522" spans="2:5" x14ac:dyDescent="0.3">
      <c r="B1522" s="104"/>
      <c r="C1522" s="105"/>
      <c r="D1522" s="121"/>
      <c r="E1522" s="83"/>
    </row>
    <row r="1523" spans="2:5" x14ac:dyDescent="0.3">
      <c r="B1523" s="104"/>
      <c r="C1523" s="105"/>
      <c r="D1523" s="121"/>
      <c r="E1523" s="83"/>
    </row>
    <row r="1524" spans="2:5" x14ac:dyDescent="0.3">
      <c r="B1524" s="104"/>
      <c r="C1524" s="105"/>
      <c r="D1524" s="121"/>
      <c r="E1524" s="83"/>
    </row>
    <row r="1525" spans="2:5" x14ac:dyDescent="0.3">
      <c r="B1525" s="104"/>
      <c r="C1525" s="105"/>
      <c r="D1525" s="121"/>
      <c r="E1525" s="83"/>
    </row>
    <row r="1526" spans="2:5" x14ac:dyDescent="0.3">
      <c r="B1526" s="104"/>
      <c r="C1526" s="105"/>
      <c r="D1526" s="121"/>
      <c r="E1526" s="83"/>
    </row>
    <row r="1527" spans="2:5" x14ac:dyDescent="0.3">
      <c r="B1527" s="104"/>
      <c r="C1527" s="105"/>
      <c r="D1527" s="121"/>
      <c r="E1527" s="83"/>
    </row>
    <row r="1528" spans="2:5" x14ac:dyDescent="0.3">
      <c r="B1528" s="104"/>
      <c r="C1528" s="105"/>
      <c r="D1528" s="121"/>
      <c r="E1528" s="83"/>
    </row>
    <row r="1529" spans="2:5" x14ac:dyDescent="0.3">
      <c r="B1529" s="104"/>
      <c r="C1529" s="105"/>
      <c r="D1529" s="121"/>
      <c r="E1529" s="83"/>
    </row>
    <row r="1530" spans="2:5" x14ac:dyDescent="0.3">
      <c r="B1530" s="104"/>
      <c r="C1530" s="105"/>
      <c r="D1530" s="121"/>
      <c r="E1530" s="83"/>
    </row>
    <row r="1531" spans="2:5" x14ac:dyDescent="0.3">
      <c r="B1531" s="104"/>
      <c r="C1531" s="105"/>
      <c r="D1531" s="121"/>
      <c r="E1531" s="83"/>
    </row>
    <row r="1532" spans="2:5" x14ac:dyDescent="0.3">
      <c r="B1532" s="104"/>
      <c r="C1532" s="105"/>
      <c r="D1532" s="121"/>
      <c r="E1532" s="83"/>
    </row>
    <row r="1533" spans="2:5" x14ac:dyDescent="0.3">
      <c r="B1533" s="104"/>
      <c r="C1533" s="105"/>
      <c r="D1533" s="121"/>
      <c r="E1533" s="83"/>
    </row>
    <row r="1534" spans="2:5" x14ac:dyDescent="0.3">
      <c r="B1534" s="104"/>
      <c r="C1534" s="105"/>
      <c r="D1534" s="121"/>
      <c r="E1534" s="83"/>
    </row>
    <row r="1535" spans="2:5" x14ac:dyDescent="0.3">
      <c r="B1535" s="104"/>
      <c r="C1535" s="105"/>
      <c r="D1535" s="121"/>
      <c r="E1535" s="83"/>
    </row>
    <row r="1536" spans="2:5" x14ac:dyDescent="0.3">
      <c r="B1536" s="104"/>
      <c r="C1536" s="105"/>
      <c r="D1536" s="121"/>
      <c r="E1536" s="83"/>
    </row>
    <row r="1537" spans="2:5" x14ac:dyDescent="0.3">
      <c r="B1537" s="104"/>
      <c r="C1537" s="105"/>
      <c r="D1537" s="121"/>
      <c r="E1537" s="83"/>
    </row>
    <row r="1538" spans="2:5" x14ac:dyDescent="0.3">
      <c r="B1538" s="104"/>
      <c r="C1538" s="105"/>
      <c r="D1538" s="121"/>
      <c r="E1538" s="83"/>
    </row>
    <row r="1539" spans="2:5" x14ac:dyDescent="0.3">
      <c r="B1539" s="104"/>
      <c r="C1539" s="105"/>
      <c r="D1539" s="121"/>
      <c r="E1539" s="83"/>
    </row>
    <row r="1540" spans="2:5" x14ac:dyDescent="0.3">
      <c r="B1540" s="104"/>
      <c r="C1540" s="105"/>
      <c r="D1540" s="121"/>
      <c r="E1540" s="83"/>
    </row>
    <row r="1541" spans="2:5" x14ac:dyDescent="0.3">
      <c r="B1541" s="104"/>
      <c r="C1541" s="105"/>
      <c r="D1541" s="121"/>
      <c r="E1541" s="83"/>
    </row>
    <row r="1542" spans="2:5" x14ac:dyDescent="0.3">
      <c r="B1542" s="104"/>
      <c r="C1542" s="105"/>
      <c r="D1542" s="121"/>
      <c r="E1542" s="83"/>
    </row>
    <row r="1543" spans="2:5" x14ac:dyDescent="0.3">
      <c r="B1543" s="104"/>
      <c r="C1543" s="105"/>
      <c r="D1543" s="121"/>
      <c r="E1543" s="83"/>
    </row>
    <row r="1544" spans="2:5" x14ac:dyDescent="0.3">
      <c r="B1544" s="104"/>
      <c r="C1544" s="105"/>
      <c r="D1544" s="121"/>
      <c r="E1544" s="83"/>
    </row>
    <row r="1545" spans="2:5" x14ac:dyDescent="0.3">
      <c r="B1545" s="104"/>
      <c r="C1545" s="105"/>
      <c r="D1545" s="121"/>
      <c r="E1545" s="83"/>
    </row>
    <row r="1546" spans="2:5" x14ac:dyDescent="0.3">
      <c r="B1546" s="104"/>
      <c r="C1546" s="105"/>
      <c r="D1546" s="121"/>
      <c r="E1546" s="83"/>
    </row>
    <row r="1547" spans="2:5" x14ac:dyDescent="0.3">
      <c r="B1547" s="104"/>
      <c r="C1547" s="105"/>
      <c r="D1547" s="121"/>
      <c r="E1547" s="83"/>
    </row>
    <row r="1548" spans="2:5" x14ac:dyDescent="0.3">
      <c r="B1548" s="104"/>
      <c r="C1548" s="105"/>
      <c r="D1548" s="121"/>
      <c r="E1548" s="83"/>
    </row>
    <row r="1549" spans="2:5" x14ac:dyDescent="0.3">
      <c r="B1549" s="104"/>
      <c r="C1549" s="105"/>
      <c r="D1549" s="121"/>
      <c r="E1549" s="83"/>
    </row>
    <row r="1550" spans="2:5" x14ac:dyDescent="0.3">
      <c r="B1550" s="104"/>
      <c r="C1550" s="105"/>
      <c r="D1550" s="121"/>
      <c r="E1550" s="83"/>
    </row>
    <row r="1551" spans="2:5" x14ac:dyDescent="0.3">
      <c r="B1551" s="104"/>
      <c r="C1551" s="105"/>
      <c r="D1551" s="121"/>
      <c r="E1551" s="83"/>
    </row>
    <row r="1552" spans="2:5" x14ac:dyDescent="0.3">
      <c r="B1552" s="104"/>
      <c r="C1552" s="105"/>
      <c r="D1552" s="121"/>
      <c r="E1552" s="83"/>
    </row>
    <row r="1553" spans="2:5" x14ac:dyDescent="0.3">
      <c r="B1553" s="104"/>
      <c r="C1553" s="105"/>
      <c r="D1553" s="121"/>
      <c r="E1553" s="83"/>
    </row>
    <row r="1554" spans="2:5" x14ac:dyDescent="0.3">
      <c r="B1554" s="104"/>
      <c r="C1554" s="105"/>
      <c r="D1554" s="121"/>
      <c r="E1554" s="83"/>
    </row>
    <row r="1555" spans="2:5" x14ac:dyDescent="0.3">
      <c r="B1555" s="104"/>
      <c r="C1555" s="105"/>
      <c r="D1555" s="121"/>
      <c r="E1555" s="83"/>
    </row>
    <row r="1556" spans="2:5" x14ac:dyDescent="0.3">
      <c r="B1556" s="104"/>
      <c r="C1556" s="105"/>
      <c r="D1556" s="121"/>
      <c r="E1556" s="83"/>
    </row>
    <row r="1557" spans="2:5" x14ac:dyDescent="0.3">
      <c r="B1557" s="104"/>
      <c r="C1557" s="105"/>
      <c r="D1557" s="121"/>
      <c r="E1557" s="83"/>
    </row>
    <row r="1558" spans="2:5" x14ac:dyDescent="0.3">
      <c r="B1558" s="104"/>
      <c r="C1558" s="105"/>
      <c r="D1558" s="121"/>
      <c r="E1558" s="83"/>
    </row>
    <row r="1559" spans="2:5" x14ac:dyDescent="0.3">
      <c r="B1559" s="104"/>
      <c r="C1559" s="105"/>
      <c r="D1559" s="121"/>
      <c r="E1559" s="83"/>
    </row>
    <row r="1560" spans="2:5" x14ac:dyDescent="0.3">
      <c r="B1560" s="104"/>
      <c r="C1560" s="105"/>
      <c r="D1560" s="121"/>
      <c r="E1560" s="83"/>
    </row>
    <row r="1561" spans="2:5" x14ac:dyDescent="0.3">
      <c r="B1561" s="104"/>
      <c r="C1561" s="105"/>
      <c r="D1561" s="121"/>
      <c r="E1561" s="83"/>
    </row>
    <row r="1562" spans="2:5" x14ac:dyDescent="0.3">
      <c r="B1562" s="104"/>
      <c r="C1562" s="105"/>
      <c r="D1562" s="121"/>
      <c r="E1562" s="83"/>
    </row>
    <row r="1563" spans="2:5" x14ac:dyDescent="0.3">
      <c r="B1563" s="104"/>
      <c r="C1563" s="105"/>
      <c r="D1563" s="121"/>
      <c r="E1563" s="83"/>
    </row>
    <row r="1564" spans="2:5" x14ac:dyDescent="0.3">
      <c r="B1564" s="104"/>
      <c r="C1564" s="105"/>
      <c r="D1564" s="121"/>
      <c r="E1564" s="83"/>
    </row>
    <row r="1565" spans="2:5" x14ac:dyDescent="0.3">
      <c r="B1565" s="104"/>
      <c r="C1565" s="105"/>
      <c r="D1565" s="121"/>
      <c r="E1565" s="83"/>
    </row>
    <row r="1566" spans="2:5" x14ac:dyDescent="0.3">
      <c r="B1566" s="104"/>
      <c r="C1566" s="105"/>
      <c r="D1566" s="121"/>
      <c r="E1566" s="83"/>
    </row>
    <row r="1567" spans="2:5" x14ac:dyDescent="0.3">
      <c r="B1567" s="104"/>
      <c r="C1567" s="105"/>
      <c r="D1567" s="121"/>
      <c r="E1567" s="83"/>
    </row>
    <row r="1568" spans="2:5" x14ac:dyDescent="0.3">
      <c r="B1568" s="104"/>
      <c r="C1568" s="105"/>
      <c r="D1568" s="121"/>
      <c r="E1568" s="83"/>
    </row>
    <row r="1569" spans="2:5" x14ac:dyDescent="0.3">
      <c r="B1569" s="104"/>
      <c r="C1569" s="105"/>
      <c r="D1569" s="121"/>
      <c r="E1569" s="83"/>
    </row>
    <row r="1570" spans="2:5" x14ac:dyDescent="0.3">
      <c r="B1570" s="104"/>
      <c r="C1570" s="105"/>
      <c r="D1570" s="121"/>
      <c r="E1570" s="83"/>
    </row>
    <row r="1571" spans="2:5" x14ac:dyDescent="0.3">
      <c r="B1571" s="104"/>
      <c r="C1571" s="105"/>
      <c r="D1571" s="121"/>
      <c r="E1571" s="83"/>
    </row>
    <row r="1572" spans="2:5" x14ac:dyDescent="0.3">
      <c r="B1572" s="104"/>
      <c r="C1572" s="105"/>
      <c r="D1572" s="121"/>
      <c r="E1572" s="83"/>
    </row>
    <row r="1573" spans="2:5" x14ac:dyDescent="0.3">
      <c r="B1573" s="104"/>
      <c r="C1573" s="105"/>
      <c r="D1573" s="121"/>
      <c r="E1573" s="83"/>
    </row>
    <row r="1574" spans="2:5" x14ac:dyDescent="0.3">
      <c r="B1574" s="104"/>
      <c r="C1574" s="105"/>
      <c r="D1574" s="121"/>
      <c r="E1574" s="83"/>
    </row>
    <row r="1575" spans="2:5" x14ac:dyDescent="0.3">
      <c r="B1575" s="104"/>
      <c r="C1575" s="105"/>
      <c r="D1575" s="121"/>
      <c r="E1575" s="83"/>
    </row>
    <row r="1576" spans="2:5" x14ac:dyDescent="0.3">
      <c r="B1576" s="104"/>
      <c r="C1576" s="105"/>
      <c r="D1576" s="121"/>
      <c r="E1576" s="83"/>
    </row>
    <row r="1577" spans="2:5" x14ac:dyDescent="0.3">
      <c r="B1577" s="104"/>
      <c r="C1577" s="105"/>
      <c r="D1577" s="121"/>
      <c r="E1577" s="83"/>
    </row>
    <row r="1578" spans="2:5" x14ac:dyDescent="0.3">
      <c r="B1578" s="104"/>
      <c r="C1578" s="105"/>
      <c r="D1578" s="121"/>
      <c r="E1578" s="83"/>
    </row>
    <row r="1579" spans="2:5" x14ac:dyDescent="0.3">
      <c r="B1579" s="104"/>
      <c r="C1579" s="105"/>
      <c r="D1579" s="121"/>
      <c r="E1579" s="83"/>
    </row>
    <row r="1580" spans="2:5" x14ac:dyDescent="0.3">
      <c r="B1580" s="104"/>
      <c r="C1580" s="105"/>
      <c r="D1580" s="121"/>
      <c r="E1580" s="83"/>
    </row>
    <row r="1581" spans="2:5" x14ac:dyDescent="0.3">
      <c r="B1581" s="104"/>
      <c r="C1581" s="105"/>
      <c r="D1581" s="121"/>
      <c r="E1581" s="83"/>
    </row>
    <row r="1582" spans="2:5" x14ac:dyDescent="0.3">
      <c r="B1582" s="104"/>
      <c r="C1582" s="105"/>
      <c r="D1582" s="121"/>
      <c r="E1582" s="83"/>
    </row>
    <row r="1583" spans="2:5" x14ac:dyDescent="0.3">
      <c r="B1583" s="104"/>
      <c r="C1583" s="105"/>
      <c r="D1583" s="121"/>
      <c r="E1583" s="83"/>
    </row>
    <row r="1584" spans="2:5" x14ac:dyDescent="0.3">
      <c r="B1584" s="104"/>
      <c r="C1584" s="105"/>
      <c r="D1584" s="121"/>
      <c r="E1584" s="83"/>
    </row>
    <row r="1585" spans="2:5" x14ac:dyDescent="0.3">
      <c r="B1585" s="104"/>
      <c r="C1585" s="105"/>
      <c r="D1585" s="121"/>
      <c r="E1585" s="83"/>
    </row>
    <row r="1586" spans="2:5" x14ac:dyDescent="0.3">
      <c r="B1586" s="104"/>
      <c r="C1586" s="105"/>
      <c r="D1586" s="121"/>
      <c r="E1586" s="83"/>
    </row>
    <row r="1587" spans="2:5" x14ac:dyDescent="0.3">
      <c r="B1587" s="104"/>
      <c r="C1587" s="105"/>
      <c r="D1587" s="121"/>
      <c r="E1587" s="83"/>
    </row>
    <row r="1588" spans="2:5" x14ac:dyDescent="0.3">
      <c r="B1588" s="104"/>
      <c r="C1588" s="105"/>
      <c r="D1588" s="121"/>
      <c r="E1588" s="83"/>
    </row>
    <row r="1589" spans="2:5" x14ac:dyDescent="0.3">
      <c r="B1589" s="104"/>
      <c r="C1589" s="105"/>
      <c r="D1589" s="121"/>
      <c r="E1589" s="83"/>
    </row>
    <row r="1590" spans="2:5" x14ac:dyDescent="0.3">
      <c r="B1590" s="104"/>
      <c r="C1590" s="105"/>
      <c r="D1590" s="121"/>
      <c r="E1590" s="83"/>
    </row>
    <row r="1591" spans="2:5" x14ac:dyDescent="0.3">
      <c r="B1591" s="104"/>
      <c r="C1591" s="105"/>
      <c r="D1591" s="121"/>
      <c r="E1591" s="83"/>
    </row>
    <row r="1592" spans="2:5" x14ac:dyDescent="0.3">
      <c r="B1592" s="104"/>
      <c r="C1592" s="105"/>
      <c r="D1592" s="121"/>
      <c r="E1592" s="83"/>
    </row>
    <row r="1593" spans="2:5" x14ac:dyDescent="0.3">
      <c r="B1593" s="104"/>
      <c r="C1593" s="105"/>
      <c r="D1593" s="121"/>
      <c r="E1593" s="83"/>
    </row>
    <row r="1594" spans="2:5" x14ac:dyDescent="0.3">
      <c r="B1594" s="104"/>
      <c r="C1594" s="105"/>
      <c r="D1594" s="121"/>
      <c r="E1594" s="83"/>
    </row>
    <row r="1595" spans="2:5" x14ac:dyDescent="0.3">
      <c r="B1595" s="104"/>
      <c r="C1595" s="105"/>
      <c r="D1595" s="121"/>
      <c r="E1595" s="83"/>
    </row>
    <row r="1596" spans="2:5" x14ac:dyDescent="0.3">
      <c r="B1596" s="104"/>
      <c r="C1596" s="105"/>
      <c r="D1596" s="121"/>
      <c r="E1596" s="83"/>
    </row>
    <row r="1597" spans="2:5" x14ac:dyDescent="0.3">
      <c r="B1597" s="104"/>
      <c r="C1597" s="105"/>
      <c r="D1597" s="121"/>
      <c r="E1597" s="83"/>
    </row>
    <row r="1598" spans="2:5" x14ac:dyDescent="0.3">
      <c r="B1598" s="104"/>
      <c r="C1598" s="105"/>
      <c r="D1598" s="121"/>
      <c r="E1598" s="83"/>
    </row>
    <row r="1599" spans="2:5" x14ac:dyDescent="0.3">
      <c r="B1599" s="104"/>
      <c r="C1599" s="105"/>
      <c r="D1599" s="121"/>
      <c r="E1599" s="83"/>
    </row>
    <row r="1600" spans="2:5" x14ac:dyDescent="0.3">
      <c r="B1600" s="104"/>
      <c r="C1600" s="105"/>
      <c r="D1600" s="121"/>
      <c r="E1600" s="83"/>
    </row>
    <row r="1601" spans="2:5" x14ac:dyDescent="0.3">
      <c r="B1601" s="104"/>
      <c r="C1601" s="105"/>
      <c r="D1601" s="121"/>
      <c r="E1601" s="83"/>
    </row>
    <row r="1602" spans="2:5" x14ac:dyDescent="0.3">
      <c r="B1602" s="104"/>
      <c r="C1602" s="105"/>
      <c r="D1602" s="121"/>
      <c r="E1602" s="83"/>
    </row>
    <row r="1603" spans="2:5" x14ac:dyDescent="0.3">
      <c r="B1603" s="104"/>
      <c r="C1603" s="105"/>
      <c r="D1603" s="121"/>
      <c r="E1603" s="83"/>
    </row>
    <row r="1604" spans="2:5" x14ac:dyDescent="0.3">
      <c r="B1604" s="104"/>
      <c r="C1604" s="105"/>
      <c r="D1604" s="121"/>
      <c r="E1604" s="83"/>
    </row>
    <row r="1605" spans="2:5" x14ac:dyDescent="0.3">
      <c r="B1605" s="104"/>
      <c r="C1605" s="105"/>
      <c r="D1605" s="121"/>
      <c r="E1605" s="83"/>
    </row>
    <row r="1606" spans="2:5" x14ac:dyDescent="0.3">
      <c r="B1606" s="104"/>
      <c r="C1606" s="105"/>
      <c r="D1606" s="121"/>
      <c r="E1606" s="83"/>
    </row>
    <row r="1607" spans="2:5" x14ac:dyDescent="0.3">
      <c r="B1607" s="104"/>
      <c r="C1607" s="105"/>
      <c r="D1607" s="121"/>
      <c r="E1607" s="83"/>
    </row>
    <row r="1608" spans="2:5" x14ac:dyDescent="0.3">
      <c r="B1608" s="104"/>
      <c r="C1608" s="105"/>
      <c r="D1608" s="121"/>
      <c r="E1608" s="83"/>
    </row>
    <row r="1609" spans="2:5" x14ac:dyDescent="0.3">
      <c r="B1609" s="104"/>
      <c r="C1609" s="105"/>
      <c r="D1609" s="121"/>
      <c r="E1609" s="83"/>
    </row>
    <row r="1610" spans="2:5" x14ac:dyDescent="0.3">
      <c r="B1610" s="104"/>
      <c r="C1610" s="105"/>
      <c r="D1610" s="121"/>
      <c r="E1610" s="83"/>
    </row>
    <row r="1611" spans="2:5" x14ac:dyDescent="0.3">
      <c r="B1611" s="104"/>
      <c r="C1611" s="105"/>
      <c r="D1611" s="121"/>
      <c r="E1611" s="83"/>
    </row>
    <row r="1612" spans="2:5" x14ac:dyDescent="0.3">
      <c r="B1612" s="104"/>
      <c r="C1612" s="105"/>
      <c r="D1612" s="121"/>
      <c r="E1612" s="83"/>
    </row>
    <row r="1613" spans="2:5" x14ac:dyDescent="0.3">
      <c r="B1613" s="104"/>
      <c r="C1613" s="105"/>
      <c r="D1613" s="121"/>
      <c r="E1613" s="83"/>
    </row>
    <row r="1614" spans="2:5" x14ac:dyDescent="0.3">
      <c r="B1614" s="104"/>
      <c r="C1614" s="105"/>
      <c r="D1614" s="121"/>
      <c r="E1614" s="83"/>
    </row>
    <row r="1615" spans="2:5" x14ac:dyDescent="0.3">
      <c r="B1615" s="104"/>
      <c r="C1615" s="105"/>
      <c r="D1615" s="121"/>
      <c r="E1615" s="83"/>
    </row>
    <row r="1616" spans="2:5" x14ac:dyDescent="0.3">
      <c r="B1616" s="104"/>
      <c r="C1616" s="105"/>
      <c r="D1616" s="121"/>
      <c r="E1616" s="83"/>
    </row>
    <row r="1617" spans="2:5" x14ac:dyDescent="0.3">
      <c r="B1617" s="104"/>
      <c r="C1617" s="105"/>
      <c r="D1617" s="121"/>
      <c r="E1617" s="83"/>
    </row>
    <row r="1618" spans="2:5" x14ac:dyDescent="0.3">
      <c r="B1618" s="104"/>
      <c r="C1618" s="105"/>
      <c r="D1618" s="121"/>
      <c r="E1618" s="83"/>
    </row>
    <row r="1619" spans="2:5" x14ac:dyDescent="0.3">
      <c r="B1619" s="104"/>
      <c r="C1619" s="105"/>
      <c r="D1619" s="121"/>
      <c r="E1619" s="83"/>
    </row>
    <row r="1620" spans="2:5" x14ac:dyDescent="0.3">
      <c r="B1620" s="104"/>
      <c r="C1620" s="105"/>
      <c r="D1620" s="121"/>
      <c r="E1620" s="83"/>
    </row>
    <row r="1621" spans="2:5" x14ac:dyDescent="0.3">
      <c r="B1621" s="104"/>
      <c r="C1621" s="105"/>
      <c r="D1621" s="121"/>
      <c r="E1621" s="83"/>
    </row>
    <row r="1622" spans="2:5" x14ac:dyDescent="0.3">
      <c r="B1622" s="104"/>
      <c r="C1622" s="105"/>
      <c r="D1622" s="121"/>
      <c r="E1622" s="83"/>
    </row>
    <row r="1623" spans="2:5" x14ac:dyDescent="0.3">
      <c r="B1623" s="104"/>
      <c r="C1623" s="105"/>
      <c r="D1623" s="121"/>
      <c r="E1623" s="83"/>
    </row>
    <row r="1624" spans="2:5" x14ac:dyDescent="0.3">
      <c r="B1624" s="104"/>
      <c r="C1624" s="105"/>
      <c r="D1624" s="121"/>
      <c r="E1624" s="83"/>
    </row>
    <row r="1625" spans="2:5" x14ac:dyDescent="0.3">
      <c r="B1625" s="104"/>
      <c r="C1625" s="105"/>
      <c r="D1625" s="121"/>
      <c r="E1625" s="83"/>
    </row>
    <row r="1626" spans="2:5" x14ac:dyDescent="0.3">
      <c r="B1626" s="104"/>
      <c r="C1626" s="105"/>
      <c r="D1626" s="121"/>
      <c r="E1626" s="83"/>
    </row>
    <row r="1627" spans="2:5" x14ac:dyDescent="0.3">
      <c r="B1627" s="104"/>
      <c r="C1627" s="105"/>
      <c r="D1627" s="121"/>
      <c r="E1627" s="83"/>
    </row>
    <row r="1628" spans="2:5" x14ac:dyDescent="0.3">
      <c r="B1628" s="104"/>
      <c r="C1628" s="105"/>
      <c r="D1628" s="121"/>
      <c r="E1628" s="83"/>
    </row>
    <row r="1629" spans="2:5" x14ac:dyDescent="0.3">
      <c r="B1629" s="104"/>
      <c r="C1629" s="105"/>
      <c r="D1629" s="121"/>
      <c r="E1629" s="83"/>
    </row>
    <row r="1630" spans="2:5" x14ac:dyDescent="0.3">
      <c r="B1630" s="104"/>
      <c r="C1630" s="105"/>
      <c r="D1630" s="121"/>
      <c r="E1630" s="83"/>
    </row>
    <row r="1631" spans="2:5" x14ac:dyDescent="0.3">
      <c r="B1631" s="104"/>
      <c r="C1631" s="105"/>
      <c r="D1631" s="121"/>
      <c r="E1631" s="83"/>
    </row>
    <row r="1632" spans="2:5" x14ac:dyDescent="0.3">
      <c r="B1632" s="104"/>
      <c r="C1632" s="105"/>
      <c r="D1632" s="121"/>
      <c r="E1632" s="83"/>
    </row>
    <row r="1633" spans="2:5" x14ac:dyDescent="0.3">
      <c r="B1633" s="104"/>
      <c r="C1633" s="105"/>
      <c r="D1633" s="121"/>
      <c r="E1633" s="83"/>
    </row>
    <row r="1634" spans="2:5" x14ac:dyDescent="0.3">
      <c r="B1634" s="104"/>
      <c r="C1634" s="105"/>
      <c r="D1634" s="121"/>
      <c r="E1634" s="83"/>
    </row>
    <row r="1635" spans="2:5" x14ac:dyDescent="0.3">
      <c r="B1635" s="104"/>
      <c r="C1635" s="105"/>
      <c r="D1635" s="121"/>
      <c r="E1635" s="83"/>
    </row>
    <row r="1636" spans="2:5" x14ac:dyDescent="0.3">
      <c r="B1636" s="104"/>
      <c r="C1636" s="105"/>
      <c r="D1636" s="121"/>
      <c r="E1636" s="83"/>
    </row>
    <row r="1637" spans="2:5" x14ac:dyDescent="0.3">
      <c r="B1637" s="104"/>
      <c r="C1637" s="105"/>
      <c r="D1637" s="121"/>
      <c r="E1637" s="83"/>
    </row>
    <row r="1638" spans="2:5" x14ac:dyDescent="0.3">
      <c r="B1638" s="104"/>
      <c r="C1638" s="105"/>
      <c r="D1638" s="121"/>
      <c r="E1638" s="83"/>
    </row>
    <row r="1639" spans="2:5" x14ac:dyDescent="0.3">
      <c r="B1639" s="104"/>
      <c r="C1639" s="105"/>
      <c r="D1639" s="121"/>
      <c r="E1639" s="83"/>
    </row>
    <row r="1640" spans="2:5" x14ac:dyDescent="0.3">
      <c r="B1640" s="104"/>
      <c r="C1640" s="105"/>
      <c r="D1640" s="121"/>
      <c r="E1640" s="83"/>
    </row>
    <row r="1641" spans="2:5" x14ac:dyDescent="0.3">
      <c r="B1641" s="104"/>
      <c r="C1641" s="105"/>
      <c r="D1641" s="121"/>
      <c r="E1641" s="83"/>
    </row>
    <row r="1642" spans="2:5" x14ac:dyDescent="0.3">
      <c r="B1642" s="104"/>
      <c r="C1642" s="105"/>
      <c r="D1642" s="121"/>
      <c r="E1642" s="83"/>
    </row>
    <row r="1643" spans="2:5" x14ac:dyDescent="0.3">
      <c r="B1643" s="104"/>
      <c r="C1643" s="105"/>
      <c r="D1643" s="121"/>
      <c r="E1643" s="83"/>
    </row>
    <row r="1644" spans="2:5" x14ac:dyDescent="0.3">
      <c r="B1644" s="104"/>
      <c r="C1644" s="105"/>
      <c r="D1644" s="121"/>
      <c r="E1644" s="83"/>
    </row>
    <row r="1645" spans="2:5" x14ac:dyDescent="0.3">
      <c r="B1645" s="104"/>
      <c r="C1645" s="105"/>
      <c r="D1645" s="121"/>
      <c r="E1645" s="83"/>
    </row>
    <row r="1646" spans="2:5" x14ac:dyDescent="0.3">
      <c r="B1646" s="104"/>
      <c r="C1646" s="105"/>
      <c r="D1646" s="121"/>
      <c r="E1646" s="83"/>
    </row>
    <row r="1647" spans="2:5" x14ac:dyDescent="0.3">
      <c r="B1647" s="104"/>
      <c r="C1647" s="105"/>
      <c r="D1647" s="121"/>
      <c r="E1647" s="83"/>
    </row>
    <row r="1648" spans="2:5" x14ac:dyDescent="0.3">
      <c r="B1648" s="104"/>
      <c r="C1648" s="105"/>
      <c r="D1648" s="121"/>
      <c r="E1648" s="83"/>
    </row>
    <row r="1649" spans="2:5" x14ac:dyDescent="0.3">
      <c r="B1649" s="104"/>
      <c r="C1649" s="105"/>
      <c r="D1649" s="121"/>
      <c r="E1649" s="83"/>
    </row>
    <row r="1650" spans="2:5" x14ac:dyDescent="0.3">
      <c r="B1650" s="104"/>
      <c r="C1650" s="105"/>
      <c r="D1650" s="121"/>
      <c r="E1650" s="83"/>
    </row>
    <row r="1651" spans="2:5" x14ac:dyDescent="0.3">
      <c r="B1651" s="104"/>
      <c r="C1651" s="105"/>
      <c r="D1651" s="121"/>
      <c r="E1651" s="83"/>
    </row>
    <row r="1652" spans="2:5" x14ac:dyDescent="0.3">
      <c r="B1652" s="104"/>
      <c r="C1652" s="105"/>
      <c r="D1652" s="121"/>
      <c r="E1652" s="83"/>
    </row>
    <row r="1653" spans="2:5" x14ac:dyDescent="0.3">
      <c r="B1653" s="104"/>
      <c r="C1653" s="105"/>
      <c r="D1653" s="121"/>
      <c r="E1653" s="83"/>
    </row>
    <row r="1654" spans="2:5" x14ac:dyDescent="0.3">
      <c r="B1654" s="104"/>
      <c r="C1654" s="105"/>
      <c r="D1654" s="121"/>
      <c r="E1654" s="83"/>
    </row>
    <row r="1655" spans="2:5" x14ac:dyDescent="0.3">
      <c r="B1655" s="104"/>
      <c r="C1655" s="105"/>
      <c r="D1655" s="121"/>
      <c r="E1655" s="83"/>
    </row>
    <row r="1656" spans="2:5" x14ac:dyDescent="0.3">
      <c r="B1656" s="104"/>
      <c r="C1656" s="105"/>
      <c r="D1656" s="121"/>
      <c r="E1656" s="83"/>
    </row>
    <row r="1657" spans="2:5" x14ac:dyDescent="0.3">
      <c r="B1657" s="104"/>
      <c r="C1657" s="105"/>
      <c r="D1657" s="121"/>
      <c r="E1657" s="83"/>
    </row>
    <row r="1658" spans="2:5" x14ac:dyDescent="0.3">
      <c r="B1658" s="104"/>
      <c r="C1658" s="105"/>
      <c r="D1658" s="121"/>
      <c r="E1658" s="83"/>
    </row>
    <row r="1659" spans="2:5" x14ac:dyDescent="0.3">
      <c r="B1659" s="104"/>
      <c r="C1659" s="105"/>
      <c r="D1659" s="121"/>
      <c r="E1659" s="83"/>
    </row>
    <row r="1660" spans="2:5" x14ac:dyDescent="0.3">
      <c r="B1660" s="104"/>
      <c r="C1660" s="105"/>
      <c r="D1660" s="121"/>
      <c r="E1660" s="83"/>
    </row>
    <row r="1661" spans="2:5" x14ac:dyDescent="0.3">
      <c r="B1661" s="104"/>
      <c r="C1661" s="105"/>
      <c r="D1661" s="121"/>
      <c r="E1661" s="83"/>
    </row>
    <row r="1662" spans="2:5" x14ac:dyDescent="0.3">
      <c r="B1662" s="104"/>
      <c r="C1662" s="105"/>
      <c r="D1662" s="121"/>
      <c r="E1662" s="83"/>
    </row>
    <row r="1663" spans="2:5" x14ac:dyDescent="0.3">
      <c r="B1663" s="104"/>
      <c r="C1663" s="105"/>
      <c r="D1663" s="121"/>
      <c r="E1663" s="83"/>
    </row>
    <row r="1664" spans="2:5" x14ac:dyDescent="0.3">
      <c r="B1664" s="104"/>
      <c r="C1664" s="105"/>
      <c r="D1664" s="121"/>
      <c r="E1664" s="83"/>
    </row>
    <row r="1665" spans="2:5" x14ac:dyDescent="0.3">
      <c r="B1665" s="104"/>
      <c r="C1665" s="105"/>
      <c r="D1665" s="121"/>
      <c r="E1665" s="83"/>
    </row>
    <row r="1666" spans="2:5" x14ac:dyDescent="0.3">
      <c r="B1666" s="104"/>
      <c r="C1666" s="105"/>
      <c r="D1666" s="121"/>
      <c r="E1666" s="83"/>
    </row>
    <row r="1667" spans="2:5" x14ac:dyDescent="0.3">
      <c r="B1667" s="104"/>
      <c r="C1667" s="105"/>
      <c r="D1667" s="121"/>
      <c r="E1667" s="83"/>
    </row>
    <row r="1668" spans="2:5" x14ac:dyDescent="0.3">
      <c r="B1668" s="104"/>
      <c r="C1668" s="105"/>
      <c r="D1668" s="121"/>
      <c r="E1668" s="83"/>
    </row>
    <row r="1669" spans="2:5" x14ac:dyDescent="0.3">
      <c r="B1669" s="104"/>
      <c r="C1669" s="105"/>
      <c r="D1669" s="121"/>
      <c r="E1669" s="83"/>
    </row>
    <row r="1670" spans="2:5" x14ac:dyDescent="0.3">
      <c r="B1670" s="104"/>
      <c r="C1670" s="105"/>
      <c r="D1670" s="121"/>
      <c r="E1670" s="83"/>
    </row>
    <row r="1671" spans="2:5" x14ac:dyDescent="0.3">
      <c r="B1671" s="104"/>
      <c r="C1671" s="105"/>
      <c r="D1671" s="121"/>
      <c r="E1671" s="83"/>
    </row>
    <row r="1672" spans="2:5" x14ac:dyDescent="0.3">
      <c r="B1672" s="104"/>
      <c r="C1672" s="105"/>
      <c r="D1672" s="121"/>
      <c r="E1672" s="83"/>
    </row>
    <row r="1673" spans="2:5" x14ac:dyDescent="0.3">
      <c r="B1673" s="104"/>
      <c r="C1673" s="105"/>
      <c r="D1673" s="121"/>
      <c r="E1673" s="83"/>
    </row>
    <row r="1674" spans="2:5" x14ac:dyDescent="0.3">
      <c r="B1674" s="104"/>
      <c r="C1674" s="105"/>
      <c r="D1674" s="121"/>
      <c r="E1674" s="83"/>
    </row>
    <row r="1675" spans="2:5" x14ac:dyDescent="0.3">
      <c r="B1675" s="104"/>
      <c r="C1675" s="105"/>
      <c r="D1675" s="121"/>
      <c r="E1675" s="83"/>
    </row>
    <row r="1676" spans="2:5" x14ac:dyDescent="0.3">
      <c r="B1676" s="104"/>
      <c r="C1676" s="105"/>
      <c r="D1676" s="121"/>
      <c r="E1676" s="83"/>
    </row>
    <row r="1677" spans="2:5" x14ac:dyDescent="0.3">
      <c r="B1677" s="104"/>
      <c r="C1677" s="105"/>
      <c r="D1677" s="121"/>
      <c r="E1677" s="83"/>
    </row>
    <row r="1678" spans="2:5" x14ac:dyDescent="0.3">
      <c r="B1678" s="104"/>
      <c r="C1678" s="105"/>
      <c r="D1678" s="121"/>
      <c r="E1678" s="83"/>
    </row>
    <row r="1679" spans="2:5" x14ac:dyDescent="0.3">
      <c r="B1679" s="104"/>
      <c r="C1679" s="105"/>
      <c r="D1679" s="121"/>
      <c r="E1679" s="83"/>
    </row>
    <row r="1680" spans="2:5" x14ac:dyDescent="0.3">
      <c r="B1680" s="104"/>
      <c r="C1680" s="105"/>
      <c r="D1680" s="121"/>
      <c r="E1680" s="83"/>
    </row>
    <row r="1681" spans="2:5" x14ac:dyDescent="0.3">
      <c r="B1681" s="104"/>
      <c r="C1681" s="105"/>
      <c r="D1681" s="121"/>
      <c r="E1681" s="83"/>
    </row>
    <row r="1682" spans="2:5" x14ac:dyDescent="0.3">
      <c r="B1682" s="104"/>
      <c r="C1682" s="105"/>
      <c r="D1682" s="121"/>
      <c r="E1682" s="83"/>
    </row>
    <row r="1683" spans="2:5" x14ac:dyDescent="0.3">
      <c r="B1683" s="104"/>
      <c r="C1683" s="105"/>
      <c r="D1683" s="121"/>
      <c r="E1683" s="83"/>
    </row>
    <row r="1684" spans="2:5" x14ac:dyDescent="0.3">
      <c r="B1684" s="104"/>
      <c r="C1684" s="105"/>
      <c r="D1684" s="121"/>
      <c r="E1684" s="83"/>
    </row>
    <row r="1685" spans="2:5" x14ac:dyDescent="0.3">
      <c r="B1685" s="104"/>
      <c r="C1685" s="105"/>
      <c r="D1685" s="121"/>
      <c r="E1685" s="83"/>
    </row>
    <row r="1686" spans="2:5" x14ac:dyDescent="0.3">
      <c r="B1686" s="104"/>
      <c r="C1686" s="105"/>
      <c r="D1686" s="121"/>
      <c r="E1686" s="83"/>
    </row>
    <row r="1687" spans="2:5" x14ac:dyDescent="0.3">
      <c r="B1687" s="104"/>
      <c r="C1687" s="105"/>
      <c r="D1687" s="121"/>
      <c r="E1687" s="83"/>
    </row>
    <row r="1688" spans="2:5" x14ac:dyDescent="0.3">
      <c r="B1688" s="104"/>
      <c r="C1688" s="105"/>
      <c r="D1688" s="121"/>
      <c r="E1688" s="83"/>
    </row>
    <row r="1689" spans="2:5" x14ac:dyDescent="0.3">
      <c r="B1689" s="104"/>
      <c r="C1689" s="105"/>
      <c r="D1689" s="121"/>
      <c r="E1689" s="83"/>
    </row>
    <row r="1690" spans="2:5" x14ac:dyDescent="0.3">
      <c r="B1690" s="104"/>
      <c r="C1690" s="105"/>
      <c r="D1690" s="121"/>
      <c r="E1690" s="83"/>
    </row>
    <row r="1691" spans="2:5" x14ac:dyDescent="0.3">
      <c r="B1691" s="104"/>
      <c r="C1691" s="105"/>
      <c r="D1691" s="121"/>
      <c r="E1691" s="83"/>
    </row>
    <row r="1692" spans="2:5" x14ac:dyDescent="0.3">
      <c r="B1692" s="104"/>
      <c r="C1692" s="105"/>
      <c r="D1692" s="121"/>
      <c r="E1692" s="83"/>
    </row>
    <row r="1693" spans="2:5" x14ac:dyDescent="0.3">
      <c r="B1693" s="104"/>
      <c r="C1693" s="105"/>
      <c r="D1693" s="121"/>
      <c r="E1693" s="83"/>
    </row>
    <row r="1694" spans="2:5" x14ac:dyDescent="0.3">
      <c r="B1694" s="104"/>
      <c r="C1694" s="105"/>
      <c r="D1694" s="121"/>
      <c r="E1694" s="83"/>
    </row>
    <row r="1695" spans="2:5" x14ac:dyDescent="0.3">
      <c r="B1695" s="104"/>
      <c r="C1695" s="105"/>
      <c r="D1695" s="121"/>
      <c r="E1695" s="83"/>
    </row>
    <row r="1696" spans="2:5" x14ac:dyDescent="0.3">
      <c r="B1696" s="104"/>
      <c r="C1696" s="105"/>
      <c r="D1696" s="121"/>
      <c r="E1696" s="83"/>
    </row>
    <row r="1697" spans="2:5" x14ac:dyDescent="0.3">
      <c r="B1697" s="104"/>
      <c r="C1697" s="105"/>
      <c r="D1697" s="121"/>
      <c r="E1697" s="83"/>
    </row>
    <row r="1698" spans="2:5" x14ac:dyDescent="0.3">
      <c r="B1698" s="104"/>
      <c r="C1698" s="105"/>
      <c r="D1698" s="121"/>
      <c r="E1698" s="83"/>
    </row>
    <row r="1699" spans="2:5" x14ac:dyDescent="0.3">
      <c r="B1699" s="104"/>
      <c r="C1699" s="105"/>
      <c r="D1699" s="121"/>
      <c r="E1699" s="83"/>
    </row>
    <row r="1700" spans="2:5" x14ac:dyDescent="0.3">
      <c r="B1700" s="104"/>
      <c r="C1700" s="105"/>
      <c r="D1700" s="121"/>
      <c r="E1700" s="83"/>
    </row>
    <row r="1701" spans="2:5" x14ac:dyDescent="0.3">
      <c r="B1701" s="104"/>
      <c r="C1701" s="105"/>
      <c r="D1701" s="121"/>
      <c r="E1701" s="83"/>
    </row>
    <row r="1702" spans="2:5" x14ac:dyDescent="0.3">
      <c r="B1702" s="104"/>
      <c r="C1702" s="105"/>
      <c r="D1702" s="121"/>
      <c r="E1702" s="83"/>
    </row>
    <row r="1703" spans="2:5" x14ac:dyDescent="0.3">
      <c r="B1703" s="104"/>
      <c r="C1703" s="105"/>
      <c r="D1703" s="121"/>
      <c r="E1703" s="83"/>
    </row>
    <row r="1704" spans="2:5" x14ac:dyDescent="0.3">
      <c r="B1704" s="104"/>
      <c r="C1704" s="105"/>
      <c r="D1704" s="121"/>
      <c r="E1704" s="83"/>
    </row>
    <row r="1705" spans="2:5" x14ac:dyDescent="0.3">
      <c r="B1705" s="104"/>
      <c r="C1705" s="105"/>
      <c r="D1705" s="121"/>
      <c r="E1705" s="83"/>
    </row>
    <row r="1706" spans="2:5" x14ac:dyDescent="0.3">
      <c r="B1706" s="104"/>
      <c r="C1706" s="105"/>
      <c r="D1706" s="121"/>
      <c r="E1706" s="83"/>
    </row>
    <row r="1707" spans="2:5" x14ac:dyDescent="0.3">
      <c r="B1707" s="104"/>
      <c r="C1707" s="105"/>
      <c r="D1707" s="121"/>
      <c r="E1707" s="83"/>
    </row>
    <row r="1708" spans="2:5" x14ac:dyDescent="0.3">
      <c r="B1708" s="104"/>
      <c r="C1708" s="105"/>
      <c r="D1708" s="121"/>
      <c r="E1708" s="83"/>
    </row>
    <row r="1709" spans="2:5" x14ac:dyDescent="0.3">
      <c r="B1709" s="104"/>
      <c r="C1709" s="105"/>
      <c r="D1709" s="121"/>
      <c r="E1709" s="83"/>
    </row>
    <row r="1710" spans="2:5" x14ac:dyDescent="0.3">
      <c r="B1710" s="104"/>
      <c r="C1710" s="105"/>
      <c r="D1710" s="121"/>
      <c r="E1710" s="83"/>
    </row>
    <row r="1711" spans="2:5" x14ac:dyDescent="0.3">
      <c r="B1711" s="104"/>
      <c r="C1711" s="105"/>
      <c r="D1711" s="121"/>
      <c r="E1711" s="83"/>
    </row>
    <row r="1712" spans="2:5" x14ac:dyDescent="0.3">
      <c r="B1712" s="104"/>
      <c r="C1712" s="105"/>
      <c r="D1712" s="121"/>
      <c r="E1712" s="83"/>
    </row>
    <row r="1713" spans="2:5" x14ac:dyDescent="0.3">
      <c r="B1713" s="104"/>
      <c r="C1713" s="105"/>
      <c r="D1713" s="121"/>
      <c r="E1713" s="83"/>
    </row>
    <row r="1714" spans="2:5" x14ac:dyDescent="0.3">
      <c r="B1714" s="104"/>
      <c r="C1714" s="105"/>
      <c r="D1714" s="121"/>
      <c r="E1714" s="83"/>
    </row>
    <row r="1715" spans="2:5" x14ac:dyDescent="0.3">
      <c r="B1715" s="104"/>
      <c r="C1715" s="105"/>
      <c r="D1715" s="121"/>
      <c r="E1715" s="83"/>
    </row>
    <row r="1716" spans="2:5" x14ac:dyDescent="0.3">
      <c r="B1716" s="104"/>
      <c r="C1716" s="105"/>
      <c r="D1716" s="121"/>
      <c r="E1716" s="83"/>
    </row>
    <row r="1717" spans="2:5" x14ac:dyDescent="0.3">
      <c r="B1717" s="104"/>
      <c r="C1717" s="105"/>
      <c r="D1717" s="121"/>
      <c r="E1717" s="83"/>
    </row>
    <row r="1718" spans="2:5" x14ac:dyDescent="0.3">
      <c r="B1718" s="104"/>
      <c r="C1718" s="105"/>
      <c r="D1718" s="121"/>
      <c r="E1718" s="83"/>
    </row>
    <row r="1719" spans="2:5" x14ac:dyDescent="0.3">
      <c r="B1719" s="104"/>
      <c r="C1719" s="105"/>
      <c r="D1719" s="121"/>
      <c r="E1719" s="83"/>
    </row>
    <row r="1720" spans="2:5" x14ac:dyDescent="0.3">
      <c r="B1720" s="104"/>
      <c r="C1720" s="105"/>
      <c r="D1720" s="121"/>
      <c r="E1720" s="83"/>
    </row>
    <row r="1721" spans="2:5" x14ac:dyDescent="0.3">
      <c r="B1721" s="104"/>
      <c r="C1721" s="105"/>
      <c r="D1721" s="121"/>
      <c r="E1721" s="83"/>
    </row>
    <row r="1722" spans="2:5" x14ac:dyDescent="0.3">
      <c r="B1722" s="104"/>
      <c r="C1722" s="105"/>
      <c r="D1722" s="121"/>
      <c r="E1722" s="83"/>
    </row>
    <row r="1723" spans="2:5" x14ac:dyDescent="0.3">
      <c r="B1723" s="104"/>
      <c r="C1723" s="105"/>
      <c r="D1723" s="121"/>
      <c r="E1723" s="83"/>
    </row>
    <row r="1724" spans="2:5" x14ac:dyDescent="0.3">
      <c r="B1724" s="104"/>
      <c r="C1724" s="105"/>
      <c r="D1724" s="121"/>
      <c r="E1724" s="83"/>
    </row>
    <row r="1725" spans="2:5" x14ac:dyDescent="0.3">
      <c r="B1725" s="104"/>
      <c r="C1725" s="105"/>
      <c r="D1725" s="121"/>
      <c r="E1725" s="83"/>
    </row>
    <row r="1726" spans="2:5" x14ac:dyDescent="0.3">
      <c r="B1726" s="104"/>
      <c r="C1726" s="105"/>
      <c r="D1726" s="121"/>
      <c r="E1726" s="83"/>
    </row>
    <row r="1727" spans="2:5" x14ac:dyDescent="0.3">
      <c r="B1727" s="104"/>
      <c r="C1727" s="105"/>
      <c r="D1727" s="121"/>
      <c r="E1727" s="83"/>
    </row>
    <row r="1728" spans="2:5" x14ac:dyDescent="0.3">
      <c r="B1728" s="104"/>
      <c r="C1728" s="105"/>
      <c r="D1728" s="121"/>
      <c r="E1728" s="83"/>
    </row>
    <row r="1729" spans="2:5" x14ac:dyDescent="0.3">
      <c r="B1729" s="104"/>
      <c r="C1729" s="105"/>
      <c r="D1729" s="121"/>
      <c r="E1729" s="83"/>
    </row>
    <row r="1730" spans="2:5" x14ac:dyDescent="0.3">
      <c r="B1730" s="104"/>
      <c r="C1730" s="105"/>
      <c r="D1730" s="121"/>
      <c r="E1730" s="83"/>
    </row>
    <row r="1731" spans="2:5" x14ac:dyDescent="0.3">
      <c r="B1731" s="104"/>
      <c r="C1731" s="105"/>
      <c r="D1731" s="121"/>
      <c r="E1731" s="83"/>
    </row>
    <row r="1732" spans="2:5" x14ac:dyDescent="0.3">
      <c r="B1732" s="104"/>
      <c r="C1732" s="105"/>
      <c r="D1732" s="121"/>
      <c r="E1732" s="83"/>
    </row>
    <row r="1733" spans="2:5" x14ac:dyDescent="0.3">
      <c r="B1733" s="104"/>
      <c r="C1733" s="105"/>
      <c r="D1733" s="121"/>
      <c r="E1733" s="83"/>
    </row>
    <row r="1734" spans="2:5" x14ac:dyDescent="0.3">
      <c r="B1734" s="104"/>
      <c r="C1734" s="105"/>
      <c r="D1734" s="121"/>
      <c r="E1734" s="83"/>
    </row>
    <row r="1735" spans="2:5" x14ac:dyDescent="0.3">
      <c r="B1735" s="104"/>
      <c r="C1735" s="105"/>
      <c r="D1735" s="121"/>
      <c r="E1735" s="83"/>
    </row>
    <row r="1736" spans="2:5" x14ac:dyDescent="0.3">
      <c r="B1736" s="104"/>
      <c r="C1736" s="105"/>
      <c r="D1736" s="121"/>
      <c r="E1736" s="83"/>
    </row>
    <row r="1737" spans="2:5" x14ac:dyDescent="0.3">
      <c r="B1737" s="104"/>
      <c r="C1737" s="105"/>
      <c r="D1737" s="121"/>
      <c r="E1737" s="83"/>
    </row>
    <row r="1738" spans="2:5" x14ac:dyDescent="0.3">
      <c r="B1738" s="104"/>
      <c r="C1738" s="105"/>
      <c r="D1738" s="121"/>
      <c r="E1738" s="83"/>
    </row>
    <row r="1739" spans="2:5" x14ac:dyDescent="0.3">
      <c r="B1739" s="104"/>
      <c r="C1739" s="105"/>
      <c r="D1739" s="121"/>
      <c r="E1739" s="83"/>
    </row>
    <row r="1740" spans="2:5" x14ac:dyDescent="0.3">
      <c r="B1740" s="104"/>
      <c r="C1740" s="105"/>
      <c r="D1740" s="121"/>
      <c r="E1740" s="83"/>
    </row>
    <row r="1741" spans="2:5" x14ac:dyDescent="0.3">
      <c r="B1741" s="104"/>
      <c r="C1741" s="105"/>
      <c r="D1741" s="121"/>
      <c r="E1741" s="83"/>
    </row>
    <row r="1742" spans="2:5" x14ac:dyDescent="0.3">
      <c r="B1742" s="104"/>
      <c r="C1742" s="105"/>
      <c r="D1742" s="121"/>
      <c r="E1742" s="83"/>
    </row>
    <row r="1743" spans="2:5" x14ac:dyDescent="0.3">
      <c r="B1743" s="104"/>
      <c r="C1743" s="105"/>
      <c r="D1743" s="121"/>
      <c r="E1743" s="83"/>
    </row>
    <row r="1744" spans="2:5" x14ac:dyDescent="0.3">
      <c r="B1744" s="104"/>
      <c r="C1744" s="105"/>
      <c r="D1744" s="121"/>
      <c r="E1744" s="83"/>
    </row>
    <row r="1745" spans="2:5" x14ac:dyDescent="0.3">
      <c r="B1745" s="104"/>
      <c r="C1745" s="105"/>
      <c r="D1745" s="121"/>
      <c r="E1745" s="83"/>
    </row>
    <row r="1746" spans="2:5" x14ac:dyDescent="0.3">
      <c r="B1746" s="104"/>
      <c r="C1746" s="105"/>
      <c r="D1746" s="121"/>
      <c r="E1746" s="83"/>
    </row>
    <row r="1747" spans="2:5" x14ac:dyDescent="0.3">
      <c r="B1747" s="104"/>
      <c r="C1747" s="105"/>
      <c r="D1747" s="121"/>
      <c r="E1747" s="83"/>
    </row>
    <row r="1748" spans="2:5" x14ac:dyDescent="0.3">
      <c r="B1748" s="104"/>
      <c r="C1748" s="105"/>
      <c r="D1748" s="121"/>
      <c r="E1748" s="83"/>
    </row>
    <row r="1749" spans="2:5" x14ac:dyDescent="0.3">
      <c r="B1749" s="104"/>
      <c r="C1749" s="105"/>
      <c r="D1749" s="121"/>
      <c r="E1749" s="83"/>
    </row>
    <row r="1750" spans="2:5" x14ac:dyDescent="0.3">
      <c r="B1750" s="104"/>
      <c r="C1750" s="105"/>
      <c r="D1750" s="121"/>
      <c r="E1750" s="83"/>
    </row>
    <row r="1751" spans="2:5" x14ac:dyDescent="0.3">
      <c r="B1751" s="104"/>
      <c r="C1751" s="105"/>
      <c r="D1751" s="121"/>
      <c r="E1751" s="83"/>
    </row>
    <row r="1752" spans="2:5" x14ac:dyDescent="0.3">
      <c r="B1752" s="104"/>
      <c r="C1752" s="105"/>
      <c r="D1752" s="121"/>
      <c r="E1752" s="83"/>
    </row>
    <row r="1753" spans="2:5" x14ac:dyDescent="0.3">
      <c r="B1753" s="104"/>
      <c r="C1753" s="105"/>
      <c r="D1753" s="121"/>
      <c r="E1753" s="83"/>
    </row>
    <row r="1754" spans="2:5" x14ac:dyDescent="0.3">
      <c r="B1754" s="104"/>
      <c r="C1754" s="105"/>
      <c r="D1754" s="121"/>
      <c r="E1754" s="83"/>
    </row>
    <row r="1755" spans="2:5" x14ac:dyDescent="0.3">
      <c r="B1755" s="104"/>
      <c r="C1755" s="105"/>
      <c r="D1755" s="121"/>
      <c r="E1755" s="83"/>
    </row>
    <row r="1756" spans="2:5" x14ac:dyDescent="0.3">
      <c r="B1756" s="104"/>
      <c r="C1756" s="105"/>
      <c r="D1756" s="121"/>
      <c r="E1756" s="83"/>
    </row>
    <row r="1757" spans="2:5" x14ac:dyDescent="0.3">
      <c r="B1757" s="104"/>
      <c r="C1757" s="105"/>
      <c r="D1757" s="121"/>
      <c r="E1757" s="83"/>
    </row>
    <row r="1758" spans="2:5" x14ac:dyDescent="0.3">
      <c r="B1758" s="104"/>
      <c r="C1758" s="105"/>
      <c r="D1758" s="121"/>
      <c r="E1758" s="83"/>
    </row>
    <row r="1759" spans="2:5" x14ac:dyDescent="0.3">
      <c r="B1759" s="104"/>
      <c r="C1759" s="105"/>
      <c r="D1759" s="121"/>
      <c r="E1759" s="83"/>
    </row>
    <row r="1760" spans="2:5" x14ac:dyDescent="0.3">
      <c r="B1760" s="104"/>
      <c r="C1760" s="105"/>
      <c r="D1760" s="121"/>
      <c r="E1760" s="83"/>
    </row>
    <row r="1761" spans="2:5" x14ac:dyDescent="0.3">
      <c r="B1761" s="104"/>
      <c r="C1761" s="105"/>
      <c r="D1761" s="121"/>
      <c r="E1761" s="83"/>
    </row>
    <row r="1762" spans="2:5" x14ac:dyDescent="0.3">
      <c r="B1762" s="104"/>
      <c r="C1762" s="105"/>
      <c r="D1762" s="121"/>
      <c r="E1762" s="83"/>
    </row>
    <row r="1763" spans="2:5" x14ac:dyDescent="0.3">
      <c r="B1763" s="104"/>
      <c r="C1763" s="105"/>
      <c r="D1763" s="121"/>
      <c r="E1763" s="83"/>
    </row>
    <row r="1764" spans="2:5" x14ac:dyDescent="0.3">
      <c r="B1764" s="104"/>
      <c r="C1764" s="105"/>
      <c r="D1764" s="121"/>
      <c r="E1764" s="83"/>
    </row>
    <row r="1765" spans="2:5" x14ac:dyDescent="0.3">
      <c r="B1765" s="104"/>
      <c r="C1765" s="105"/>
      <c r="D1765" s="121"/>
      <c r="E1765" s="83"/>
    </row>
    <row r="1766" spans="2:5" x14ac:dyDescent="0.3">
      <c r="B1766" s="104"/>
      <c r="C1766" s="105"/>
      <c r="D1766" s="121"/>
      <c r="E1766" s="83"/>
    </row>
    <row r="1767" spans="2:5" x14ac:dyDescent="0.3">
      <c r="B1767" s="104"/>
      <c r="C1767" s="105"/>
      <c r="D1767" s="121"/>
      <c r="E1767" s="83"/>
    </row>
    <row r="1768" spans="2:5" x14ac:dyDescent="0.3">
      <c r="B1768" s="104"/>
      <c r="C1768" s="105"/>
      <c r="D1768" s="121"/>
      <c r="E1768" s="83"/>
    </row>
    <row r="1769" spans="2:5" x14ac:dyDescent="0.3">
      <c r="B1769" s="104"/>
      <c r="C1769" s="105"/>
      <c r="D1769" s="121"/>
      <c r="E1769" s="83"/>
    </row>
    <row r="1770" spans="2:5" x14ac:dyDescent="0.3">
      <c r="B1770" s="104"/>
      <c r="C1770" s="105"/>
      <c r="D1770" s="121"/>
      <c r="E1770" s="83"/>
    </row>
    <row r="1771" spans="2:5" x14ac:dyDescent="0.3">
      <c r="B1771" s="104"/>
      <c r="C1771" s="105"/>
      <c r="D1771" s="121"/>
      <c r="E1771" s="83"/>
    </row>
    <row r="1772" spans="2:5" x14ac:dyDescent="0.3">
      <c r="B1772" s="104"/>
      <c r="C1772" s="105"/>
      <c r="D1772" s="121"/>
      <c r="E1772" s="83"/>
    </row>
    <row r="1773" spans="2:5" x14ac:dyDescent="0.3">
      <c r="B1773" s="104"/>
      <c r="C1773" s="105"/>
      <c r="D1773" s="121"/>
      <c r="E1773" s="83"/>
    </row>
    <row r="1774" spans="2:5" x14ac:dyDescent="0.3">
      <c r="B1774" s="104"/>
      <c r="C1774" s="105"/>
      <c r="D1774" s="121"/>
      <c r="E1774" s="83"/>
    </row>
    <row r="1775" spans="2:5" x14ac:dyDescent="0.3">
      <c r="B1775" s="104"/>
      <c r="C1775" s="105"/>
      <c r="D1775" s="121"/>
      <c r="E1775" s="83"/>
    </row>
    <row r="1776" spans="2:5" x14ac:dyDescent="0.3">
      <c r="B1776" s="104"/>
      <c r="C1776" s="105"/>
      <c r="D1776" s="121"/>
      <c r="E1776" s="83"/>
    </row>
    <row r="1777" spans="2:5" x14ac:dyDescent="0.3">
      <c r="B1777" s="104"/>
      <c r="C1777" s="105"/>
      <c r="D1777" s="121"/>
      <c r="E1777" s="83"/>
    </row>
    <row r="1778" spans="2:5" x14ac:dyDescent="0.3">
      <c r="B1778" s="104"/>
      <c r="C1778" s="105"/>
      <c r="D1778" s="121"/>
      <c r="E1778" s="83"/>
    </row>
    <row r="1779" spans="2:5" x14ac:dyDescent="0.3">
      <c r="B1779" s="104"/>
      <c r="C1779" s="105"/>
      <c r="D1779" s="121"/>
      <c r="E1779" s="83"/>
    </row>
    <row r="1780" spans="2:5" x14ac:dyDescent="0.3">
      <c r="B1780" s="104"/>
      <c r="C1780" s="105"/>
      <c r="D1780" s="121"/>
      <c r="E1780" s="83"/>
    </row>
    <row r="1781" spans="2:5" x14ac:dyDescent="0.3">
      <c r="B1781" s="104"/>
      <c r="C1781" s="105"/>
      <c r="D1781" s="121"/>
      <c r="E1781" s="83"/>
    </row>
    <row r="1782" spans="2:5" x14ac:dyDescent="0.3">
      <c r="B1782" s="104"/>
      <c r="C1782" s="105"/>
      <c r="D1782" s="121"/>
      <c r="E1782" s="83"/>
    </row>
    <row r="1783" spans="2:5" x14ac:dyDescent="0.3">
      <c r="B1783" s="104"/>
      <c r="C1783" s="105"/>
      <c r="D1783" s="121"/>
      <c r="E1783" s="83"/>
    </row>
    <row r="1784" spans="2:5" x14ac:dyDescent="0.3">
      <c r="B1784" s="104"/>
      <c r="C1784" s="105"/>
      <c r="D1784" s="121"/>
      <c r="E1784" s="83"/>
    </row>
    <row r="1785" spans="2:5" x14ac:dyDescent="0.3">
      <c r="B1785" s="104"/>
      <c r="C1785" s="105"/>
      <c r="D1785" s="121"/>
      <c r="E1785" s="83"/>
    </row>
    <row r="1786" spans="2:5" x14ac:dyDescent="0.3">
      <c r="B1786" s="104"/>
      <c r="C1786" s="105"/>
      <c r="D1786" s="121"/>
      <c r="E1786" s="83"/>
    </row>
    <row r="1787" spans="2:5" x14ac:dyDescent="0.3">
      <c r="B1787" s="104"/>
      <c r="C1787" s="105"/>
      <c r="D1787" s="121"/>
      <c r="E1787" s="83"/>
    </row>
    <row r="1788" spans="2:5" x14ac:dyDescent="0.3">
      <c r="B1788" s="104"/>
      <c r="C1788" s="105"/>
      <c r="D1788" s="121"/>
      <c r="E1788" s="83"/>
    </row>
    <row r="1789" spans="2:5" x14ac:dyDescent="0.3">
      <c r="B1789" s="104"/>
      <c r="C1789" s="105"/>
      <c r="D1789" s="121"/>
      <c r="E1789" s="83"/>
    </row>
    <row r="1790" spans="2:5" x14ac:dyDescent="0.3">
      <c r="B1790" s="104"/>
      <c r="C1790" s="105"/>
      <c r="D1790" s="121"/>
      <c r="E1790" s="83"/>
    </row>
    <row r="1791" spans="2:5" x14ac:dyDescent="0.3">
      <c r="B1791" s="104"/>
      <c r="C1791" s="105"/>
      <c r="D1791" s="121"/>
      <c r="E1791" s="83"/>
    </row>
    <row r="1792" spans="2:5" x14ac:dyDescent="0.3">
      <c r="B1792" s="104"/>
      <c r="C1792" s="105"/>
      <c r="D1792" s="121"/>
      <c r="E1792" s="83"/>
    </row>
    <row r="1793" spans="2:5" x14ac:dyDescent="0.3">
      <c r="B1793" s="104"/>
      <c r="C1793" s="105"/>
      <c r="D1793" s="121"/>
      <c r="E1793" s="83"/>
    </row>
    <row r="1794" spans="2:5" x14ac:dyDescent="0.3">
      <c r="B1794" s="104"/>
      <c r="C1794" s="105"/>
      <c r="D1794" s="121"/>
      <c r="E1794" s="83"/>
    </row>
    <row r="1795" spans="2:5" x14ac:dyDescent="0.3">
      <c r="B1795" s="104"/>
      <c r="C1795" s="105"/>
      <c r="D1795" s="121"/>
      <c r="E1795" s="83"/>
    </row>
    <row r="1796" spans="2:5" x14ac:dyDescent="0.3">
      <c r="B1796" s="104"/>
      <c r="C1796" s="105"/>
      <c r="D1796" s="121"/>
      <c r="E1796" s="83"/>
    </row>
    <row r="1797" spans="2:5" x14ac:dyDescent="0.3">
      <c r="B1797" s="104"/>
      <c r="C1797" s="105"/>
      <c r="D1797" s="121"/>
      <c r="E1797" s="83"/>
    </row>
    <row r="1798" spans="2:5" x14ac:dyDescent="0.3">
      <c r="B1798" s="104"/>
      <c r="C1798" s="105"/>
      <c r="D1798" s="121"/>
      <c r="E1798" s="83"/>
    </row>
    <row r="1799" spans="2:5" x14ac:dyDescent="0.3">
      <c r="B1799" s="104"/>
      <c r="C1799" s="105"/>
      <c r="D1799" s="121"/>
      <c r="E1799" s="83"/>
    </row>
    <row r="1800" spans="2:5" x14ac:dyDescent="0.3">
      <c r="B1800" s="104"/>
      <c r="C1800" s="105"/>
      <c r="D1800" s="121"/>
      <c r="E1800" s="83"/>
    </row>
    <row r="1801" spans="2:5" x14ac:dyDescent="0.3">
      <c r="B1801" s="104"/>
      <c r="C1801" s="105"/>
      <c r="D1801" s="121"/>
      <c r="E1801" s="83"/>
    </row>
    <row r="1802" spans="2:5" x14ac:dyDescent="0.3">
      <c r="B1802" s="104"/>
      <c r="C1802" s="105"/>
      <c r="D1802" s="121"/>
      <c r="E1802" s="83"/>
    </row>
    <row r="1803" spans="2:5" x14ac:dyDescent="0.3">
      <c r="B1803" s="104"/>
      <c r="C1803" s="105"/>
      <c r="D1803" s="121"/>
      <c r="E1803" s="83"/>
    </row>
    <row r="1804" spans="2:5" x14ac:dyDescent="0.3">
      <c r="B1804" s="104"/>
      <c r="C1804" s="105"/>
      <c r="D1804" s="121"/>
      <c r="E1804" s="83"/>
    </row>
    <row r="1805" spans="2:5" x14ac:dyDescent="0.3">
      <c r="B1805" s="104"/>
      <c r="C1805" s="105"/>
      <c r="D1805" s="121"/>
      <c r="E1805" s="83"/>
    </row>
    <row r="1806" spans="2:5" x14ac:dyDescent="0.3">
      <c r="B1806" s="104"/>
      <c r="C1806" s="105"/>
      <c r="D1806" s="121"/>
      <c r="E1806" s="83"/>
    </row>
    <row r="1807" spans="2:5" x14ac:dyDescent="0.3">
      <c r="B1807" s="104"/>
      <c r="C1807" s="105"/>
      <c r="D1807" s="121"/>
      <c r="E1807" s="83"/>
    </row>
    <row r="1808" spans="2:5" x14ac:dyDescent="0.3">
      <c r="B1808" s="104"/>
      <c r="C1808" s="105"/>
      <c r="D1808" s="121"/>
      <c r="E1808" s="83"/>
    </row>
    <row r="1809" spans="2:5" x14ac:dyDescent="0.3">
      <c r="B1809" s="104"/>
      <c r="C1809" s="105"/>
      <c r="D1809" s="121"/>
      <c r="E1809" s="83"/>
    </row>
    <row r="1810" spans="2:5" x14ac:dyDescent="0.3">
      <c r="B1810" s="104"/>
      <c r="C1810" s="105"/>
      <c r="D1810" s="121"/>
      <c r="E1810" s="83"/>
    </row>
    <row r="1811" spans="2:5" x14ac:dyDescent="0.3">
      <c r="B1811" s="104"/>
      <c r="C1811" s="105"/>
      <c r="D1811" s="121"/>
      <c r="E1811" s="83"/>
    </row>
    <row r="1812" spans="2:5" x14ac:dyDescent="0.3">
      <c r="B1812" s="104"/>
      <c r="C1812" s="105"/>
      <c r="D1812" s="121"/>
      <c r="E1812" s="83"/>
    </row>
    <row r="1813" spans="2:5" x14ac:dyDescent="0.3">
      <c r="B1813" s="104"/>
      <c r="C1813" s="105"/>
      <c r="D1813" s="121"/>
      <c r="E1813" s="83"/>
    </row>
    <row r="1814" spans="2:5" x14ac:dyDescent="0.3">
      <c r="B1814" s="104"/>
      <c r="C1814" s="105"/>
      <c r="D1814" s="121"/>
      <c r="E1814" s="83"/>
    </row>
    <row r="1815" spans="2:5" x14ac:dyDescent="0.3">
      <c r="B1815" s="104"/>
      <c r="C1815" s="105"/>
      <c r="D1815" s="121"/>
      <c r="E1815" s="83"/>
    </row>
    <row r="1816" spans="2:5" x14ac:dyDescent="0.3">
      <c r="B1816" s="104"/>
      <c r="C1816" s="105"/>
      <c r="D1816" s="121"/>
      <c r="E1816" s="83"/>
    </row>
    <row r="1817" spans="2:5" x14ac:dyDescent="0.3">
      <c r="B1817" s="104"/>
      <c r="C1817" s="105"/>
      <c r="D1817" s="121"/>
      <c r="E1817" s="83"/>
    </row>
    <row r="1818" spans="2:5" x14ac:dyDescent="0.3">
      <c r="B1818" s="104"/>
      <c r="C1818" s="105"/>
      <c r="D1818" s="121"/>
      <c r="E1818" s="83"/>
    </row>
    <row r="1819" spans="2:5" x14ac:dyDescent="0.3">
      <c r="B1819" s="104"/>
      <c r="C1819" s="105"/>
      <c r="D1819" s="121"/>
      <c r="E1819" s="83"/>
    </row>
    <row r="1820" spans="2:5" x14ac:dyDescent="0.3">
      <c r="B1820" s="104"/>
      <c r="C1820" s="105"/>
      <c r="D1820" s="121"/>
      <c r="E1820" s="83"/>
    </row>
    <row r="1821" spans="2:5" x14ac:dyDescent="0.3">
      <c r="B1821" s="104"/>
      <c r="C1821" s="105"/>
      <c r="D1821" s="121"/>
      <c r="E1821" s="83"/>
    </row>
    <row r="1822" spans="2:5" x14ac:dyDescent="0.3">
      <c r="B1822" s="104"/>
      <c r="C1822" s="105"/>
      <c r="D1822" s="121"/>
      <c r="E1822" s="83"/>
    </row>
    <row r="1823" spans="2:5" x14ac:dyDescent="0.3">
      <c r="B1823" s="104"/>
      <c r="C1823" s="105"/>
      <c r="D1823" s="121"/>
      <c r="E1823" s="83"/>
    </row>
    <row r="1824" spans="2:5" x14ac:dyDescent="0.3">
      <c r="B1824" s="104"/>
      <c r="C1824" s="105"/>
      <c r="D1824" s="121"/>
      <c r="E1824" s="83"/>
    </row>
    <row r="1825" spans="2:5" x14ac:dyDescent="0.3">
      <c r="B1825" s="104"/>
      <c r="C1825" s="105"/>
      <c r="D1825" s="121"/>
      <c r="E1825" s="83"/>
    </row>
    <row r="1826" spans="2:5" x14ac:dyDescent="0.3">
      <c r="B1826" s="104"/>
      <c r="C1826" s="105"/>
      <c r="D1826" s="121"/>
      <c r="E1826" s="83"/>
    </row>
    <row r="1827" spans="2:5" x14ac:dyDescent="0.3">
      <c r="B1827" s="104"/>
      <c r="C1827" s="105"/>
      <c r="D1827" s="121"/>
      <c r="E1827" s="83"/>
    </row>
    <row r="1828" spans="2:5" x14ac:dyDescent="0.3">
      <c r="B1828" s="104"/>
      <c r="C1828" s="105"/>
      <c r="D1828" s="121"/>
      <c r="E1828" s="83"/>
    </row>
    <row r="1829" spans="2:5" x14ac:dyDescent="0.3">
      <c r="B1829" s="104"/>
      <c r="C1829" s="105"/>
      <c r="D1829" s="121"/>
      <c r="E1829" s="83"/>
    </row>
    <row r="1830" spans="2:5" x14ac:dyDescent="0.3">
      <c r="B1830" s="104"/>
      <c r="C1830" s="105"/>
      <c r="D1830" s="121"/>
      <c r="E1830" s="83"/>
    </row>
    <row r="1831" spans="2:5" x14ac:dyDescent="0.3">
      <c r="B1831" s="104"/>
      <c r="C1831" s="105"/>
      <c r="D1831" s="121"/>
      <c r="E1831" s="83"/>
    </row>
    <row r="1832" spans="2:5" x14ac:dyDescent="0.3">
      <c r="B1832" s="104"/>
      <c r="C1832" s="105"/>
      <c r="D1832" s="121"/>
      <c r="E1832" s="83"/>
    </row>
    <row r="1833" spans="2:5" x14ac:dyDescent="0.3">
      <c r="B1833" s="104"/>
      <c r="C1833" s="105"/>
      <c r="D1833" s="121"/>
      <c r="E1833" s="83"/>
    </row>
    <row r="1834" spans="2:5" x14ac:dyDescent="0.3">
      <c r="B1834" s="104"/>
      <c r="C1834" s="105"/>
      <c r="D1834" s="121"/>
      <c r="E1834" s="83"/>
    </row>
    <row r="1835" spans="2:5" x14ac:dyDescent="0.3">
      <c r="B1835" s="104"/>
      <c r="C1835" s="105"/>
      <c r="D1835" s="121"/>
      <c r="E1835" s="83"/>
    </row>
    <row r="1836" spans="2:5" x14ac:dyDescent="0.3">
      <c r="B1836" s="104"/>
      <c r="C1836" s="105"/>
      <c r="D1836" s="121"/>
      <c r="E1836" s="83"/>
    </row>
    <row r="1837" spans="2:5" x14ac:dyDescent="0.3">
      <c r="B1837" s="104"/>
      <c r="C1837" s="105"/>
      <c r="D1837" s="121"/>
      <c r="E1837" s="83"/>
    </row>
    <row r="1838" spans="2:5" x14ac:dyDescent="0.3">
      <c r="B1838" s="104"/>
      <c r="C1838" s="105"/>
      <c r="D1838" s="121"/>
      <c r="E1838" s="83"/>
    </row>
    <row r="1839" spans="2:5" x14ac:dyDescent="0.3">
      <c r="B1839" s="104"/>
      <c r="C1839" s="105"/>
      <c r="D1839" s="121"/>
      <c r="E1839" s="83"/>
    </row>
    <row r="1840" spans="2:5" x14ac:dyDescent="0.3">
      <c r="B1840" s="104"/>
      <c r="C1840" s="105"/>
      <c r="D1840" s="121"/>
      <c r="E1840" s="83"/>
    </row>
    <row r="1841" spans="2:5" x14ac:dyDescent="0.3">
      <c r="B1841" s="104"/>
      <c r="C1841" s="105"/>
      <c r="D1841" s="121"/>
      <c r="E1841" s="83"/>
    </row>
    <row r="1842" spans="2:5" x14ac:dyDescent="0.3">
      <c r="B1842" s="104"/>
      <c r="C1842" s="105"/>
      <c r="D1842" s="121"/>
      <c r="E1842" s="83"/>
    </row>
    <row r="1843" spans="2:5" x14ac:dyDescent="0.3">
      <c r="B1843" s="104"/>
      <c r="C1843" s="105"/>
      <c r="D1843" s="121"/>
      <c r="E1843" s="83"/>
    </row>
    <row r="1844" spans="2:5" x14ac:dyDescent="0.3">
      <c r="B1844" s="104"/>
      <c r="C1844" s="105"/>
      <c r="D1844" s="121"/>
      <c r="E1844" s="83"/>
    </row>
    <row r="1845" spans="2:5" x14ac:dyDescent="0.3">
      <c r="B1845" s="104"/>
      <c r="C1845" s="105"/>
      <c r="D1845" s="121"/>
      <c r="E1845" s="83"/>
    </row>
    <row r="1846" spans="2:5" x14ac:dyDescent="0.3">
      <c r="B1846" s="104"/>
      <c r="C1846" s="105"/>
      <c r="D1846" s="121"/>
      <c r="E1846" s="83"/>
    </row>
    <row r="1847" spans="2:5" x14ac:dyDescent="0.3">
      <c r="B1847" s="104"/>
      <c r="C1847" s="105"/>
      <c r="D1847" s="121"/>
      <c r="E1847" s="83"/>
    </row>
    <row r="1848" spans="2:5" x14ac:dyDescent="0.3">
      <c r="B1848" s="104"/>
      <c r="C1848" s="105"/>
      <c r="D1848" s="121"/>
      <c r="E1848" s="83"/>
    </row>
    <row r="1849" spans="2:5" x14ac:dyDescent="0.3">
      <c r="B1849" s="104"/>
      <c r="C1849" s="105"/>
      <c r="D1849" s="121"/>
      <c r="E1849" s="83"/>
    </row>
    <row r="1850" spans="2:5" x14ac:dyDescent="0.3">
      <c r="B1850" s="104"/>
      <c r="C1850" s="105"/>
      <c r="D1850" s="121"/>
      <c r="E1850" s="83"/>
    </row>
    <row r="1851" spans="2:5" x14ac:dyDescent="0.3">
      <c r="B1851" s="104"/>
      <c r="C1851" s="105"/>
      <c r="D1851" s="121"/>
      <c r="E1851" s="83"/>
    </row>
    <row r="1852" spans="2:5" x14ac:dyDescent="0.3">
      <c r="B1852" s="104"/>
      <c r="C1852" s="105"/>
      <c r="D1852" s="121"/>
      <c r="E1852" s="83"/>
    </row>
    <row r="1853" spans="2:5" x14ac:dyDescent="0.3">
      <c r="B1853" s="104"/>
      <c r="C1853" s="105"/>
      <c r="D1853" s="121"/>
      <c r="E1853" s="83"/>
    </row>
    <row r="1854" spans="2:5" x14ac:dyDescent="0.3">
      <c r="B1854" s="104"/>
      <c r="C1854" s="105"/>
      <c r="D1854" s="121"/>
      <c r="E1854" s="83"/>
    </row>
    <row r="1855" spans="2:5" x14ac:dyDescent="0.3">
      <c r="B1855" s="104"/>
      <c r="C1855" s="105"/>
      <c r="D1855" s="121"/>
      <c r="E1855" s="83"/>
    </row>
    <row r="1856" spans="2:5" x14ac:dyDescent="0.3">
      <c r="B1856" s="104"/>
      <c r="C1856" s="105"/>
      <c r="D1856" s="121"/>
      <c r="E1856" s="83"/>
    </row>
    <row r="1857" spans="2:5" x14ac:dyDescent="0.3">
      <c r="B1857" s="104"/>
      <c r="C1857" s="105"/>
      <c r="D1857" s="121"/>
      <c r="E1857" s="83"/>
    </row>
    <row r="1858" spans="2:5" x14ac:dyDescent="0.3">
      <c r="B1858" s="104"/>
      <c r="C1858" s="105"/>
      <c r="D1858" s="121"/>
      <c r="E1858" s="83"/>
    </row>
    <row r="1859" spans="2:5" x14ac:dyDescent="0.3">
      <c r="B1859" s="104"/>
      <c r="C1859" s="105"/>
      <c r="D1859" s="121"/>
      <c r="E1859" s="83"/>
    </row>
    <row r="1860" spans="2:5" x14ac:dyDescent="0.3">
      <c r="B1860" s="104"/>
      <c r="C1860" s="105"/>
      <c r="D1860" s="121"/>
      <c r="E1860" s="83"/>
    </row>
    <row r="1861" spans="2:5" x14ac:dyDescent="0.3">
      <c r="B1861" s="104"/>
      <c r="C1861" s="105"/>
      <c r="D1861" s="121"/>
      <c r="E1861" s="83"/>
    </row>
    <row r="1862" spans="2:5" x14ac:dyDescent="0.3">
      <c r="B1862" s="104"/>
      <c r="C1862" s="105"/>
      <c r="D1862" s="121"/>
      <c r="E1862" s="83"/>
    </row>
    <row r="1863" spans="2:5" x14ac:dyDescent="0.3">
      <c r="B1863" s="104"/>
      <c r="C1863" s="105"/>
      <c r="D1863" s="121"/>
      <c r="E1863" s="83"/>
    </row>
    <row r="1864" spans="2:5" x14ac:dyDescent="0.3">
      <c r="B1864" s="104"/>
      <c r="C1864" s="105"/>
      <c r="D1864" s="121"/>
      <c r="E1864" s="83"/>
    </row>
    <row r="1865" spans="2:5" x14ac:dyDescent="0.3">
      <c r="B1865" s="104"/>
      <c r="C1865" s="105"/>
      <c r="D1865" s="121"/>
      <c r="E1865" s="83"/>
    </row>
    <row r="1866" spans="2:5" x14ac:dyDescent="0.3">
      <c r="B1866" s="104"/>
      <c r="C1866" s="105"/>
      <c r="D1866" s="121"/>
      <c r="E1866" s="83"/>
    </row>
    <row r="1867" spans="2:5" x14ac:dyDescent="0.3">
      <c r="B1867" s="104"/>
      <c r="C1867" s="105"/>
      <c r="D1867" s="121"/>
      <c r="E1867" s="83"/>
    </row>
    <row r="1868" spans="2:5" x14ac:dyDescent="0.3">
      <c r="B1868" s="104"/>
      <c r="C1868" s="105"/>
      <c r="D1868" s="121"/>
      <c r="E1868" s="83"/>
    </row>
    <row r="1869" spans="2:5" x14ac:dyDescent="0.3">
      <c r="B1869" s="104"/>
      <c r="C1869" s="105"/>
      <c r="D1869" s="121"/>
      <c r="E1869" s="83"/>
    </row>
    <row r="1870" spans="2:5" x14ac:dyDescent="0.3">
      <c r="B1870" s="104"/>
      <c r="C1870" s="105"/>
      <c r="D1870" s="121"/>
      <c r="E1870" s="83"/>
    </row>
    <row r="1871" spans="2:5" x14ac:dyDescent="0.3">
      <c r="B1871" s="104"/>
      <c r="C1871" s="105"/>
      <c r="D1871" s="121"/>
      <c r="E1871" s="83"/>
    </row>
    <row r="1872" spans="2:5" x14ac:dyDescent="0.3">
      <c r="B1872" s="104"/>
      <c r="C1872" s="105"/>
      <c r="D1872" s="121"/>
      <c r="E1872" s="83"/>
    </row>
    <row r="1873" spans="2:5" x14ac:dyDescent="0.3">
      <c r="B1873" s="104"/>
      <c r="C1873" s="105"/>
      <c r="D1873" s="121"/>
      <c r="E1873" s="83"/>
    </row>
    <row r="1874" spans="2:5" x14ac:dyDescent="0.3">
      <c r="B1874" s="104"/>
      <c r="C1874" s="105"/>
      <c r="D1874" s="121"/>
      <c r="E1874" s="83"/>
    </row>
    <row r="1875" spans="2:5" x14ac:dyDescent="0.3">
      <c r="B1875" s="104"/>
      <c r="C1875" s="105"/>
      <c r="D1875" s="121"/>
      <c r="E1875" s="83"/>
    </row>
    <row r="1876" spans="2:5" x14ac:dyDescent="0.3">
      <c r="B1876" s="104"/>
      <c r="C1876" s="105"/>
      <c r="D1876" s="121"/>
      <c r="E1876" s="83"/>
    </row>
    <row r="1877" spans="2:5" x14ac:dyDescent="0.3">
      <c r="B1877" s="104"/>
      <c r="C1877" s="105"/>
      <c r="D1877" s="121"/>
      <c r="E1877" s="83"/>
    </row>
    <row r="1878" spans="2:5" x14ac:dyDescent="0.3">
      <c r="B1878" s="104"/>
      <c r="C1878" s="105"/>
      <c r="D1878" s="121"/>
      <c r="E1878" s="83"/>
    </row>
    <row r="1879" spans="2:5" x14ac:dyDescent="0.3">
      <c r="B1879" s="104"/>
      <c r="C1879" s="105"/>
      <c r="D1879" s="121"/>
      <c r="E1879" s="83"/>
    </row>
    <row r="1880" spans="2:5" x14ac:dyDescent="0.3">
      <c r="B1880" s="104"/>
      <c r="C1880" s="105"/>
      <c r="D1880" s="121"/>
      <c r="E1880" s="83"/>
    </row>
    <row r="1881" spans="2:5" x14ac:dyDescent="0.3">
      <c r="B1881" s="104"/>
      <c r="C1881" s="105"/>
      <c r="D1881" s="121"/>
      <c r="E1881" s="83"/>
    </row>
    <row r="1882" spans="2:5" x14ac:dyDescent="0.3">
      <c r="B1882" s="104"/>
      <c r="C1882" s="105"/>
      <c r="D1882" s="121"/>
      <c r="E1882" s="83"/>
    </row>
    <row r="1883" spans="2:5" x14ac:dyDescent="0.3">
      <c r="B1883" s="104"/>
      <c r="C1883" s="105"/>
      <c r="D1883" s="121"/>
      <c r="E1883" s="83"/>
    </row>
    <row r="1884" spans="2:5" x14ac:dyDescent="0.3">
      <c r="B1884" s="104"/>
      <c r="C1884" s="105"/>
      <c r="D1884" s="121"/>
      <c r="E1884" s="83"/>
    </row>
    <row r="1885" spans="2:5" x14ac:dyDescent="0.3">
      <c r="B1885" s="104"/>
      <c r="C1885" s="105"/>
      <c r="D1885" s="121"/>
      <c r="E1885" s="83"/>
    </row>
    <row r="1886" spans="2:5" x14ac:dyDescent="0.3">
      <c r="B1886" s="104"/>
      <c r="C1886" s="105"/>
      <c r="D1886" s="121"/>
      <c r="E1886" s="83"/>
    </row>
    <row r="1887" spans="2:5" x14ac:dyDescent="0.3">
      <c r="B1887" s="104"/>
      <c r="C1887" s="105"/>
      <c r="D1887" s="121"/>
      <c r="E1887" s="83"/>
    </row>
    <row r="1888" spans="2:5" x14ac:dyDescent="0.3">
      <c r="B1888" s="104"/>
      <c r="C1888" s="105"/>
      <c r="D1888" s="121"/>
      <c r="E1888" s="83"/>
    </row>
    <row r="1889" spans="2:5" x14ac:dyDescent="0.3">
      <c r="B1889" s="104"/>
      <c r="C1889" s="105"/>
      <c r="D1889" s="121"/>
      <c r="E1889" s="83"/>
    </row>
    <row r="1890" spans="2:5" x14ac:dyDescent="0.3">
      <c r="B1890" s="104"/>
      <c r="C1890" s="105"/>
      <c r="D1890" s="121"/>
      <c r="E1890" s="83"/>
    </row>
    <row r="1891" spans="2:5" x14ac:dyDescent="0.3">
      <c r="B1891" s="104"/>
      <c r="C1891" s="105"/>
      <c r="D1891" s="121"/>
      <c r="E1891" s="83"/>
    </row>
    <row r="1892" spans="2:5" x14ac:dyDescent="0.3">
      <c r="B1892" s="104"/>
      <c r="C1892" s="105"/>
      <c r="D1892" s="121"/>
      <c r="E1892" s="83"/>
    </row>
    <row r="1893" spans="2:5" x14ac:dyDescent="0.3">
      <c r="B1893" s="104"/>
      <c r="C1893" s="105"/>
      <c r="D1893" s="121"/>
      <c r="E1893" s="83"/>
    </row>
    <row r="1894" spans="2:5" x14ac:dyDescent="0.3">
      <c r="B1894" s="104"/>
      <c r="C1894" s="105"/>
      <c r="D1894" s="121"/>
      <c r="E1894" s="83"/>
    </row>
    <row r="1895" spans="2:5" x14ac:dyDescent="0.3">
      <c r="B1895" s="104"/>
      <c r="C1895" s="105"/>
      <c r="D1895" s="121"/>
      <c r="E1895" s="83"/>
    </row>
    <row r="1896" spans="2:5" x14ac:dyDescent="0.3">
      <c r="B1896" s="104"/>
      <c r="C1896" s="105"/>
      <c r="D1896" s="121"/>
      <c r="E1896" s="83"/>
    </row>
    <row r="1897" spans="2:5" x14ac:dyDescent="0.3">
      <c r="B1897" s="104"/>
      <c r="C1897" s="105"/>
      <c r="D1897" s="121"/>
      <c r="E1897" s="83"/>
    </row>
    <row r="1898" spans="2:5" x14ac:dyDescent="0.3">
      <c r="B1898" s="104"/>
      <c r="C1898" s="105"/>
      <c r="D1898" s="121"/>
      <c r="E1898" s="83"/>
    </row>
    <row r="1899" spans="2:5" x14ac:dyDescent="0.3">
      <c r="B1899" s="104"/>
      <c r="C1899" s="105"/>
      <c r="D1899" s="121"/>
      <c r="E1899" s="83"/>
    </row>
    <row r="1900" spans="2:5" x14ac:dyDescent="0.3">
      <c r="B1900" s="104"/>
      <c r="C1900" s="105"/>
      <c r="D1900" s="121"/>
      <c r="E1900" s="83"/>
    </row>
    <row r="1901" spans="2:5" x14ac:dyDescent="0.3">
      <c r="B1901" s="104"/>
      <c r="C1901" s="105"/>
      <c r="D1901" s="121"/>
      <c r="E1901" s="83"/>
    </row>
    <row r="1902" spans="2:5" x14ac:dyDescent="0.3">
      <c r="B1902" s="104"/>
      <c r="C1902" s="105"/>
      <c r="D1902" s="121"/>
      <c r="E1902" s="83"/>
    </row>
    <row r="1903" spans="2:5" x14ac:dyDescent="0.3">
      <c r="B1903" s="104"/>
      <c r="C1903" s="105"/>
      <c r="D1903" s="121"/>
      <c r="E1903" s="83"/>
    </row>
    <row r="1904" spans="2:5" x14ac:dyDescent="0.3">
      <c r="B1904" s="104"/>
      <c r="C1904" s="105"/>
      <c r="D1904" s="121"/>
      <c r="E1904" s="83"/>
    </row>
    <row r="1905" spans="2:5" x14ac:dyDescent="0.3">
      <c r="B1905" s="104"/>
      <c r="C1905" s="105"/>
      <c r="D1905" s="121"/>
      <c r="E1905" s="83"/>
    </row>
    <row r="1906" spans="2:5" x14ac:dyDescent="0.3">
      <c r="B1906" s="104"/>
      <c r="C1906" s="105"/>
      <c r="D1906" s="121"/>
      <c r="E1906" s="83"/>
    </row>
    <row r="1907" spans="2:5" x14ac:dyDescent="0.3">
      <c r="B1907" s="104"/>
      <c r="C1907" s="105"/>
      <c r="D1907" s="121"/>
      <c r="E1907" s="83"/>
    </row>
    <row r="1908" spans="2:5" x14ac:dyDescent="0.3">
      <c r="B1908" s="104"/>
      <c r="C1908" s="105"/>
      <c r="D1908" s="121"/>
      <c r="E1908" s="83"/>
    </row>
    <row r="1909" spans="2:5" x14ac:dyDescent="0.3">
      <c r="B1909" s="104"/>
      <c r="C1909" s="105"/>
      <c r="D1909" s="121"/>
      <c r="E1909" s="83"/>
    </row>
    <row r="1910" spans="2:5" x14ac:dyDescent="0.3">
      <c r="B1910" s="104"/>
      <c r="C1910" s="105"/>
      <c r="D1910" s="121"/>
      <c r="E1910" s="83"/>
    </row>
    <row r="1911" spans="2:5" x14ac:dyDescent="0.3">
      <c r="B1911" s="104"/>
      <c r="C1911" s="105"/>
      <c r="D1911" s="121"/>
      <c r="E1911" s="83"/>
    </row>
    <row r="1912" spans="2:5" x14ac:dyDescent="0.3">
      <c r="B1912" s="104"/>
      <c r="C1912" s="105"/>
      <c r="D1912" s="121"/>
      <c r="E1912" s="83"/>
    </row>
    <row r="1913" spans="2:5" x14ac:dyDescent="0.3">
      <c r="B1913" s="104"/>
      <c r="C1913" s="105"/>
      <c r="D1913" s="121"/>
      <c r="E1913" s="83"/>
    </row>
    <row r="1914" spans="2:5" x14ac:dyDescent="0.3">
      <c r="B1914" s="104"/>
      <c r="C1914" s="105"/>
      <c r="D1914" s="121"/>
      <c r="E1914" s="83"/>
    </row>
    <row r="1915" spans="2:5" x14ac:dyDescent="0.3">
      <c r="B1915" s="104"/>
      <c r="C1915" s="105"/>
      <c r="D1915" s="121"/>
      <c r="E1915" s="83"/>
    </row>
    <row r="1916" spans="2:5" x14ac:dyDescent="0.3">
      <c r="B1916" s="104"/>
      <c r="C1916" s="105"/>
      <c r="D1916" s="121"/>
      <c r="E1916" s="83"/>
    </row>
    <row r="1917" spans="2:5" x14ac:dyDescent="0.3">
      <c r="B1917" s="104"/>
      <c r="C1917" s="105"/>
      <c r="D1917" s="121"/>
      <c r="E1917" s="83"/>
    </row>
    <row r="1918" spans="2:5" x14ac:dyDescent="0.3">
      <c r="B1918" s="104"/>
      <c r="C1918" s="105"/>
      <c r="D1918" s="121"/>
      <c r="E1918" s="83"/>
    </row>
    <row r="1919" spans="2:5" x14ac:dyDescent="0.3">
      <c r="B1919" s="104"/>
      <c r="C1919" s="105"/>
      <c r="D1919" s="121"/>
      <c r="E1919" s="83"/>
    </row>
    <row r="1920" spans="2:5" x14ac:dyDescent="0.3">
      <c r="B1920" s="104"/>
      <c r="C1920" s="105"/>
      <c r="D1920" s="121"/>
      <c r="E1920" s="83"/>
    </row>
    <row r="1921" spans="2:5" x14ac:dyDescent="0.3">
      <c r="B1921" s="104"/>
      <c r="C1921" s="105"/>
      <c r="D1921" s="121"/>
      <c r="E1921" s="83"/>
    </row>
    <row r="1922" spans="2:5" x14ac:dyDescent="0.3">
      <c r="B1922" s="104"/>
      <c r="C1922" s="105"/>
      <c r="D1922" s="121"/>
      <c r="E1922" s="83"/>
    </row>
    <row r="1923" spans="2:5" x14ac:dyDescent="0.3">
      <c r="B1923" s="104"/>
      <c r="C1923" s="105"/>
      <c r="D1923" s="121"/>
      <c r="E1923" s="83"/>
    </row>
    <row r="1924" spans="2:5" x14ac:dyDescent="0.3">
      <c r="B1924" s="104"/>
      <c r="C1924" s="105"/>
      <c r="D1924" s="121"/>
      <c r="E1924" s="83"/>
    </row>
    <row r="1925" spans="2:5" x14ac:dyDescent="0.3">
      <c r="B1925" s="104"/>
      <c r="C1925" s="105"/>
      <c r="D1925" s="121"/>
      <c r="E1925" s="83"/>
    </row>
    <row r="1926" spans="2:5" x14ac:dyDescent="0.3">
      <c r="B1926" s="104"/>
      <c r="C1926" s="105"/>
      <c r="D1926" s="121"/>
      <c r="E1926" s="83"/>
    </row>
    <row r="1927" spans="2:5" x14ac:dyDescent="0.3">
      <c r="B1927" s="104"/>
      <c r="C1927" s="105"/>
      <c r="D1927" s="121"/>
      <c r="E1927" s="83"/>
    </row>
    <row r="1928" spans="2:5" x14ac:dyDescent="0.3">
      <c r="B1928" s="104"/>
      <c r="C1928" s="105"/>
      <c r="D1928" s="121"/>
      <c r="E1928" s="83"/>
    </row>
    <row r="1929" spans="2:5" x14ac:dyDescent="0.3">
      <c r="B1929" s="104"/>
      <c r="C1929" s="105"/>
      <c r="D1929" s="121"/>
      <c r="E1929" s="83"/>
    </row>
    <row r="1930" spans="2:5" x14ac:dyDescent="0.3">
      <c r="B1930" s="104"/>
      <c r="C1930" s="105"/>
      <c r="D1930" s="121"/>
      <c r="E1930" s="83"/>
    </row>
    <row r="1931" spans="2:5" x14ac:dyDescent="0.3">
      <c r="B1931" s="104"/>
      <c r="C1931" s="105"/>
      <c r="D1931" s="121"/>
      <c r="E1931" s="83"/>
    </row>
    <row r="1932" spans="2:5" x14ac:dyDescent="0.3">
      <c r="B1932" s="104"/>
      <c r="C1932" s="105"/>
      <c r="D1932" s="121"/>
      <c r="E1932" s="83"/>
    </row>
    <row r="1933" spans="2:5" x14ac:dyDescent="0.3">
      <c r="B1933" s="104"/>
      <c r="C1933" s="105"/>
      <c r="D1933" s="121"/>
      <c r="E1933" s="83"/>
    </row>
    <row r="1934" spans="2:5" x14ac:dyDescent="0.3">
      <c r="B1934" s="104"/>
      <c r="C1934" s="105"/>
      <c r="D1934" s="121"/>
      <c r="E1934" s="83"/>
    </row>
    <row r="1935" spans="2:5" x14ac:dyDescent="0.3">
      <c r="B1935" s="104"/>
      <c r="C1935" s="105"/>
      <c r="D1935" s="121"/>
      <c r="E1935" s="83"/>
    </row>
    <row r="1936" spans="2:5" x14ac:dyDescent="0.3">
      <c r="B1936" s="104"/>
      <c r="C1936" s="105"/>
      <c r="D1936" s="121"/>
      <c r="E1936" s="83"/>
    </row>
    <row r="1937" spans="2:5" x14ac:dyDescent="0.3">
      <c r="B1937" s="104"/>
      <c r="C1937" s="105"/>
      <c r="D1937" s="121"/>
      <c r="E1937" s="83"/>
    </row>
    <row r="1938" spans="2:5" x14ac:dyDescent="0.3">
      <c r="B1938" s="104"/>
      <c r="C1938" s="105"/>
      <c r="D1938" s="121"/>
      <c r="E1938" s="83"/>
    </row>
    <row r="1939" spans="2:5" x14ac:dyDescent="0.3">
      <c r="B1939" s="104"/>
      <c r="C1939" s="105"/>
      <c r="D1939" s="121"/>
      <c r="E1939" s="83"/>
    </row>
    <row r="1940" spans="2:5" x14ac:dyDescent="0.3">
      <c r="B1940" s="104"/>
      <c r="C1940" s="105"/>
      <c r="D1940" s="121"/>
      <c r="E1940" s="83"/>
    </row>
    <row r="1941" spans="2:5" x14ac:dyDescent="0.3">
      <c r="B1941" s="104"/>
      <c r="C1941" s="105"/>
      <c r="D1941" s="121"/>
      <c r="E1941" s="83"/>
    </row>
    <row r="1942" spans="2:5" x14ac:dyDescent="0.3">
      <c r="B1942" s="104"/>
      <c r="C1942" s="105"/>
      <c r="D1942" s="121"/>
      <c r="E1942" s="83"/>
    </row>
    <row r="1943" spans="2:5" x14ac:dyDescent="0.3">
      <c r="B1943" s="104"/>
      <c r="C1943" s="105"/>
      <c r="D1943" s="121"/>
      <c r="E1943" s="83"/>
    </row>
    <row r="1944" spans="2:5" x14ac:dyDescent="0.3">
      <c r="B1944" s="104"/>
      <c r="C1944" s="105"/>
      <c r="D1944" s="121"/>
      <c r="E1944" s="83"/>
    </row>
    <row r="1945" spans="2:5" x14ac:dyDescent="0.3">
      <c r="B1945" s="104"/>
      <c r="C1945" s="105"/>
      <c r="D1945" s="121"/>
      <c r="E1945" s="83"/>
    </row>
    <row r="1946" spans="2:5" x14ac:dyDescent="0.3">
      <c r="B1946" s="104"/>
      <c r="C1946" s="105"/>
      <c r="D1946" s="121"/>
      <c r="E1946" s="83"/>
    </row>
    <row r="1947" spans="2:5" x14ac:dyDescent="0.3">
      <c r="B1947" s="104"/>
      <c r="C1947" s="105"/>
      <c r="D1947" s="121"/>
      <c r="E1947" s="83"/>
    </row>
    <row r="1948" spans="2:5" x14ac:dyDescent="0.3">
      <c r="B1948" s="104"/>
      <c r="C1948" s="105"/>
      <c r="D1948" s="121"/>
      <c r="E1948" s="83"/>
    </row>
    <row r="1949" spans="2:5" x14ac:dyDescent="0.3">
      <c r="B1949" s="104"/>
      <c r="C1949" s="105"/>
      <c r="D1949" s="121"/>
      <c r="E1949" s="83"/>
    </row>
    <row r="1950" spans="2:5" x14ac:dyDescent="0.3">
      <c r="B1950" s="104"/>
      <c r="C1950" s="105"/>
      <c r="D1950" s="121"/>
      <c r="E1950" s="83"/>
    </row>
    <row r="1951" spans="2:5" x14ac:dyDescent="0.3">
      <c r="B1951" s="104"/>
      <c r="C1951" s="105"/>
      <c r="D1951" s="121"/>
      <c r="E1951" s="83"/>
    </row>
    <row r="1952" spans="2:5" x14ac:dyDescent="0.3">
      <c r="B1952" s="104"/>
      <c r="C1952" s="105"/>
      <c r="D1952" s="121"/>
      <c r="E1952" s="83"/>
    </row>
    <row r="1953" spans="2:5" x14ac:dyDescent="0.3">
      <c r="B1953" s="104"/>
      <c r="C1953" s="105"/>
      <c r="D1953" s="121"/>
      <c r="E1953" s="83"/>
    </row>
    <row r="1954" spans="2:5" x14ac:dyDescent="0.3">
      <c r="B1954" s="104"/>
      <c r="C1954" s="105"/>
      <c r="D1954" s="121"/>
      <c r="E1954" s="83"/>
    </row>
    <row r="1955" spans="2:5" x14ac:dyDescent="0.3">
      <c r="B1955" s="104"/>
      <c r="C1955" s="105"/>
      <c r="D1955" s="121"/>
      <c r="E1955" s="83"/>
    </row>
    <row r="1956" spans="2:5" x14ac:dyDescent="0.3">
      <c r="B1956" s="104"/>
      <c r="C1956" s="105"/>
      <c r="D1956" s="121"/>
      <c r="E1956" s="83"/>
    </row>
    <row r="1957" spans="2:5" x14ac:dyDescent="0.3">
      <c r="B1957" s="104"/>
      <c r="C1957" s="105"/>
      <c r="D1957" s="121"/>
      <c r="E1957" s="83"/>
    </row>
    <row r="1958" spans="2:5" x14ac:dyDescent="0.3">
      <c r="B1958" s="104"/>
      <c r="C1958" s="105"/>
      <c r="D1958" s="121"/>
      <c r="E1958" s="83"/>
    </row>
    <row r="1959" spans="2:5" x14ac:dyDescent="0.3">
      <c r="B1959" s="104"/>
      <c r="C1959" s="105"/>
      <c r="D1959" s="121"/>
      <c r="E1959" s="83"/>
    </row>
    <row r="1960" spans="2:5" x14ac:dyDescent="0.3">
      <c r="B1960" s="104"/>
      <c r="C1960" s="105"/>
      <c r="D1960" s="121"/>
      <c r="E1960" s="83"/>
    </row>
    <row r="1961" spans="2:5" x14ac:dyDescent="0.3">
      <c r="B1961" s="104"/>
      <c r="C1961" s="105"/>
      <c r="D1961" s="121"/>
      <c r="E1961" s="83"/>
    </row>
    <row r="1962" spans="2:5" x14ac:dyDescent="0.3">
      <c r="B1962" s="104"/>
      <c r="C1962" s="105"/>
      <c r="D1962" s="121"/>
      <c r="E1962" s="83"/>
    </row>
    <row r="1963" spans="2:5" x14ac:dyDescent="0.3">
      <c r="B1963" s="104"/>
      <c r="C1963" s="105"/>
      <c r="D1963" s="121"/>
      <c r="E1963" s="83"/>
    </row>
    <row r="1964" spans="2:5" x14ac:dyDescent="0.3">
      <c r="B1964" s="104"/>
      <c r="C1964" s="105"/>
      <c r="D1964" s="121"/>
      <c r="E1964" s="83"/>
    </row>
    <row r="1965" spans="2:5" x14ac:dyDescent="0.3">
      <c r="B1965" s="104"/>
      <c r="C1965" s="105"/>
      <c r="D1965" s="121"/>
      <c r="E1965" s="83"/>
    </row>
    <row r="1966" spans="2:5" x14ac:dyDescent="0.3">
      <c r="B1966" s="104"/>
      <c r="C1966" s="105"/>
      <c r="D1966" s="121"/>
      <c r="E1966" s="83"/>
    </row>
    <row r="1967" spans="2:5" x14ac:dyDescent="0.3">
      <c r="B1967" s="104"/>
      <c r="C1967" s="105"/>
      <c r="D1967" s="121"/>
      <c r="E1967" s="83"/>
    </row>
    <row r="1968" spans="2:5" x14ac:dyDescent="0.3">
      <c r="B1968" s="104"/>
      <c r="C1968" s="105"/>
      <c r="D1968" s="121"/>
      <c r="E1968" s="83"/>
    </row>
    <row r="1969" spans="2:5" x14ac:dyDescent="0.3">
      <c r="B1969" s="104"/>
      <c r="C1969" s="105"/>
      <c r="D1969" s="121"/>
      <c r="E1969" s="83"/>
    </row>
    <row r="1970" spans="2:5" x14ac:dyDescent="0.3">
      <c r="B1970" s="104"/>
      <c r="C1970" s="105"/>
      <c r="D1970" s="121"/>
      <c r="E1970" s="83"/>
    </row>
    <row r="1971" spans="2:5" x14ac:dyDescent="0.3">
      <c r="B1971" s="104"/>
      <c r="C1971" s="105"/>
      <c r="D1971" s="121"/>
      <c r="E1971" s="83"/>
    </row>
    <row r="1972" spans="2:5" x14ac:dyDescent="0.3">
      <c r="B1972" s="104"/>
      <c r="C1972" s="105"/>
      <c r="D1972" s="121"/>
      <c r="E1972" s="83"/>
    </row>
    <row r="1973" spans="2:5" x14ac:dyDescent="0.3">
      <c r="B1973" s="104"/>
      <c r="C1973" s="105"/>
      <c r="D1973" s="121"/>
      <c r="E1973" s="83"/>
    </row>
    <row r="1974" spans="2:5" x14ac:dyDescent="0.3">
      <c r="B1974" s="104"/>
      <c r="C1974" s="105"/>
      <c r="D1974" s="121"/>
      <c r="E1974" s="83"/>
    </row>
    <row r="1975" spans="2:5" x14ac:dyDescent="0.3">
      <c r="B1975" s="104"/>
      <c r="C1975" s="105"/>
      <c r="D1975" s="121"/>
      <c r="E1975" s="83"/>
    </row>
    <row r="1976" spans="2:5" x14ac:dyDescent="0.3">
      <c r="B1976" s="104"/>
      <c r="C1976" s="105"/>
      <c r="D1976" s="121"/>
      <c r="E1976" s="83"/>
    </row>
    <row r="1977" spans="2:5" x14ac:dyDescent="0.3">
      <c r="B1977" s="104"/>
      <c r="C1977" s="105"/>
      <c r="D1977" s="121"/>
      <c r="E1977" s="83"/>
    </row>
    <row r="1978" spans="2:5" x14ac:dyDescent="0.3">
      <c r="B1978" s="104"/>
      <c r="C1978" s="105"/>
      <c r="D1978" s="121"/>
      <c r="E1978" s="83"/>
    </row>
    <row r="1979" spans="2:5" x14ac:dyDescent="0.3">
      <c r="B1979" s="104"/>
      <c r="C1979" s="105"/>
      <c r="D1979" s="121"/>
      <c r="E1979" s="83"/>
    </row>
    <row r="1980" spans="2:5" x14ac:dyDescent="0.3">
      <c r="B1980" s="104"/>
      <c r="C1980" s="105"/>
      <c r="D1980" s="121"/>
      <c r="E1980" s="83"/>
    </row>
    <row r="1981" spans="2:5" x14ac:dyDescent="0.3">
      <c r="B1981" s="104"/>
      <c r="C1981" s="105"/>
      <c r="D1981" s="121"/>
      <c r="E1981" s="83"/>
    </row>
    <row r="1982" spans="2:5" x14ac:dyDescent="0.3">
      <c r="B1982" s="104"/>
      <c r="C1982" s="105"/>
      <c r="D1982" s="121"/>
      <c r="E1982" s="83"/>
    </row>
    <row r="1983" spans="2:5" x14ac:dyDescent="0.3">
      <c r="B1983" s="104"/>
      <c r="C1983" s="105"/>
      <c r="D1983" s="121"/>
      <c r="E1983" s="83"/>
    </row>
    <row r="1984" spans="2:5" x14ac:dyDescent="0.3">
      <c r="B1984" s="104"/>
      <c r="C1984" s="105"/>
      <c r="D1984" s="121"/>
      <c r="E1984" s="83"/>
    </row>
    <row r="1985" spans="2:5" x14ac:dyDescent="0.3">
      <c r="B1985" s="104"/>
      <c r="C1985" s="105"/>
      <c r="D1985" s="121"/>
      <c r="E1985" s="83"/>
    </row>
    <row r="1986" spans="2:5" x14ac:dyDescent="0.3">
      <c r="B1986" s="104"/>
      <c r="C1986" s="105"/>
      <c r="D1986" s="121"/>
      <c r="E1986" s="83"/>
    </row>
    <row r="1987" spans="2:5" x14ac:dyDescent="0.3">
      <c r="B1987" s="104"/>
      <c r="C1987" s="105"/>
      <c r="D1987" s="121"/>
      <c r="E1987" s="83"/>
    </row>
    <row r="1988" spans="2:5" x14ac:dyDescent="0.3">
      <c r="B1988" s="104"/>
      <c r="C1988" s="105"/>
      <c r="D1988" s="121"/>
      <c r="E1988" s="83"/>
    </row>
    <row r="1989" spans="2:5" x14ac:dyDescent="0.3">
      <c r="B1989" s="104"/>
      <c r="C1989" s="105"/>
      <c r="D1989" s="121"/>
      <c r="E1989" s="83"/>
    </row>
    <row r="1990" spans="2:5" x14ac:dyDescent="0.3">
      <c r="B1990" s="104"/>
      <c r="C1990" s="105"/>
      <c r="D1990" s="121"/>
      <c r="E1990" s="83"/>
    </row>
    <row r="1991" spans="2:5" x14ac:dyDescent="0.3">
      <c r="B1991" s="104"/>
      <c r="C1991" s="105"/>
      <c r="D1991" s="121"/>
      <c r="E1991" s="83"/>
    </row>
    <row r="1992" spans="2:5" x14ac:dyDescent="0.3">
      <c r="B1992" s="104"/>
      <c r="C1992" s="105"/>
      <c r="D1992" s="121"/>
      <c r="E1992" s="83"/>
    </row>
    <row r="1993" spans="2:5" x14ac:dyDescent="0.3">
      <c r="B1993" s="104"/>
      <c r="C1993" s="105"/>
      <c r="D1993" s="121"/>
      <c r="E1993" s="83"/>
    </row>
    <row r="1994" spans="2:5" x14ac:dyDescent="0.3">
      <c r="B1994" s="104"/>
      <c r="C1994" s="105"/>
      <c r="D1994" s="121"/>
      <c r="E1994" s="83"/>
    </row>
    <row r="1995" spans="2:5" x14ac:dyDescent="0.3">
      <c r="B1995" s="104"/>
      <c r="C1995" s="105"/>
      <c r="D1995" s="121"/>
      <c r="E1995" s="83"/>
    </row>
    <row r="1996" spans="2:5" x14ac:dyDescent="0.3">
      <c r="B1996" s="104"/>
      <c r="C1996" s="105"/>
      <c r="D1996" s="121"/>
      <c r="E1996" s="83"/>
    </row>
    <row r="1997" spans="2:5" x14ac:dyDescent="0.3">
      <c r="B1997" s="104"/>
      <c r="C1997" s="105"/>
      <c r="D1997" s="121"/>
      <c r="E1997" s="83"/>
    </row>
    <row r="1998" spans="2:5" x14ac:dyDescent="0.3">
      <c r="B1998" s="104"/>
      <c r="C1998" s="105"/>
      <c r="D1998" s="121"/>
      <c r="E1998" s="83"/>
    </row>
    <row r="1999" spans="2:5" x14ac:dyDescent="0.3">
      <c r="B1999" s="104"/>
      <c r="C1999" s="105"/>
      <c r="D1999" s="121"/>
      <c r="E1999" s="83"/>
    </row>
    <row r="2000" spans="2:5" x14ac:dyDescent="0.3">
      <c r="B2000" s="104"/>
      <c r="C2000" s="105"/>
      <c r="D2000" s="121"/>
      <c r="E2000" s="83"/>
    </row>
    <row r="2001" spans="2:5" x14ac:dyDescent="0.3">
      <c r="B2001" s="104"/>
      <c r="C2001" s="105"/>
      <c r="D2001" s="121"/>
      <c r="E2001" s="83"/>
    </row>
    <row r="2002" spans="2:5" x14ac:dyDescent="0.3">
      <c r="B2002" s="104"/>
      <c r="C2002" s="105"/>
      <c r="D2002" s="121"/>
      <c r="E2002" s="83"/>
    </row>
    <row r="2003" spans="2:5" x14ac:dyDescent="0.3">
      <c r="B2003" s="104"/>
      <c r="C2003" s="105"/>
      <c r="D2003" s="121"/>
      <c r="E2003" s="83"/>
    </row>
    <row r="2004" spans="2:5" x14ac:dyDescent="0.3">
      <c r="B2004" s="104"/>
      <c r="C2004" s="105"/>
      <c r="D2004" s="121"/>
      <c r="E2004" s="83"/>
    </row>
    <row r="2005" spans="2:5" x14ac:dyDescent="0.3">
      <c r="B2005" s="104"/>
      <c r="C2005" s="105"/>
      <c r="D2005" s="121"/>
      <c r="E2005" s="83"/>
    </row>
    <row r="2006" spans="2:5" x14ac:dyDescent="0.3">
      <c r="B2006" s="104"/>
      <c r="C2006" s="105"/>
      <c r="D2006" s="121"/>
      <c r="E2006" s="83"/>
    </row>
    <row r="2007" spans="2:5" x14ac:dyDescent="0.3">
      <c r="B2007" s="104"/>
      <c r="C2007" s="105"/>
      <c r="D2007" s="121"/>
      <c r="E2007" s="83"/>
    </row>
    <row r="2008" spans="2:5" x14ac:dyDescent="0.3">
      <c r="B2008" s="104"/>
      <c r="C2008" s="105"/>
      <c r="D2008" s="121"/>
      <c r="E2008" s="83"/>
    </row>
    <row r="2009" spans="2:5" x14ac:dyDescent="0.3">
      <c r="B2009" s="104"/>
      <c r="C2009" s="105"/>
      <c r="D2009" s="121"/>
      <c r="E2009" s="83"/>
    </row>
    <row r="2010" spans="2:5" x14ac:dyDescent="0.3">
      <c r="B2010" s="104"/>
      <c r="C2010" s="105"/>
      <c r="D2010" s="121"/>
      <c r="E2010" s="83"/>
    </row>
    <row r="2011" spans="2:5" x14ac:dyDescent="0.3">
      <c r="B2011" s="104"/>
      <c r="C2011" s="105"/>
      <c r="D2011" s="121"/>
      <c r="E2011" s="83"/>
    </row>
    <row r="2012" spans="2:5" x14ac:dyDescent="0.3">
      <c r="B2012" s="104"/>
      <c r="C2012" s="105"/>
      <c r="D2012" s="121"/>
      <c r="E2012" s="83"/>
    </row>
    <row r="2013" spans="2:5" x14ac:dyDescent="0.3">
      <c r="B2013" s="104"/>
      <c r="C2013" s="105"/>
      <c r="D2013" s="121"/>
      <c r="E2013" s="83"/>
    </row>
    <row r="2014" spans="2:5" x14ac:dyDescent="0.3">
      <c r="B2014" s="104"/>
      <c r="C2014" s="105"/>
      <c r="D2014" s="121"/>
      <c r="E2014" s="83"/>
    </row>
    <row r="2015" spans="2:5" x14ac:dyDescent="0.3">
      <c r="B2015" s="104"/>
      <c r="C2015" s="105"/>
      <c r="D2015" s="121"/>
      <c r="E2015" s="83"/>
    </row>
    <row r="2016" spans="2:5" x14ac:dyDescent="0.3">
      <c r="B2016" s="104"/>
      <c r="C2016" s="105"/>
      <c r="D2016" s="121"/>
      <c r="E2016" s="83"/>
    </row>
    <row r="2017" spans="2:5" x14ac:dyDescent="0.3">
      <c r="B2017" s="104"/>
      <c r="C2017" s="105"/>
      <c r="D2017" s="121"/>
      <c r="E2017" s="83"/>
    </row>
    <row r="2018" spans="2:5" x14ac:dyDescent="0.3">
      <c r="B2018" s="104"/>
      <c r="C2018" s="105"/>
      <c r="D2018" s="121"/>
      <c r="E2018" s="83"/>
    </row>
    <row r="2019" spans="2:5" x14ac:dyDescent="0.3">
      <c r="B2019" s="104"/>
      <c r="C2019" s="105"/>
      <c r="D2019" s="121"/>
      <c r="E2019" s="83"/>
    </row>
    <row r="2020" spans="2:5" x14ac:dyDescent="0.3">
      <c r="B2020" s="104"/>
      <c r="C2020" s="105"/>
      <c r="D2020" s="121"/>
      <c r="E2020" s="83"/>
    </row>
    <row r="2021" spans="2:5" x14ac:dyDescent="0.3">
      <c r="B2021" s="104"/>
      <c r="C2021" s="105"/>
      <c r="D2021" s="121"/>
      <c r="E2021" s="83"/>
    </row>
    <row r="2022" spans="2:5" x14ac:dyDescent="0.3">
      <c r="B2022" s="104"/>
      <c r="C2022" s="105"/>
      <c r="D2022" s="121"/>
      <c r="E2022" s="83"/>
    </row>
    <row r="2023" spans="2:5" x14ac:dyDescent="0.3">
      <c r="B2023" s="104"/>
      <c r="C2023" s="105"/>
      <c r="D2023" s="121"/>
      <c r="E2023" s="83"/>
    </row>
    <row r="2024" spans="2:5" x14ac:dyDescent="0.3">
      <c r="B2024" s="104"/>
      <c r="C2024" s="105"/>
      <c r="D2024" s="121"/>
      <c r="E2024" s="83"/>
    </row>
    <row r="2025" spans="2:5" x14ac:dyDescent="0.3">
      <c r="B2025" s="104"/>
      <c r="C2025" s="105"/>
      <c r="D2025" s="121"/>
      <c r="E2025" s="83"/>
    </row>
    <row r="2026" spans="2:5" x14ac:dyDescent="0.3">
      <c r="B2026" s="104"/>
      <c r="C2026" s="105"/>
      <c r="D2026" s="121"/>
      <c r="E2026" s="83"/>
    </row>
    <row r="2027" spans="2:5" x14ac:dyDescent="0.3">
      <c r="B2027" s="104"/>
      <c r="C2027" s="105"/>
      <c r="D2027" s="121"/>
      <c r="E2027" s="83"/>
    </row>
    <row r="2028" spans="2:5" x14ac:dyDescent="0.3">
      <c r="B2028" s="104"/>
      <c r="C2028" s="105"/>
      <c r="D2028" s="121"/>
      <c r="E2028" s="83"/>
    </row>
    <row r="2029" spans="2:5" x14ac:dyDescent="0.3">
      <c r="B2029" s="104"/>
      <c r="C2029" s="105"/>
      <c r="D2029" s="121"/>
      <c r="E2029" s="83"/>
    </row>
    <row r="2030" spans="2:5" x14ac:dyDescent="0.3">
      <c r="B2030" s="104"/>
      <c r="C2030" s="105"/>
      <c r="D2030" s="121"/>
      <c r="E2030" s="83"/>
    </row>
    <row r="2031" spans="2:5" x14ac:dyDescent="0.3">
      <c r="B2031" s="104"/>
      <c r="C2031" s="105"/>
      <c r="D2031" s="121"/>
      <c r="E2031" s="83"/>
    </row>
    <row r="2032" spans="2:5" x14ac:dyDescent="0.3">
      <c r="B2032" s="104"/>
      <c r="C2032" s="105"/>
      <c r="D2032" s="121"/>
      <c r="E2032" s="83"/>
    </row>
    <row r="2033" spans="2:5" x14ac:dyDescent="0.3">
      <c r="B2033" s="104"/>
      <c r="C2033" s="105"/>
      <c r="D2033" s="121"/>
      <c r="E2033" s="83"/>
    </row>
    <row r="2034" spans="2:5" x14ac:dyDescent="0.3">
      <c r="B2034" s="104"/>
      <c r="C2034" s="105"/>
      <c r="D2034" s="121"/>
      <c r="E2034" s="83"/>
    </row>
    <row r="2035" spans="2:5" x14ac:dyDescent="0.3">
      <c r="B2035" s="104"/>
      <c r="C2035" s="105"/>
      <c r="D2035" s="121"/>
      <c r="E2035" s="83"/>
    </row>
    <row r="2036" spans="2:5" x14ac:dyDescent="0.3">
      <c r="B2036" s="104"/>
      <c r="C2036" s="105"/>
      <c r="D2036" s="121"/>
      <c r="E2036" s="83"/>
    </row>
    <row r="2037" spans="2:5" x14ac:dyDescent="0.3">
      <c r="B2037" s="104"/>
      <c r="C2037" s="105"/>
      <c r="D2037" s="121"/>
      <c r="E2037" s="83"/>
    </row>
    <row r="2038" spans="2:5" x14ac:dyDescent="0.3">
      <c r="B2038" s="104"/>
      <c r="C2038" s="105"/>
      <c r="D2038" s="121"/>
      <c r="E2038" s="83"/>
    </row>
    <row r="2039" spans="2:5" x14ac:dyDescent="0.3">
      <c r="B2039" s="104"/>
      <c r="C2039" s="105"/>
      <c r="D2039" s="121"/>
      <c r="E2039" s="83"/>
    </row>
    <row r="2040" spans="2:5" x14ac:dyDescent="0.3">
      <c r="B2040" s="104"/>
      <c r="C2040" s="105"/>
      <c r="D2040" s="121"/>
      <c r="E2040" s="83"/>
    </row>
    <row r="2041" spans="2:5" x14ac:dyDescent="0.3">
      <c r="B2041" s="104"/>
      <c r="C2041" s="105"/>
      <c r="D2041" s="121"/>
      <c r="E2041" s="83"/>
    </row>
    <row r="2042" spans="2:5" x14ac:dyDescent="0.3">
      <c r="B2042" s="104"/>
      <c r="C2042" s="105"/>
      <c r="D2042" s="121"/>
      <c r="E2042" s="83"/>
    </row>
    <row r="2043" spans="2:5" x14ac:dyDescent="0.3">
      <c r="B2043" s="104"/>
      <c r="C2043" s="105"/>
      <c r="D2043" s="121"/>
      <c r="E2043" s="83"/>
    </row>
    <row r="2044" spans="2:5" x14ac:dyDescent="0.3">
      <c r="B2044" s="104"/>
      <c r="C2044" s="105"/>
      <c r="D2044" s="121"/>
      <c r="E2044" s="83"/>
    </row>
    <row r="2045" spans="2:5" x14ac:dyDescent="0.3">
      <c r="B2045" s="104"/>
      <c r="C2045" s="105"/>
      <c r="D2045" s="121"/>
      <c r="E2045" s="83"/>
    </row>
    <row r="2046" spans="2:5" x14ac:dyDescent="0.3">
      <c r="B2046" s="104"/>
      <c r="C2046" s="105"/>
      <c r="D2046" s="121"/>
      <c r="E2046" s="83"/>
    </row>
    <row r="2047" spans="2:5" x14ac:dyDescent="0.3">
      <c r="B2047" s="104"/>
      <c r="C2047" s="105"/>
      <c r="D2047" s="121"/>
      <c r="E2047" s="83"/>
    </row>
    <row r="2048" spans="2:5" x14ac:dyDescent="0.3">
      <c r="B2048" s="104"/>
      <c r="C2048" s="105"/>
      <c r="D2048" s="121"/>
      <c r="E2048" s="83"/>
    </row>
    <row r="2049" spans="2:5" x14ac:dyDescent="0.3">
      <c r="B2049" s="104"/>
      <c r="C2049" s="105"/>
      <c r="D2049" s="121"/>
      <c r="E2049" s="83"/>
    </row>
    <row r="2050" spans="2:5" x14ac:dyDescent="0.3">
      <c r="B2050" s="104"/>
      <c r="C2050" s="105"/>
      <c r="D2050" s="121"/>
      <c r="E2050" s="83"/>
    </row>
    <row r="2051" spans="2:5" x14ac:dyDescent="0.3">
      <c r="B2051" s="104"/>
      <c r="C2051" s="105"/>
      <c r="D2051" s="121"/>
      <c r="E2051" s="83"/>
    </row>
    <row r="2052" spans="2:5" x14ac:dyDescent="0.3">
      <c r="B2052" s="104"/>
      <c r="C2052" s="105"/>
      <c r="D2052" s="121"/>
      <c r="E2052" s="83"/>
    </row>
    <row r="2053" spans="2:5" x14ac:dyDescent="0.3">
      <c r="B2053" s="104"/>
      <c r="C2053" s="105"/>
      <c r="D2053" s="121"/>
      <c r="E2053" s="83"/>
    </row>
    <row r="2054" spans="2:5" x14ac:dyDescent="0.3">
      <c r="B2054" s="104"/>
      <c r="C2054" s="105"/>
      <c r="D2054" s="121"/>
      <c r="E2054" s="83"/>
    </row>
    <row r="2055" spans="2:5" x14ac:dyDescent="0.3">
      <c r="B2055" s="104"/>
      <c r="C2055" s="105"/>
      <c r="D2055" s="121"/>
      <c r="E2055" s="83"/>
    </row>
    <row r="2056" spans="2:5" x14ac:dyDescent="0.3">
      <c r="B2056" s="104"/>
      <c r="C2056" s="105"/>
      <c r="D2056" s="121"/>
      <c r="E2056" s="83"/>
    </row>
    <row r="2057" spans="2:5" x14ac:dyDescent="0.3">
      <c r="B2057" s="104"/>
      <c r="C2057" s="105"/>
      <c r="D2057" s="121"/>
      <c r="E2057" s="83"/>
    </row>
    <row r="2058" spans="2:5" x14ac:dyDescent="0.3">
      <c r="B2058" s="104"/>
      <c r="C2058" s="105"/>
      <c r="D2058" s="121"/>
      <c r="E2058" s="83"/>
    </row>
    <row r="2059" spans="2:5" x14ac:dyDescent="0.3">
      <c r="B2059" s="104"/>
      <c r="C2059" s="105"/>
      <c r="D2059" s="121"/>
      <c r="E2059" s="83"/>
    </row>
    <row r="2060" spans="2:5" x14ac:dyDescent="0.3">
      <c r="B2060" s="104"/>
      <c r="C2060" s="105"/>
      <c r="D2060" s="121"/>
      <c r="E2060" s="83"/>
    </row>
    <row r="2061" spans="2:5" x14ac:dyDescent="0.3">
      <c r="B2061" s="104"/>
      <c r="C2061" s="105"/>
      <c r="D2061" s="121"/>
      <c r="E2061" s="83"/>
    </row>
    <row r="2062" spans="2:5" x14ac:dyDescent="0.3">
      <c r="B2062" s="104"/>
      <c r="C2062" s="105"/>
      <c r="D2062" s="121"/>
      <c r="E2062" s="83"/>
    </row>
    <row r="2063" spans="2:5" x14ac:dyDescent="0.3">
      <c r="B2063" s="104"/>
      <c r="C2063" s="105"/>
      <c r="D2063" s="121"/>
      <c r="E2063" s="83"/>
    </row>
    <row r="2064" spans="2:5" x14ac:dyDescent="0.3">
      <c r="B2064" s="104"/>
      <c r="C2064" s="105"/>
      <c r="D2064" s="121"/>
      <c r="E2064" s="83"/>
    </row>
    <row r="2065" spans="2:5" x14ac:dyDescent="0.3">
      <c r="B2065" s="104"/>
      <c r="C2065" s="105"/>
      <c r="D2065" s="121"/>
      <c r="E2065" s="83"/>
    </row>
    <row r="2066" spans="2:5" x14ac:dyDescent="0.3">
      <c r="B2066" s="104"/>
      <c r="C2066" s="105"/>
      <c r="D2066" s="121"/>
      <c r="E2066" s="83"/>
    </row>
    <row r="2067" spans="2:5" x14ac:dyDescent="0.3">
      <c r="B2067" s="104"/>
      <c r="C2067" s="105"/>
      <c r="D2067" s="121"/>
      <c r="E2067" s="83"/>
    </row>
    <row r="2068" spans="2:5" x14ac:dyDescent="0.3">
      <c r="B2068" s="104"/>
      <c r="C2068" s="105"/>
      <c r="D2068" s="121"/>
      <c r="E2068" s="83"/>
    </row>
    <row r="2069" spans="2:5" x14ac:dyDescent="0.3">
      <c r="B2069" s="104"/>
      <c r="C2069" s="105"/>
      <c r="D2069" s="121"/>
      <c r="E2069" s="83"/>
    </row>
    <row r="2070" spans="2:5" x14ac:dyDescent="0.3">
      <c r="B2070" s="104"/>
      <c r="C2070" s="105"/>
      <c r="D2070" s="121"/>
      <c r="E2070" s="83"/>
    </row>
    <row r="2071" spans="2:5" x14ac:dyDescent="0.3">
      <c r="B2071" s="104"/>
      <c r="C2071" s="105"/>
      <c r="D2071" s="121"/>
      <c r="E2071" s="83"/>
    </row>
    <row r="2072" spans="2:5" x14ac:dyDescent="0.3">
      <c r="B2072" s="104"/>
      <c r="C2072" s="105"/>
      <c r="D2072" s="121"/>
      <c r="E2072" s="83"/>
    </row>
    <row r="2073" spans="2:5" x14ac:dyDescent="0.3">
      <c r="B2073" s="104"/>
      <c r="C2073" s="105"/>
      <c r="D2073" s="121"/>
      <c r="E2073" s="83"/>
    </row>
    <row r="2074" spans="2:5" x14ac:dyDescent="0.3">
      <c r="B2074" s="104"/>
      <c r="C2074" s="105"/>
      <c r="D2074" s="121"/>
      <c r="E2074" s="83"/>
    </row>
    <row r="2075" spans="2:5" x14ac:dyDescent="0.3">
      <c r="B2075" s="104"/>
      <c r="C2075" s="105"/>
      <c r="D2075" s="121"/>
      <c r="E2075" s="83"/>
    </row>
    <row r="2076" spans="2:5" x14ac:dyDescent="0.3">
      <c r="B2076" s="104"/>
      <c r="C2076" s="105"/>
      <c r="D2076" s="121"/>
      <c r="E2076" s="83"/>
    </row>
    <row r="2077" spans="2:5" x14ac:dyDescent="0.3">
      <c r="B2077" s="104"/>
      <c r="C2077" s="105"/>
      <c r="D2077" s="121"/>
      <c r="E2077" s="83"/>
    </row>
    <row r="2078" spans="2:5" x14ac:dyDescent="0.3">
      <c r="B2078" s="104"/>
      <c r="C2078" s="105"/>
      <c r="D2078" s="121"/>
      <c r="E2078" s="83"/>
    </row>
    <row r="2079" spans="2:5" x14ac:dyDescent="0.3">
      <c r="B2079" s="104"/>
      <c r="C2079" s="105"/>
      <c r="D2079" s="121"/>
      <c r="E2079" s="83"/>
    </row>
    <row r="2080" spans="2:5" x14ac:dyDescent="0.3">
      <c r="B2080" s="104"/>
      <c r="C2080" s="105"/>
      <c r="D2080" s="121"/>
      <c r="E2080" s="83"/>
    </row>
    <row r="2081" spans="2:5" x14ac:dyDescent="0.3">
      <c r="B2081" s="104"/>
      <c r="C2081" s="105"/>
      <c r="D2081" s="121"/>
      <c r="E2081" s="83"/>
    </row>
    <row r="2082" spans="2:5" x14ac:dyDescent="0.3">
      <c r="B2082" s="104"/>
      <c r="C2082" s="105"/>
      <c r="D2082" s="121"/>
      <c r="E2082" s="83"/>
    </row>
    <row r="2083" spans="2:5" x14ac:dyDescent="0.3">
      <c r="B2083" s="104"/>
      <c r="C2083" s="105"/>
      <c r="D2083" s="121"/>
      <c r="E2083" s="83"/>
    </row>
    <row r="2084" spans="2:5" x14ac:dyDescent="0.3">
      <c r="B2084" s="104"/>
      <c r="C2084" s="105"/>
      <c r="D2084" s="121"/>
      <c r="E2084" s="83"/>
    </row>
    <row r="2085" spans="2:5" x14ac:dyDescent="0.3">
      <c r="B2085" s="104"/>
      <c r="C2085" s="105"/>
      <c r="D2085" s="121"/>
      <c r="E2085" s="83"/>
    </row>
    <row r="2086" spans="2:5" x14ac:dyDescent="0.3">
      <c r="B2086" s="104"/>
      <c r="C2086" s="105"/>
      <c r="D2086" s="121"/>
      <c r="E2086" s="83"/>
    </row>
    <row r="2087" spans="2:5" x14ac:dyDescent="0.3">
      <c r="B2087" s="104"/>
      <c r="C2087" s="105"/>
      <c r="D2087" s="121"/>
      <c r="E2087" s="83"/>
    </row>
    <row r="2088" spans="2:5" x14ac:dyDescent="0.3">
      <c r="B2088" s="104"/>
      <c r="C2088" s="105"/>
      <c r="D2088" s="121"/>
      <c r="E2088" s="83"/>
    </row>
    <row r="2089" spans="2:5" x14ac:dyDescent="0.3">
      <c r="B2089" s="104"/>
      <c r="C2089" s="105"/>
      <c r="D2089" s="121"/>
      <c r="E2089" s="83"/>
    </row>
    <row r="2090" spans="2:5" x14ac:dyDescent="0.3">
      <c r="B2090" s="104"/>
      <c r="C2090" s="105"/>
      <c r="D2090" s="121"/>
      <c r="E2090" s="83"/>
    </row>
    <row r="2091" spans="2:5" x14ac:dyDescent="0.3">
      <c r="B2091" s="104"/>
      <c r="C2091" s="105"/>
      <c r="D2091" s="121"/>
      <c r="E2091" s="83"/>
    </row>
    <row r="2092" spans="2:5" x14ac:dyDescent="0.3">
      <c r="B2092" s="104"/>
      <c r="C2092" s="105"/>
      <c r="D2092" s="121"/>
      <c r="E2092" s="83"/>
    </row>
    <row r="2093" spans="2:5" x14ac:dyDescent="0.3">
      <c r="B2093" s="104"/>
      <c r="C2093" s="105"/>
      <c r="D2093" s="121"/>
      <c r="E2093" s="83"/>
    </row>
    <row r="2094" spans="2:5" x14ac:dyDescent="0.3">
      <c r="B2094" s="104"/>
      <c r="C2094" s="105"/>
      <c r="D2094" s="121"/>
      <c r="E2094" s="83"/>
    </row>
    <row r="2095" spans="2:5" x14ac:dyDescent="0.3">
      <c r="B2095" s="104"/>
      <c r="C2095" s="105"/>
      <c r="D2095" s="121"/>
      <c r="E2095" s="83"/>
    </row>
    <row r="2096" spans="2:5" x14ac:dyDescent="0.3">
      <c r="B2096" s="104"/>
      <c r="C2096" s="105"/>
      <c r="D2096" s="121"/>
      <c r="E2096" s="83"/>
    </row>
    <row r="2097" spans="2:5" x14ac:dyDescent="0.3">
      <c r="B2097" s="104"/>
      <c r="C2097" s="105"/>
      <c r="D2097" s="121"/>
      <c r="E2097" s="83"/>
    </row>
    <row r="2098" spans="2:5" x14ac:dyDescent="0.3">
      <c r="B2098" s="104"/>
      <c r="C2098" s="105"/>
      <c r="D2098" s="121"/>
      <c r="E2098" s="83"/>
    </row>
    <row r="2099" spans="2:5" x14ac:dyDescent="0.3">
      <c r="B2099" s="104"/>
      <c r="C2099" s="105"/>
      <c r="D2099" s="121"/>
      <c r="E2099" s="83"/>
    </row>
    <row r="2100" spans="2:5" x14ac:dyDescent="0.3">
      <c r="B2100" s="104"/>
      <c r="C2100" s="105"/>
      <c r="D2100" s="121"/>
      <c r="E2100" s="83"/>
    </row>
    <row r="2101" spans="2:5" x14ac:dyDescent="0.3">
      <c r="B2101" s="104"/>
      <c r="C2101" s="105"/>
      <c r="D2101" s="121"/>
      <c r="E2101" s="83"/>
    </row>
    <row r="2102" spans="2:5" x14ac:dyDescent="0.3">
      <c r="B2102" s="104"/>
      <c r="C2102" s="105"/>
      <c r="D2102" s="121"/>
      <c r="E2102" s="83"/>
    </row>
    <row r="2103" spans="2:5" x14ac:dyDescent="0.3">
      <c r="B2103" s="104"/>
      <c r="C2103" s="105"/>
      <c r="D2103" s="121"/>
      <c r="E2103" s="83"/>
    </row>
    <row r="2104" spans="2:5" x14ac:dyDescent="0.3">
      <c r="B2104" s="104"/>
      <c r="C2104" s="105"/>
      <c r="D2104" s="121"/>
      <c r="E2104" s="83"/>
    </row>
    <row r="2105" spans="2:5" x14ac:dyDescent="0.3">
      <c r="B2105" s="104"/>
      <c r="C2105" s="105"/>
      <c r="D2105" s="121"/>
      <c r="E2105" s="83"/>
    </row>
    <row r="2106" spans="2:5" x14ac:dyDescent="0.3">
      <c r="B2106" s="104"/>
      <c r="C2106" s="105"/>
      <c r="D2106" s="121"/>
      <c r="E2106" s="83"/>
    </row>
    <row r="2107" spans="2:5" x14ac:dyDescent="0.3">
      <c r="B2107" s="104"/>
      <c r="C2107" s="105"/>
      <c r="D2107" s="121"/>
      <c r="E2107" s="83"/>
    </row>
    <row r="2108" spans="2:5" x14ac:dyDescent="0.3">
      <c r="B2108" s="104"/>
      <c r="C2108" s="105"/>
      <c r="D2108" s="121"/>
      <c r="E2108" s="83"/>
    </row>
    <row r="2109" spans="2:5" x14ac:dyDescent="0.3">
      <c r="B2109" s="104"/>
      <c r="C2109" s="105"/>
      <c r="D2109" s="121"/>
      <c r="E2109" s="83"/>
    </row>
    <row r="2110" spans="2:5" x14ac:dyDescent="0.3">
      <c r="B2110" s="104"/>
      <c r="C2110" s="105"/>
      <c r="D2110" s="121"/>
      <c r="E2110" s="83"/>
    </row>
    <row r="2111" spans="2:5" x14ac:dyDescent="0.3">
      <c r="B2111" s="104"/>
      <c r="C2111" s="105"/>
      <c r="D2111" s="121"/>
      <c r="E2111" s="83"/>
    </row>
    <row r="2112" spans="2:5" x14ac:dyDescent="0.3">
      <c r="B2112" s="104"/>
      <c r="C2112" s="105"/>
      <c r="D2112" s="121"/>
      <c r="E2112" s="83"/>
    </row>
    <row r="2113" spans="2:5" x14ac:dyDescent="0.3">
      <c r="B2113" s="104"/>
      <c r="C2113" s="105"/>
      <c r="D2113" s="121"/>
      <c r="E2113" s="83"/>
    </row>
    <row r="2114" spans="2:5" x14ac:dyDescent="0.3">
      <c r="B2114" s="104"/>
      <c r="C2114" s="105"/>
      <c r="D2114" s="121"/>
      <c r="E2114" s="83"/>
    </row>
    <row r="2115" spans="2:5" x14ac:dyDescent="0.3">
      <c r="B2115" s="104"/>
      <c r="C2115" s="105"/>
      <c r="D2115" s="121"/>
      <c r="E2115" s="83"/>
    </row>
    <row r="2116" spans="2:5" x14ac:dyDescent="0.3">
      <c r="B2116" s="104"/>
      <c r="C2116" s="105"/>
      <c r="D2116" s="121"/>
      <c r="E2116" s="83"/>
    </row>
    <row r="2117" spans="2:5" x14ac:dyDescent="0.3">
      <c r="B2117" s="104"/>
      <c r="C2117" s="105"/>
      <c r="D2117" s="121"/>
      <c r="E2117" s="83"/>
    </row>
    <row r="2118" spans="2:5" x14ac:dyDescent="0.3">
      <c r="B2118" s="104"/>
      <c r="C2118" s="105"/>
      <c r="D2118" s="121"/>
      <c r="E2118" s="83"/>
    </row>
    <row r="2119" spans="2:5" x14ac:dyDescent="0.3">
      <c r="B2119" s="104"/>
      <c r="C2119" s="105"/>
      <c r="D2119" s="121"/>
      <c r="E2119" s="83"/>
    </row>
    <row r="2120" spans="2:5" x14ac:dyDescent="0.3">
      <c r="B2120" s="104"/>
      <c r="C2120" s="105"/>
      <c r="D2120" s="121"/>
      <c r="E2120" s="83"/>
    </row>
    <row r="2121" spans="2:5" x14ac:dyDescent="0.3">
      <c r="B2121" s="104"/>
      <c r="C2121" s="105"/>
      <c r="D2121" s="121"/>
      <c r="E2121" s="83"/>
    </row>
    <row r="2122" spans="2:5" x14ac:dyDescent="0.3">
      <c r="B2122" s="104"/>
      <c r="C2122" s="105"/>
      <c r="D2122" s="121"/>
      <c r="E2122" s="83"/>
    </row>
    <row r="2123" spans="2:5" x14ac:dyDescent="0.3">
      <c r="B2123" s="104"/>
      <c r="C2123" s="105"/>
      <c r="D2123" s="121"/>
      <c r="E2123" s="83"/>
    </row>
    <row r="2124" spans="2:5" x14ac:dyDescent="0.3">
      <c r="B2124" s="104"/>
      <c r="C2124" s="105"/>
      <c r="D2124" s="121"/>
      <c r="E2124" s="83"/>
    </row>
    <row r="2125" spans="2:5" x14ac:dyDescent="0.3">
      <c r="B2125" s="104"/>
      <c r="C2125" s="105"/>
      <c r="D2125" s="121"/>
      <c r="E2125" s="83"/>
    </row>
    <row r="2126" spans="2:5" x14ac:dyDescent="0.3">
      <c r="B2126" s="104"/>
      <c r="C2126" s="105"/>
      <c r="D2126" s="121"/>
      <c r="E2126" s="83"/>
    </row>
    <row r="2127" spans="2:5" x14ac:dyDescent="0.3">
      <c r="B2127" s="104"/>
      <c r="C2127" s="105"/>
      <c r="D2127" s="121"/>
      <c r="E2127" s="83"/>
    </row>
    <row r="2128" spans="2:5" x14ac:dyDescent="0.3">
      <c r="B2128" s="104"/>
      <c r="C2128" s="105"/>
      <c r="D2128" s="121"/>
      <c r="E2128" s="83"/>
    </row>
    <row r="2129" spans="2:5" x14ac:dyDescent="0.3">
      <c r="B2129" s="104"/>
      <c r="C2129" s="105"/>
      <c r="D2129" s="121"/>
      <c r="E2129" s="83"/>
    </row>
    <row r="2130" spans="2:5" x14ac:dyDescent="0.3">
      <c r="B2130" s="104"/>
      <c r="C2130" s="105"/>
      <c r="D2130" s="121"/>
      <c r="E2130" s="83"/>
    </row>
    <row r="2131" spans="2:5" x14ac:dyDescent="0.3">
      <c r="B2131" s="104"/>
      <c r="C2131" s="105"/>
      <c r="D2131" s="121"/>
      <c r="E2131" s="83"/>
    </row>
    <row r="2132" spans="2:5" x14ac:dyDescent="0.3">
      <c r="B2132" s="104"/>
      <c r="C2132" s="105"/>
      <c r="D2132" s="121"/>
      <c r="E2132" s="83"/>
    </row>
    <row r="2133" spans="2:5" x14ac:dyDescent="0.3">
      <c r="B2133" s="104"/>
      <c r="C2133" s="105"/>
      <c r="D2133" s="121"/>
      <c r="E2133" s="83"/>
    </row>
    <row r="2134" spans="2:5" x14ac:dyDescent="0.3">
      <c r="B2134" s="104"/>
      <c r="C2134" s="105"/>
      <c r="D2134" s="121"/>
      <c r="E2134" s="83"/>
    </row>
    <row r="2135" spans="2:5" x14ac:dyDescent="0.3">
      <c r="B2135" s="104"/>
      <c r="C2135" s="105"/>
      <c r="D2135" s="121"/>
      <c r="E2135" s="83"/>
    </row>
    <row r="2136" spans="2:5" x14ac:dyDescent="0.3">
      <c r="B2136" s="104"/>
      <c r="C2136" s="105"/>
      <c r="D2136" s="121"/>
      <c r="E2136" s="83"/>
    </row>
    <row r="2137" spans="2:5" x14ac:dyDescent="0.3">
      <c r="B2137" s="104"/>
      <c r="C2137" s="105"/>
      <c r="D2137" s="121"/>
      <c r="E2137" s="83"/>
    </row>
    <row r="2138" spans="2:5" x14ac:dyDescent="0.3">
      <c r="B2138" s="104"/>
      <c r="C2138" s="105"/>
      <c r="D2138" s="121"/>
      <c r="E2138" s="83"/>
    </row>
    <row r="2139" spans="2:5" x14ac:dyDescent="0.3">
      <c r="B2139" s="104"/>
      <c r="C2139" s="105"/>
      <c r="D2139" s="121"/>
      <c r="E2139" s="83"/>
    </row>
    <row r="2140" spans="2:5" x14ac:dyDescent="0.3">
      <c r="B2140" s="104"/>
      <c r="C2140" s="105"/>
      <c r="D2140" s="121"/>
      <c r="E2140" s="83"/>
    </row>
    <row r="2141" spans="2:5" x14ac:dyDescent="0.3">
      <c r="B2141" s="104"/>
      <c r="C2141" s="105"/>
      <c r="D2141" s="121"/>
      <c r="E2141" s="83"/>
    </row>
    <row r="2142" spans="2:5" x14ac:dyDescent="0.3">
      <c r="B2142" s="104"/>
      <c r="C2142" s="105"/>
      <c r="D2142" s="121"/>
      <c r="E2142" s="83"/>
    </row>
    <row r="2143" spans="2:5" x14ac:dyDescent="0.3">
      <c r="B2143" s="104"/>
      <c r="C2143" s="105"/>
      <c r="D2143" s="121"/>
      <c r="E2143" s="83"/>
    </row>
    <row r="2144" spans="2:5" x14ac:dyDescent="0.3">
      <c r="B2144" s="104"/>
      <c r="C2144" s="105"/>
      <c r="D2144" s="121"/>
      <c r="E2144" s="83"/>
    </row>
    <row r="2145" spans="2:5" x14ac:dyDescent="0.3">
      <c r="B2145" s="104"/>
      <c r="C2145" s="105"/>
      <c r="D2145" s="121"/>
      <c r="E2145" s="83"/>
    </row>
    <row r="2146" spans="2:5" x14ac:dyDescent="0.3">
      <c r="B2146" s="104"/>
      <c r="C2146" s="105"/>
      <c r="D2146" s="121"/>
      <c r="E2146" s="83"/>
    </row>
    <row r="2147" spans="2:5" x14ac:dyDescent="0.3">
      <c r="B2147" s="104"/>
      <c r="C2147" s="105"/>
      <c r="D2147" s="121"/>
      <c r="E2147" s="83"/>
    </row>
    <row r="2148" spans="2:5" x14ac:dyDescent="0.3">
      <c r="B2148" s="104"/>
      <c r="C2148" s="105"/>
      <c r="D2148" s="121"/>
      <c r="E2148" s="83"/>
    </row>
    <row r="2149" spans="2:5" x14ac:dyDescent="0.3">
      <c r="B2149" s="104"/>
      <c r="C2149" s="105"/>
      <c r="D2149" s="121"/>
      <c r="E2149" s="83"/>
    </row>
    <row r="2150" spans="2:5" x14ac:dyDescent="0.3">
      <c r="B2150" s="104"/>
      <c r="C2150" s="105"/>
      <c r="D2150" s="121"/>
      <c r="E2150" s="83"/>
    </row>
    <row r="2151" spans="2:5" x14ac:dyDescent="0.3">
      <c r="B2151" s="104"/>
      <c r="C2151" s="105"/>
      <c r="D2151" s="121"/>
      <c r="E2151" s="83"/>
    </row>
    <row r="2152" spans="2:5" x14ac:dyDescent="0.3">
      <c r="B2152" s="104"/>
      <c r="C2152" s="105"/>
      <c r="D2152" s="121"/>
      <c r="E2152" s="83"/>
    </row>
    <row r="2153" spans="2:5" x14ac:dyDescent="0.3">
      <c r="B2153" s="104"/>
      <c r="C2153" s="105"/>
      <c r="D2153" s="121"/>
      <c r="E2153" s="83"/>
    </row>
    <row r="2154" spans="2:5" x14ac:dyDescent="0.3">
      <c r="B2154" s="104"/>
      <c r="C2154" s="105"/>
      <c r="D2154" s="121"/>
      <c r="E2154" s="83"/>
    </row>
    <row r="2155" spans="2:5" x14ac:dyDescent="0.3">
      <c r="B2155" s="104"/>
      <c r="C2155" s="105"/>
      <c r="D2155" s="121"/>
      <c r="E2155" s="83"/>
    </row>
    <row r="2156" spans="2:5" x14ac:dyDescent="0.3">
      <c r="B2156" s="104"/>
      <c r="C2156" s="105"/>
      <c r="D2156" s="121"/>
      <c r="E2156" s="83"/>
    </row>
    <row r="2157" spans="2:5" x14ac:dyDescent="0.3">
      <c r="B2157" s="104"/>
      <c r="C2157" s="105"/>
      <c r="D2157" s="121"/>
      <c r="E2157" s="83"/>
    </row>
    <row r="2158" spans="2:5" x14ac:dyDescent="0.3">
      <c r="B2158" s="104"/>
      <c r="C2158" s="105"/>
      <c r="D2158" s="121"/>
      <c r="E2158" s="83"/>
    </row>
    <row r="2159" spans="2:5" x14ac:dyDescent="0.3">
      <c r="B2159" s="104"/>
      <c r="C2159" s="105"/>
      <c r="D2159" s="121"/>
      <c r="E2159" s="83"/>
    </row>
    <row r="2160" spans="2:5" x14ac:dyDescent="0.3">
      <c r="B2160" s="104"/>
      <c r="C2160" s="105"/>
      <c r="D2160" s="121"/>
      <c r="E2160" s="83"/>
    </row>
    <row r="2161" spans="2:5" x14ac:dyDescent="0.3">
      <c r="B2161" s="104"/>
      <c r="C2161" s="105"/>
      <c r="D2161" s="121"/>
      <c r="E2161" s="83"/>
    </row>
    <row r="2162" spans="2:5" x14ac:dyDescent="0.3">
      <c r="B2162" s="104"/>
      <c r="C2162" s="105"/>
      <c r="D2162" s="121"/>
      <c r="E2162" s="83"/>
    </row>
    <row r="2163" spans="2:5" x14ac:dyDescent="0.3">
      <c r="B2163" s="104"/>
      <c r="C2163" s="105"/>
      <c r="D2163" s="121"/>
      <c r="E2163" s="83"/>
    </row>
    <row r="2164" spans="2:5" x14ac:dyDescent="0.3">
      <c r="B2164" s="104"/>
      <c r="C2164" s="105"/>
      <c r="D2164" s="121"/>
      <c r="E2164" s="83"/>
    </row>
    <row r="2165" spans="2:5" x14ac:dyDescent="0.3">
      <c r="B2165" s="104"/>
      <c r="C2165" s="105"/>
      <c r="D2165" s="121"/>
      <c r="E2165" s="83"/>
    </row>
    <row r="2166" spans="2:5" x14ac:dyDescent="0.3">
      <c r="B2166" s="104"/>
      <c r="C2166" s="105"/>
      <c r="D2166" s="121"/>
      <c r="E2166" s="83"/>
    </row>
    <row r="2167" spans="2:5" x14ac:dyDescent="0.3">
      <c r="B2167" s="104"/>
      <c r="C2167" s="105"/>
      <c r="D2167" s="121"/>
      <c r="E2167" s="83"/>
    </row>
    <row r="2168" spans="2:5" x14ac:dyDescent="0.3">
      <c r="B2168" s="104"/>
      <c r="C2168" s="105"/>
      <c r="D2168" s="121"/>
      <c r="E2168" s="83"/>
    </row>
    <row r="2169" spans="2:5" x14ac:dyDescent="0.3">
      <c r="B2169" s="104"/>
      <c r="C2169" s="105"/>
      <c r="D2169" s="121"/>
      <c r="E2169" s="83"/>
    </row>
    <row r="2170" spans="2:5" x14ac:dyDescent="0.3">
      <c r="B2170" s="104"/>
      <c r="C2170" s="105"/>
      <c r="D2170" s="121"/>
      <c r="E2170" s="83"/>
    </row>
    <row r="2171" spans="2:5" x14ac:dyDescent="0.3">
      <c r="B2171" s="104"/>
      <c r="C2171" s="105"/>
      <c r="D2171" s="121"/>
      <c r="E2171" s="83"/>
    </row>
    <row r="2172" spans="2:5" x14ac:dyDescent="0.3">
      <c r="B2172" s="104"/>
      <c r="C2172" s="105"/>
      <c r="D2172" s="121"/>
      <c r="E2172" s="83"/>
    </row>
    <row r="2173" spans="2:5" x14ac:dyDescent="0.3">
      <c r="B2173" s="104"/>
      <c r="C2173" s="105"/>
      <c r="D2173" s="121"/>
      <c r="E2173" s="83"/>
    </row>
    <row r="2174" spans="2:5" x14ac:dyDescent="0.3">
      <c r="B2174" s="104"/>
      <c r="C2174" s="105"/>
      <c r="D2174" s="121"/>
      <c r="E2174" s="83"/>
    </row>
    <row r="2175" spans="2:5" x14ac:dyDescent="0.3">
      <c r="B2175" s="104"/>
      <c r="C2175" s="105"/>
      <c r="D2175" s="121"/>
      <c r="E2175" s="83"/>
    </row>
    <row r="2176" spans="2:5" x14ac:dyDescent="0.3">
      <c r="B2176" s="104"/>
      <c r="C2176" s="105"/>
      <c r="D2176" s="121"/>
      <c r="E2176" s="83"/>
    </row>
    <row r="2177" spans="2:5" x14ac:dyDescent="0.3">
      <c r="B2177" s="104"/>
      <c r="C2177" s="105"/>
      <c r="D2177" s="121"/>
      <c r="E2177" s="83"/>
    </row>
    <row r="2178" spans="2:5" x14ac:dyDescent="0.3">
      <c r="B2178" s="104"/>
      <c r="C2178" s="105"/>
      <c r="D2178" s="121"/>
      <c r="E2178" s="83"/>
    </row>
    <row r="2179" spans="2:5" x14ac:dyDescent="0.3">
      <c r="B2179" s="104"/>
      <c r="C2179" s="105"/>
      <c r="D2179" s="121"/>
      <c r="E2179" s="83"/>
    </row>
    <row r="2180" spans="2:5" x14ac:dyDescent="0.3">
      <c r="B2180" s="104"/>
      <c r="C2180" s="105"/>
      <c r="D2180" s="121"/>
      <c r="E2180" s="83"/>
    </row>
    <row r="2181" spans="2:5" x14ac:dyDescent="0.3">
      <c r="B2181" s="104"/>
      <c r="C2181" s="105"/>
      <c r="D2181" s="121"/>
      <c r="E2181" s="83"/>
    </row>
    <row r="2182" spans="2:5" x14ac:dyDescent="0.3">
      <c r="B2182" s="104"/>
      <c r="C2182" s="105"/>
      <c r="D2182" s="121"/>
      <c r="E2182" s="83"/>
    </row>
    <row r="2183" spans="2:5" x14ac:dyDescent="0.3">
      <c r="B2183" s="104"/>
      <c r="C2183" s="105"/>
      <c r="D2183" s="121"/>
      <c r="E2183" s="83"/>
    </row>
    <row r="2184" spans="2:5" x14ac:dyDescent="0.3">
      <c r="B2184" s="104"/>
      <c r="C2184" s="105"/>
      <c r="D2184" s="121"/>
      <c r="E2184" s="83"/>
    </row>
    <row r="2185" spans="2:5" x14ac:dyDescent="0.3">
      <c r="B2185" s="104"/>
      <c r="C2185" s="105"/>
      <c r="D2185" s="121"/>
      <c r="E2185" s="83"/>
    </row>
    <row r="2186" spans="2:5" x14ac:dyDescent="0.3">
      <c r="B2186" s="104"/>
      <c r="C2186" s="105"/>
      <c r="D2186" s="121"/>
      <c r="E2186" s="83"/>
    </row>
    <row r="2187" spans="2:5" x14ac:dyDescent="0.3">
      <c r="B2187" s="104"/>
      <c r="C2187" s="105"/>
      <c r="D2187" s="121"/>
      <c r="E2187" s="83"/>
    </row>
    <row r="2188" spans="2:5" x14ac:dyDescent="0.3">
      <c r="B2188" s="104"/>
      <c r="C2188" s="105"/>
      <c r="D2188" s="121"/>
      <c r="E2188" s="83"/>
    </row>
    <row r="2189" spans="2:5" x14ac:dyDescent="0.3">
      <c r="B2189" s="104"/>
      <c r="C2189" s="105"/>
      <c r="D2189" s="121"/>
      <c r="E2189" s="83"/>
    </row>
    <row r="2190" spans="2:5" x14ac:dyDescent="0.3">
      <c r="B2190" s="104"/>
      <c r="C2190" s="105"/>
      <c r="D2190" s="121"/>
      <c r="E2190" s="83"/>
    </row>
    <row r="2191" spans="2:5" x14ac:dyDescent="0.3">
      <c r="B2191" s="104"/>
      <c r="C2191" s="105"/>
      <c r="D2191" s="121"/>
      <c r="E2191" s="83"/>
    </row>
    <row r="2192" spans="2:5" x14ac:dyDescent="0.3">
      <c r="B2192" s="104"/>
      <c r="C2192" s="105"/>
      <c r="D2192" s="121"/>
      <c r="E2192" s="83"/>
    </row>
    <row r="2193" spans="2:5" x14ac:dyDescent="0.3">
      <c r="B2193" s="104"/>
      <c r="C2193" s="105"/>
      <c r="D2193" s="121"/>
      <c r="E2193" s="83"/>
    </row>
    <row r="2194" spans="2:5" x14ac:dyDescent="0.3">
      <c r="B2194" s="104"/>
      <c r="C2194" s="105"/>
      <c r="D2194" s="121"/>
      <c r="E2194" s="83"/>
    </row>
    <row r="2195" spans="2:5" x14ac:dyDescent="0.3">
      <c r="B2195" s="104"/>
      <c r="C2195" s="105"/>
      <c r="D2195" s="121"/>
      <c r="E2195" s="83"/>
    </row>
    <row r="2196" spans="2:5" x14ac:dyDescent="0.3">
      <c r="B2196" s="104"/>
      <c r="C2196" s="105"/>
      <c r="D2196" s="121"/>
      <c r="E2196" s="83"/>
    </row>
    <row r="2197" spans="2:5" x14ac:dyDescent="0.3">
      <c r="B2197" s="104"/>
      <c r="C2197" s="105"/>
      <c r="D2197" s="121"/>
      <c r="E2197" s="83"/>
    </row>
    <row r="2198" spans="2:5" x14ac:dyDescent="0.3">
      <c r="B2198" s="104"/>
      <c r="C2198" s="105"/>
      <c r="D2198" s="121"/>
      <c r="E2198" s="83"/>
    </row>
    <row r="2199" spans="2:5" x14ac:dyDescent="0.3">
      <c r="B2199" s="104"/>
      <c r="C2199" s="105"/>
      <c r="D2199" s="121"/>
      <c r="E2199" s="83"/>
    </row>
    <row r="2200" spans="2:5" x14ac:dyDescent="0.3">
      <c r="B2200" s="104"/>
      <c r="C2200" s="105"/>
      <c r="D2200" s="121"/>
      <c r="E2200" s="83"/>
    </row>
    <row r="2201" spans="2:5" x14ac:dyDescent="0.3">
      <c r="B2201" s="104"/>
      <c r="C2201" s="105"/>
      <c r="D2201" s="121"/>
      <c r="E2201" s="83"/>
    </row>
    <row r="2202" spans="2:5" x14ac:dyDescent="0.3">
      <c r="B2202" s="104"/>
      <c r="C2202" s="105"/>
      <c r="D2202" s="121"/>
      <c r="E2202" s="83"/>
    </row>
    <row r="2203" spans="2:5" x14ac:dyDescent="0.3">
      <c r="B2203" s="104"/>
      <c r="C2203" s="105"/>
      <c r="D2203" s="121"/>
      <c r="E2203" s="83"/>
    </row>
    <row r="2204" spans="2:5" x14ac:dyDescent="0.3">
      <c r="B2204" s="104"/>
      <c r="C2204" s="105"/>
      <c r="D2204" s="121"/>
      <c r="E2204" s="83"/>
    </row>
    <row r="2205" spans="2:5" x14ac:dyDescent="0.3">
      <c r="B2205" s="104"/>
      <c r="C2205" s="105"/>
      <c r="D2205" s="121"/>
      <c r="E2205" s="83"/>
    </row>
    <row r="2206" spans="2:5" x14ac:dyDescent="0.3">
      <c r="B2206" s="104"/>
      <c r="C2206" s="105"/>
      <c r="D2206" s="121"/>
      <c r="E2206" s="83"/>
    </row>
    <row r="2207" spans="2:5" x14ac:dyDescent="0.3">
      <c r="B2207" s="104"/>
      <c r="C2207" s="105"/>
      <c r="D2207" s="121"/>
      <c r="E2207" s="83"/>
    </row>
    <row r="2208" spans="2:5" x14ac:dyDescent="0.3">
      <c r="B2208" s="104"/>
      <c r="C2208" s="105"/>
      <c r="D2208" s="121"/>
      <c r="E2208" s="83"/>
    </row>
    <row r="2209" spans="2:5" x14ac:dyDescent="0.3">
      <c r="B2209" s="104"/>
      <c r="C2209" s="105"/>
      <c r="D2209" s="121"/>
      <c r="E2209" s="83"/>
    </row>
    <row r="2210" spans="2:5" x14ac:dyDescent="0.3">
      <c r="B2210" s="104"/>
      <c r="C2210" s="105"/>
      <c r="D2210" s="121"/>
      <c r="E2210" s="83"/>
    </row>
    <row r="2211" spans="2:5" x14ac:dyDescent="0.3">
      <c r="B2211" s="104"/>
      <c r="C2211" s="105"/>
      <c r="D2211" s="121"/>
      <c r="E2211" s="83"/>
    </row>
    <row r="2212" spans="2:5" x14ac:dyDescent="0.3">
      <c r="B2212" s="104"/>
      <c r="C2212" s="105"/>
      <c r="D2212" s="121"/>
      <c r="E2212" s="83"/>
    </row>
    <row r="2213" spans="2:5" x14ac:dyDescent="0.3">
      <c r="B2213" s="104"/>
      <c r="C2213" s="105"/>
      <c r="D2213" s="121"/>
      <c r="E2213" s="83"/>
    </row>
    <row r="2214" spans="2:5" x14ac:dyDescent="0.3">
      <c r="B2214" s="104"/>
      <c r="C2214" s="105"/>
      <c r="D2214" s="121"/>
      <c r="E2214" s="83"/>
    </row>
    <row r="2215" spans="2:5" x14ac:dyDescent="0.3">
      <c r="B2215" s="104"/>
      <c r="C2215" s="105"/>
      <c r="D2215" s="121"/>
      <c r="E2215" s="83"/>
    </row>
    <row r="2216" spans="2:5" x14ac:dyDescent="0.3">
      <c r="B2216" s="104"/>
      <c r="C2216" s="105"/>
      <c r="D2216" s="121"/>
      <c r="E2216" s="83"/>
    </row>
    <row r="2217" spans="2:5" x14ac:dyDescent="0.3">
      <c r="B2217" s="104"/>
      <c r="C2217" s="105"/>
      <c r="D2217" s="121"/>
      <c r="E2217" s="83"/>
    </row>
    <row r="2218" spans="2:5" x14ac:dyDescent="0.3">
      <c r="B2218" s="104"/>
      <c r="C2218" s="105"/>
      <c r="D2218" s="121"/>
      <c r="E2218" s="83"/>
    </row>
    <row r="2219" spans="2:5" x14ac:dyDescent="0.3">
      <c r="B2219" s="104"/>
      <c r="C2219" s="105"/>
      <c r="D2219" s="121"/>
      <c r="E2219" s="83"/>
    </row>
    <row r="2220" spans="2:5" x14ac:dyDescent="0.3">
      <c r="B2220" s="104"/>
      <c r="C2220" s="105"/>
      <c r="D2220" s="121"/>
      <c r="E2220" s="83"/>
    </row>
    <row r="2221" spans="2:5" x14ac:dyDescent="0.3">
      <c r="B2221" s="104"/>
      <c r="C2221" s="105"/>
      <c r="D2221" s="121"/>
      <c r="E2221" s="83"/>
    </row>
    <row r="2222" spans="2:5" x14ac:dyDescent="0.3">
      <c r="B2222" s="104"/>
      <c r="C2222" s="105"/>
      <c r="D2222" s="121"/>
      <c r="E2222" s="83"/>
    </row>
    <row r="2223" spans="2:5" x14ac:dyDescent="0.3">
      <c r="B2223" s="104"/>
      <c r="C2223" s="105"/>
      <c r="D2223" s="121"/>
      <c r="E2223" s="83"/>
    </row>
    <row r="2224" spans="2:5" x14ac:dyDescent="0.3">
      <c r="B2224" s="104"/>
      <c r="C2224" s="105"/>
      <c r="D2224" s="121"/>
      <c r="E2224" s="83"/>
    </row>
    <row r="2225" spans="2:5" x14ac:dyDescent="0.3">
      <c r="B2225" s="104"/>
      <c r="C2225" s="105"/>
      <c r="D2225" s="121"/>
      <c r="E2225" s="83"/>
    </row>
    <row r="2226" spans="2:5" x14ac:dyDescent="0.3">
      <c r="B2226" s="104"/>
      <c r="C2226" s="105"/>
      <c r="D2226" s="121"/>
      <c r="E2226" s="83"/>
    </row>
    <row r="2227" spans="2:5" x14ac:dyDescent="0.3">
      <c r="B2227" s="104"/>
      <c r="C2227" s="105"/>
      <c r="D2227" s="121"/>
      <c r="E2227" s="83"/>
    </row>
    <row r="2228" spans="2:5" x14ac:dyDescent="0.3">
      <c r="B2228" s="104"/>
      <c r="C2228" s="105"/>
      <c r="D2228" s="121"/>
      <c r="E2228" s="83"/>
    </row>
    <row r="2229" spans="2:5" x14ac:dyDescent="0.3">
      <c r="B2229" s="104"/>
      <c r="C2229" s="105"/>
      <c r="D2229" s="121"/>
      <c r="E2229" s="83"/>
    </row>
    <row r="2230" spans="2:5" x14ac:dyDescent="0.3">
      <c r="B2230" s="104"/>
      <c r="C2230" s="105"/>
      <c r="D2230" s="121"/>
      <c r="E2230" s="83"/>
    </row>
    <row r="2231" spans="2:5" x14ac:dyDescent="0.3">
      <c r="B2231" s="104"/>
      <c r="C2231" s="105"/>
      <c r="D2231" s="121"/>
      <c r="E2231" s="83"/>
    </row>
    <row r="2232" spans="2:5" x14ac:dyDescent="0.3">
      <c r="B2232" s="104"/>
      <c r="C2232" s="105"/>
      <c r="D2232" s="121"/>
      <c r="E2232" s="83"/>
    </row>
    <row r="2233" spans="2:5" x14ac:dyDescent="0.3">
      <c r="B2233" s="104"/>
      <c r="C2233" s="105"/>
      <c r="D2233" s="121"/>
      <c r="E2233" s="83"/>
    </row>
    <row r="2234" spans="2:5" x14ac:dyDescent="0.3">
      <c r="B2234" s="104"/>
      <c r="C2234" s="105"/>
      <c r="D2234" s="121"/>
      <c r="E2234" s="83"/>
    </row>
    <row r="2235" spans="2:5" x14ac:dyDescent="0.3">
      <c r="B2235" s="104"/>
      <c r="C2235" s="105"/>
      <c r="D2235" s="121"/>
      <c r="E2235" s="83"/>
    </row>
    <row r="2236" spans="2:5" x14ac:dyDescent="0.3">
      <c r="B2236" s="104"/>
      <c r="C2236" s="105"/>
      <c r="D2236" s="121"/>
      <c r="E2236" s="83"/>
    </row>
    <row r="2237" spans="2:5" x14ac:dyDescent="0.3">
      <c r="B2237" s="104"/>
      <c r="C2237" s="105"/>
      <c r="D2237" s="121"/>
      <c r="E2237" s="83"/>
    </row>
    <row r="2238" spans="2:5" x14ac:dyDescent="0.3">
      <c r="B2238" s="104"/>
      <c r="C2238" s="105"/>
      <c r="D2238" s="121"/>
      <c r="E2238" s="83"/>
    </row>
    <row r="2239" spans="2:5" x14ac:dyDescent="0.3">
      <c r="B2239" s="104"/>
      <c r="C2239" s="105"/>
      <c r="D2239" s="121"/>
      <c r="E2239" s="83"/>
    </row>
    <row r="2240" spans="2:5" x14ac:dyDescent="0.3">
      <c r="B2240" s="104"/>
      <c r="C2240" s="105"/>
      <c r="D2240" s="121"/>
      <c r="E2240" s="83"/>
    </row>
    <row r="2241" spans="2:5" x14ac:dyDescent="0.3">
      <c r="B2241" s="104"/>
      <c r="C2241" s="105"/>
      <c r="D2241" s="121"/>
      <c r="E2241" s="83"/>
    </row>
    <row r="2242" spans="2:5" x14ac:dyDescent="0.3">
      <c r="B2242" s="104"/>
      <c r="C2242" s="105"/>
      <c r="D2242" s="121"/>
      <c r="E2242" s="83"/>
    </row>
    <row r="2243" spans="2:5" x14ac:dyDescent="0.3">
      <c r="B2243" s="104"/>
      <c r="C2243" s="105"/>
      <c r="D2243" s="121"/>
      <c r="E2243" s="83"/>
    </row>
    <row r="2244" spans="2:5" x14ac:dyDescent="0.3">
      <c r="B2244" s="104"/>
      <c r="C2244" s="105"/>
      <c r="D2244" s="121"/>
      <c r="E2244" s="83"/>
    </row>
    <row r="2245" spans="2:5" x14ac:dyDescent="0.3">
      <c r="B2245" s="104"/>
      <c r="C2245" s="105"/>
      <c r="D2245" s="121"/>
      <c r="E2245" s="83"/>
    </row>
    <row r="2246" spans="2:5" x14ac:dyDescent="0.3">
      <c r="B2246" s="104"/>
      <c r="C2246" s="105"/>
      <c r="D2246" s="121"/>
      <c r="E2246" s="83"/>
    </row>
    <row r="2247" spans="2:5" x14ac:dyDescent="0.3">
      <c r="B2247" s="104"/>
      <c r="C2247" s="105"/>
      <c r="D2247" s="121"/>
      <c r="E2247" s="83"/>
    </row>
    <row r="2248" spans="2:5" x14ac:dyDescent="0.3">
      <c r="B2248" s="104"/>
      <c r="C2248" s="105"/>
      <c r="D2248" s="121"/>
      <c r="E2248" s="83"/>
    </row>
    <row r="2249" spans="2:5" x14ac:dyDescent="0.3">
      <c r="B2249" s="104"/>
      <c r="C2249" s="105"/>
      <c r="D2249" s="121"/>
      <c r="E2249" s="83"/>
    </row>
    <row r="2250" spans="2:5" x14ac:dyDescent="0.3">
      <c r="B2250" s="104"/>
      <c r="C2250" s="105"/>
      <c r="D2250" s="121"/>
      <c r="E2250" s="83"/>
    </row>
    <row r="2251" spans="2:5" x14ac:dyDescent="0.3">
      <c r="B2251" s="104"/>
      <c r="C2251" s="105"/>
      <c r="D2251" s="121"/>
      <c r="E2251" s="83"/>
    </row>
    <row r="2252" spans="2:5" x14ac:dyDescent="0.3">
      <c r="B2252" s="104"/>
      <c r="C2252" s="105"/>
      <c r="D2252" s="121"/>
      <c r="E2252" s="83"/>
    </row>
    <row r="2253" spans="2:5" x14ac:dyDescent="0.3">
      <c r="B2253" s="104"/>
      <c r="C2253" s="105"/>
      <c r="D2253" s="121"/>
      <c r="E2253" s="83"/>
    </row>
    <row r="2254" spans="2:5" x14ac:dyDescent="0.3">
      <c r="B2254" s="104"/>
      <c r="C2254" s="105"/>
      <c r="D2254" s="121"/>
      <c r="E2254" s="83"/>
    </row>
    <row r="2255" spans="2:5" x14ac:dyDescent="0.3">
      <c r="B2255" s="104"/>
      <c r="C2255" s="105"/>
      <c r="D2255" s="121"/>
      <c r="E2255" s="83"/>
    </row>
    <row r="2256" spans="2:5" x14ac:dyDescent="0.3">
      <c r="B2256" s="104"/>
      <c r="C2256" s="105"/>
      <c r="D2256" s="121"/>
      <c r="E2256" s="83"/>
    </row>
    <row r="2257" spans="2:5" x14ac:dyDescent="0.3">
      <c r="B2257" s="104"/>
      <c r="C2257" s="105"/>
      <c r="D2257" s="121"/>
      <c r="E2257" s="83"/>
    </row>
    <row r="2258" spans="2:5" x14ac:dyDescent="0.3">
      <c r="B2258" s="104"/>
      <c r="C2258" s="105"/>
      <c r="D2258" s="121"/>
      <c r="E2258" s="83"/>
    </row>
    <row r="2259" spans="2:5" x14ac:dyDescent="0.3">
      <c r="B2259" s="104"/>
      <c r="C2259" s="105"/>
      <c r="D2259" s="121"/>
      <c r="E2259" s="83"/>
    </row>
    <row r="2260" spans="2:5" x14ac:dyDescent="0.3">
      <c r="B2260" s="104"/>
      <c r="C2260" s="105"/>
      <c r="D2260" s="121"/>
      <c r="E2260" s="83"/>
    </row>
    <row r="2261" spans="2:5" x14ac:dyDescent="0.3">
      <c r="B2261" s="104"/>
      <c r="C2261" s="105"/>
      <c r="D2261" s="121"/>
      <c r="E2261" s="83"/>
    </row>
    <row r="2262" spans="2:5" x14ac:dyDescent="0.3">
      <c r="B2262" s="104"/>
      <c r="C2262" s="105"/>
      <c r="D2262" s="121"/>
      <c r="E2262" s="83"/>
    </row>
    <row r="2263" spans="2:5" x14ac:dyDescent="0.3">
      <c r="B2263" s="104"/>
      <c r="C2263" s="105"/>
      <c r="D2263" s="121"/>
      <c r="E2263" s="83"/>
    </row>
    <row r="2264" spans="2:5" x14ac:dyDescent="0.3">
      <c r="B2264" s="104"/>
      <c r="C2264" s="105"/>
      <c r="D2264" s="121"/>
      <c r="E2264" s="83"/>
    </row>
    <row r="2265" spans="2:5" x14ac:dyDescent="0.3">
      <c r="B2265" s="104"/>
      <c r="C2265" s="105"/>
      <c r="D2265" s="121"/>
      <c r="E2265" s="83"/>
    </row>
    <row r="2266" spans="2:5" x14ac:dyDescent="0.3">
      <c r="B2266" s="104"/>
      <c r="C2266" s="105"/>
      <c r="D2266" s="121"/>
      <c r="E2266" s="83"/>
    </row>
    <row r="2267" spans="2:5" x14ac:dyDescent="0.3">
      <c r="B2267" s="104"/>
      <c r="C2267" s="105"/>
      <c r="D2267" s="121"/>
      <c r="E2267" s="83"/>
    </row>
    <row r="2268" spans="2:5" x14ac:dyDescent="0.3">
      <c r="B2268" s="104"/>
      <c r="C2268" s="105"/>
      <c r="D2268" s="121"/>
      <c r="E2268" s="83"/>
    </row>
    <row r="2269" spans="2:5" x14ac:dyDescent="0.3">
      <c r="B2269" s="104"/>
      <c r="C2269" s="105"/>
      <c r="D2269" s="121"/>
      <c r="E2269" s="83"/>
    </row>
    <row r="2270" spans="2:5" x14ac:dyDescent="0.3">
      <c r="B2270" s="104"/>
      <c r="C2270" s="105"/>
      <c r="D2270" s="121"/>
      <c r="E2270" s="83"/>
    </row>
    <row r="2271" spans="2:5" x14ac:dyDescent="0.3">
      <c r="B2271" s="104"/>
      <c r="C2271" s="105"/>
      <c r="D2271" s="121"/>
      <c r="E2271" s="83"/>
    </row>
    <row r="2272" spans="2:5" x14ac:dyDescent="0.3">
      <c r="B2272" s="104"/>
      <c r="C2272" s="105"/>
      <c r="D2272" s="121"/>
      <c r="E2272" s="83"/>
    </row>
    <row r="2273" spans="2:5" x14ac:dyDescent="0.3">
      <c r="B2273" s="104"/>
      <c r="C2273" s="105"/>
      <c r="D2273" s="121"/>
      <c r="E2273" s="83"/>
    </row>
    <row r="2274" spans="2:5" x14ac:dyDescent="0.3">
      <c r="B2274" s="104"/>
      <c r="C2274" s="105"/>
      <c r="D2274" s="121"/>
      <c r="E2274" s="83"/>
    </row>
    <row r="2275" spans="2:5" x14ac:dyDescent="0.3">
      <c r="B2275" s="104"/>
      <c r="C2275" s="105"/>
      <c r="D2275" s="121"/>
      <c r="E2275" s="83"/>
    </row>
    <row r="2276" spans="2:5" x14ac:dyDescent="0.3">
      <c r="B2276" s="104"/>
      <c r="C2276" s="105"/>
      <c r="D2276" s="121"/>
      <c r="E2276" s="83"/>
    </row>
    <row r="2277" spans="2:5" x14ac:dyDescent="0.3">
      <c r="B2277" s="104"/>
      <c r="C2277" s="105"/>
      <c r="D2277" s="121"/>
      <c r="E2277" s="83"/>
    </row>
    <row r="2278" spans="2:5" x14ac:dyDescent="0.3">
      <c r="B2278" s="104"/>
      <c r="C2278" s="105"/>
      <c r="D2278" s="121"/>
      <c r="E2278" s="83"/>
    </row>
    <row r="2279" spans="2:5" x14ac:dyDescent="0.3">
      <c r="B2279" s="104"/>
      <c r="C2279" s="105"/>
      <c r="D2279" s="121"/>
      <c r="E2279" s="83"/>
    </row>
    <row r="2280" spans="2:5" x14ac:dyDescent="0.3">
      <c r="B2280" s="104"/>
      <c r="C2280" s="105"/>
      <c r="D2280" s="121"/>
      <c r="E2280" s="83"/>
    </row>
    <row r="2281" spans="2:5" x14ac:dyDescent="0.3">
      <c r="B2281" s="104"/>
      <c r="C2281" s="105"/>
      <c r="D2281" s="121"/>
      <c r="E2281" s="83"/>
    </row>
    <row r="2282" spans="2:5" x14ac:dyDescent="0.3">
      <c r="B2282" s="104"/>
      <c r="C2282" s="105"/>
      <c r="D2282" s="121"/>
      <c r="E2282" s="83"/>
    </row>
    <row r="2283" spans="2:5" x14ac:dyDescent="0.3">
      <c r="B2283" s="104"/>
      <c r="C2283" s="105"/>
      <c r="D2283" s="121"/>
      <c r="E2283" s="83"/>
    </row>
    <row r="2284" spans="2:5" x14ac:dyDescent="0.3">
      <c r="B2284" s="104"/>
      <c r="C2284" s="105"/>
      <c r="D2284" s="121"/>
      <c r="E2284" s="83"/>
    </row>
    <row r="2285" spans="2:5" x14ac:dyDescent="0.3">
      <c r="B2285" s="104"/>
      <c r="C2285" s="105"/>
      <c r="D2285" s="121"/>
      <c r="E2285" s="83"/>
    </row>
    <row r="2286" spans="2:5" x14ac:dyDescent="0.3">
      <c r="B2286" s="104"/>
      <c r="C2286" s="105"/>
      <c r="D2286" s="121"/>
      <c r="E2286" s="83"/>
    </row>
    <row r="2287" spans="2:5" x14ac:dyDescent="0.3">
      <c r="B2287" s="104"/>
      <c r="C2287" s="105"/>
      <c r="D2287" s="121"/>
      <c r="E2287" s="83"/>
    </row>
    <row r="2288" spans="2:5" x14ac:dyDescent="0.3">
      <c r="B2288" s="104"/>
      <c r="C2288" s="105"/>
      <c r="D2288" s="121"/>
      <c r="E2288" s="83"/>
    </row>
    <row r="2289" spans="2:5" x14ac:dyDescent="0.3">
      <c r="B2289" s="104"/>
      <c r="C2289" s="105"/>
      <c r="D2289" s="121"/>
      <c r="E2289" s="83"/>
    </row>
    <row r="2290" spans="2:5" x14ac:dyDescent="0.3">
      <c r="B2290" s="104"/>
      <c r="C2290" s="105"/>
      <c r="D2290" s="121"/>
      <c r="E2290" s="83"/>
    </row>
    <row r="2291" spans="2:5" x14ac:dyDescent="0.3">
      <c r="B2291" s="104"/>
      <c r="C2291" s="105"/>
      <c r="D2291" s="121"/>
      <c r="E2291" s="83"/>
    </row>
    <row r="2292" spans="2:5" x14ac:dyDescent="0.3">
      <c r="B2292" s="104"/>
      <c r="C2292" s="105"/>
      <c r="D2292" s="121"/>
      <c r="E2292" s="83"/>
    </row>
    <row r="2293" spans="2:5" x14ac:dyDescent="0.3">
      <c r="B2293" s="104"/>
      <c r="C2293" s="105"/>
      <c r="D2293" s="121"/>
      <c r="E2293" s="83"/>
    </row>
    <row r="2294" spans="2:5" x14ac:dyDescent="0.3">
      <c r="B2294" s="104"/>
      <c r="C2294" s="105"/>
      <c r="D2294" s="121"/>
      <c r="E2294" s="83"/>
    </row>
    <row r="2295" spans="2:5" x14ac:dyDescent="0.3">
      <c r="B2295" s="104"/>
      <c r="C2295" s="105"/>
      <c r="D2295" s="121"/>
      <c r="E2295" s="83"/>
    </row>
    <row r="2296" spans="2:5" x14ac:dyDescent="0.3">
      <c r="B2296" s="104"/>
      <c r="C2296" s="105"/>
      <c r="D2296" s="121"/>
      <c r="E2296" s="83"/>
    </row>
    <row r="2297" spans="2:5" x14ac:dyDescent="0.3">
      <c r="B2297" s="104"/>
      <c r="C2297" s="105"/>
      <c r="D2297" s="121"/>
      <c r="E2297" s="83"/>
    </row>
    <row r="2298" spans="2:5" x14ac:dyDescent="0.3">
      <c r="B2298" s="104"/>
      <c r="C2298" s="105"/>
      <c r="D2298" s="121"/>
      <c r="E2298" s="83"/>
    </row>
    <row r="2299" spans="2:5" x14ac:dyDescent="0.3">
      <c r="B2299" s="104"/>
      <c r="C2299" s="105"/>
      <c r="D2299" s="121"/>
      <c r="E2299" s="83"/>
    </row>
    <row r="2300" spans="2:5" x14ac:dyDescent="0.3">
      <c r="B2300" s="104"/>
      <c r="C2300" s="105"/>
      <c r="D2300" s="121"/>
      <c r="E2300" s="83"/>
    </row>
    <row r="2301" spans="2:5" x14ac:dyDescent="0.3">
      <c r="B2301" s="104"/>
      <c r="C2301" s="105"/>
      <c r="D2301" s="121"/>
      <c r="E2301" s="83"/>
    </row>
    <row r="2302" spans="2:5" x14ac:dyDescent="0.3">
      <c r="B2302" s="104"/>
      <c r="C2302" s="105"/>
      <c r="D2302" s="121"/>
      <c r="E2302" s="83"/>
    </row>
    <row r="2303" spans="2:5" x14ac:dyDescent="0.3">
      <c r="B2303" s="104"/>
      <c r="C2303" s="105"/>
      <c r="D2303" s="121"/>
      <c r="E2303" s="83"/>
    </row>
    <row r="2304" spans="2:5" x14ac:dyDescent="0.3">
      <c r="B2304" s="104"/>
      <c r="C2304" s="105"/>
      <c r="D2304" s="121"/>
      <c r="E2304" s="83"/>
    </row>
    <row r="2305" spans="2:5" x14ac:dyDescent="0.3">
      <c r="B2305" s="104"/>
      <c r="C2305" s="105"/>
      <c r="D2305" s="121"/>
      <c r="E2305" s="83"/>
    </row>
    <row r="2306" spans="2:5" x14ac:dyDescent="0.3">
      <c r="B2306" s="104"/>
      <c r="C2306" s="105"/>
      <c r="D2306" s="121"/>
      <c r="E2306" s="83"/>
    </row>
    <row r="2307" spans="2:5" x14ac:dyDescent="0.3">
      <c r="B2307" s="104"/>
      <c r="C2307" s="105"/>
      <c r="D2307" s="121"/>
      <c r="E2307" s="83"/>
    </row>
    <row r="2308" spans="2:5" x14ac:dyDescent="0.3">
      <c r="B2308" s="104"/>
      <c r="C2308" s="105"/>
      <c r="D2308" s="121"/>
      <c r="E2308" s="83"/>
    </row>
    <row r="2309" spans="2:5" x14ac:dyDescent="0.3">
      <c r="B2309" s="104"/>
      <c r="C2309" s="105"/>
      <c r="D2309" s="121"/>
      <c r="E2309" s="83"/>
    </row>
    <row r="2310" spans="2:5" x14ac:dyDescent="0.3">
      <c r="B2310" s="104"/>
      <c r="C2310" s="105"/>
      <c r="D2310" s="121"/>
      <c r="E2310" s="83"/>
    </row>
    <row r="2311" spans="2:5" x14ac:dyDescent="0.3">
      <c r="B2311" s="104"/>
      <c r="C2311" s="105"/>
      <c r="D2311" s="121"/>
      <c r="E2311" s="83"/>
    </row>
    <row r="2312" spans="2:5" x14ac:dyDescent="0.3">
      <c r="B2312" s="104"/>
      <c r="C2312" s="105"/>
      <c r="D2312" s="121"/>
      <c r="E2312" s="83"/>
    </row>
    <row r="2313" spans="2:5" x14ac:dyDescent="0.3">
      <c r="B2313" s="104"/>
      <c r="C2313" s="105"/>
      <c r="D2313" s="121"/>
      <c r="E2313" s="83"/>
    </row>
    <row r="2314" spans="2:5" x14ac:dyDescent="0.3">
      <c r="B2314" s="104"/>
      <c r="C2314" s="105"/>
      <c r="D2314" s="121"/>
      <c r="E2314" s="83"/>
    </row>
    <row r="2315" spans="2:5" x14ac:dyDescent="0.3">
      <c r="B2315" s="104"/>
      <c r="C2315" s="105"/>
      <c r="D2315" s="121"/>
      <c r="E2315" s="83"/>
    </row>
    <row r="2316" spans="2:5" x14ac:dyDescent="0.3">
      <c r="B2316" s="104"/>
      <c r="C2316" s="105"/>
      <c r="D2316" s="121"/>
      <c r="E2316" s="83"/>
    </row>
    <row r="2317" spans="2:5" x14ac:dyDescent="0.3">
      <c r="B2317" s="104"/>
      <c r="C2317" s="105"/>
      <c r="D2317" s="121"/>
      <c r="E2317" s="83"/>
    </row>
    <row r="2318" spans="2:5" x14ac:dyDescent="0.3">
      <c r="B2318" s="104"/>
      <c r="C2318" s="105"/>
      <c r="D2318" s="121"/>
      <c r="E2318" s="83"/>
    </row>
    <row r="2319" spans="2:5" x14ac:dyDescent="0.3">
      <c r="B2319" s="104"/>
      <c r="C2319" s="105"/>
      <c r="D2319" s="121"/>
      <c r="E2319" s="83"/>
    </row>
    <row r="2320" spans="2:5" x14ac:dyDescent="0.3">
      <c r="B2320" s="104"/>
      <c r="C2320" s="105"/>
      <c r="D2320" s="121"/>
      <c r="E2320" s="83"/>
    </row>
    <row r="2321" spans="2:5" x14ac:dyDescent="0.3">
      <c r="B2321" s="104"/>
      <c r="C2321" s="105"/>
      <c r="D2321" s="121"/>
      <c r="E2321" s="83"/>
    </row>
    <row r="2322" spans="2:5" x14ac:dyDescent="0.3">
      <c r="B2322" s="104"/>
      <c r="C2322" s="105"/>
      <c r="D2322" s="121"/>
      <c r="E2322" s="83"/>
    </row>
    <row r="2323" spans="2:5" x14ac:dyDescent="0.3">
      <c r="B2323" s="104"/>
      <c r="C2323" s="105"/>
      <c r="D2323" s="121"/>
      <c r="E2323" s="83"/>
    </row>
    <row r="2324" spans="2:5" x14ac:dyDescent="0.3">
      <c r="B2324" s="104"/>
      <c r="C2324" s="105"/>
      <c r="D2324" s="121"/>
      <c r="E2324" s="83"/>
    </row>
    <row r="2325" spans="2:5" x14ac:dyDescent="0.3">
      <c r="B2325" s="104"/>
      <c r="C2325" s="105"/>
      <c r="D2325" s="121"/>
      <c r="E2325" s="83"/>
    </row>
    <row r="2326" spans="2:5" x14ac:dyDescent="0.3">
      <c r="B2326" s="104"/>
      <c r="C2326" s="105"/>
      <c r="D2326" s="121"/>
      <c r="E2326" s="83"/>
    </row>
    <row r="2327" spans="2:5" x14ac:dyDescent="0.3">
      <c r="B2327" s="104"/>
      <c r="C2327" s="105"/>
      <c r="D2327" s="121"/>
      <c r="E2327" s="83"/>
    </row>
    <row r="2328" spans="2:5" x14ac:dyDescent="0.3">
      <c r="B2328" s="104"/>
      <c r="C2328" s="105"/>
      <c r="D2328" s="121"/>
      <c r="E2328" s="83"/>
    </row>
    <row r="2329" spans="2:5" x14ac:dyDescent="0.3">
      <c r="B2329" s="104"/>
      <c r="C2329" s="105"/>
      <c r="D2329" s="121"/>
      <c r="E2329" s="83"/>
    </row>
    <row r="2330" spans="2:5" x14ac:dyDescent="0.3">
      <c r="B2330" s="104"/>
      <c r="C2330" s="105"/>
      <c r="D2330" s="121"/>
      <c r="E2330" s="83"/>
    </row>
    <row r="2331" spans="2:5" x14ac:dyDescent="0.3">
      <c r="B2331" s="104"/>
      <c r="C2331" s="105"/>
      <c r="D2331" s="121"/>
      <c r="E2331" s="83"/>
    </row>
    <row r="2332" spans="2:5" x14ac:dyDescent="0.3">
      <c r="B2332" s="104"/>
      <c r="C2332" s="105"/>
      <c r="D2332" s="121"/>
      <c r="E2332" s="83"/>
    </row>
    <row r="2333" spans="2:5" x14ac:dyDescent="0.3">
      <c r="B2333" s="104"/>
      <c r="C2333" s="105"/>
      <c r="D2333" s="121"/>
      <c r="E2333" s="83"/>
    </row>
    <row r="2334" spans="2:5" x14ac:dyDescent="0.3">
      <c r="B2334" s="104"/>
      <c r="C2334" s="105"/>
      <c r="D2334" s="121"/>
      <c r="E2334" s="83"/>
    </row>
    <row r="2335" spans="2:5" x14ac:dyDescent="0.3">
      <c r="B2335" s="104"/>
      <c r="C2335" s="105"/>
      <c r="D2335" s="121"/>
      <c r="E2335" s="83"/>
    </row>
    <row r="2336" spans="2:5" x14ac:dyDescent="0.3">
      <c r="B2336" s="104"/>
      <c r="C2336" s="105"/>
      <c r="D2336" s="121"/>
      <c r="E2336" s="83"/>
    </row>
    <row r="2337" spans="2:5" x14ac:dyDescent="0.3">
      <c r="B2337" s="104"/>
      <c r="C2337" s="105"/>
      <c r="D2337" s="121"/>
      <c r="E2337" s="83"/>
    </row>
    <row r="2338" spans="2:5" x14ac:dyDescent="0.3">
      <c r="B2338" s="104"/>
      <c r="C2338" s="105"/>
      <c r="D2338" s="121"/>
      <c r="E2338" s="83"/>
    </row>
    <row r="2339" spans="2:5" x14ac:dyDescent="0.3">
      <c r="B2339" s="104"/>
      <c r="C2339" s="105"/>
      <c r="D2339" s="121"/>
      <c r="E2339" s="83"/>
    </row>
    <row r="2340" spans="2:5" x14ac:dyDescent="0.3">
      <c r="B2340" s="104"/>
      <c r="C2340" s="105"/>
      <c r="D2340" s="121"/>
      <c r="E2340" s="83"/>
    </row>
    <row r="2341" spans="2:5" x14ac:dyDescent="0.3">
      <c r="B2341" s="104"/>
      <c r="C2341" s="105"/>
      <c r="D2341" s="121"/>
      <c r="E2341" s="83"/>
    </row>
    <row r="2342" spans="2:5" x14ac:dyDescent="0.3">
      <c r="B2342" s="104"/>
      <c r="C2342" s="105"/>
      <c r="D2342" s="121"/>
      <c r="E2342" s="83"/>
    </row>
    <row r="2343" spans="2:5" x14ac:dyDescent="0.3">
      <c r="B2343" s="104"/>
      <c r="C2343" s="105"/>
      <c r="D2343" s="121"/>
      <c r="E2343" s="83"/>
    </row>
    <row r="2344" spans="2:5" x14ac:dyDescent="0.3">
      <c r="B2344" s="104"/>
      <c r="C2344" s="105"/>
      <c r="D2344" s="121"/>
      <c r="E2344" s="83"/>
    </row>
    <row r="2345" spans="2:5" x14ac:dyDescent="0.3">
      <c r="B2345" s="104"/>
      <c r="C2345" s="105"/>
      <c r="D2345" s="121"/>
      <c r="E2345" s="83"/>
    </row>
    <row r="2346" spans="2:5" x14ac:dyDescent="0.3">
      <c r="B2346" s="104"/>
      <c r="C2346" s="105"/>
      <c r="D2346" s="121"/>
      <c r="E2346" s="83"/>
    </row>
    <row r="2347" spans="2:5" x14ac:dyDescent="0.3">
      <c r="B2347" s="104"/>
      <c r="C2347" s="105"/>
      <c r="D2347" s="121"/>
      <c r="E2347" s="83"/>
    </row>
    <row r="2348" spans="2:5" x14ac:dyDescent="0.3">
      <c r="B2348" s="104"/>
      <c r="C2348" s="105"/>
      <c r="D2348" s="121"/>
      <c r="E2348" s="83"/>
    </row>
    <row r="2349" spans="2:5" x14ac:dyDescent="0.3">
      <c r="B2349" s="104"/>
      <c r="C2349" s="105"/>
      <c r="D2349" s="121"/>
      <c r="E2349" s="83"/>
    </row>
    <row r="2350" spans="2:5" x14ac:dyDescent="0.3">
      <c r="B2350" s="104"/>
      <c r="C2350" s="105"/>
      <c r="D2350" s="121"/>
      <c r="E2350" s="83"/>
    </row>
    <row r="2351" spans="2:5" x14ac:dyDescent="0.3">
      <c r="B2351" s="104"/>
      <c r="C2351" s="105"/>
      <c r="D2351" s="121"/>
      <c r="E2351" s="83"/>
    </row>
    <row r="2352" spans="2:5" x14ac:dyDescent="0.3">
      <c r="B2352" s="104"/>
      <c r="C2352" s="105"/>
      <c r="D2352" s="121"/>
      <c r="E2352" s="83"/>
    </row>
    <row r="2353" spans="2:5" x14ac:dyDescent="0.3">
      <c r="B2353" s="104"/>
      <c r="C2353" s="105"/>
      <c r="D2353" s="121"/>
      <c r="E2353" s="83"/>
    </row>
    <row r="2354" spans="2:5" x14ac:dyDescent="0.3">
      <c r="B2354" s="104"/>
      <c r="C2354" s="105"/>
      <c r="D2354" s="121"/>
      <c r="E2354" s="83"/>
    </row>
    <row r="2355" spans="2:5" x14ac:dyDescent="0.3">
      <c r="B2355" s="104"/>
      <c r="C2355" s="105"/>
      <c r="D2355" s="121"/>
      <c r="E2355" s="83"/>
    </row>
    <row r="2356" spans="2:5" x14ac:dyDescent="0.3">
      <c r="B2356" s="104"/>
      <c r="C2356" s="105"/>
      <c r="D2356" s="121"/>
      <c r="E2356" s="83"/>
    </row>
    <row r="2357" spans="2:5" x14ac:dyDescent="0.3">
      <c r="B2357" s="104"/>
      <c r="C2357" s="105"/>
      <c r="D2357" s="121"/>
      <c r="E2357" s="83"/>
    </row>
    <row r="2358" spans="2:5" x14ac:dyDescent="0.3">
      <c r="B2358" s="104"/>
      <c r="C2358" s="105"/>
      <c r="D2358" s="121"/>
      <c r="E2358" s="83"/>
    </row>
    <row r="2359" spans="2:5" x14ac:dyDescent="0.3">
      <c r="B2359" s="104"/>
      <c r="C2359" s="105"/>
      <c r="D2359" s="121"/>
      <c r="E2359" s="83"/>
    </row>
    <row r="2360" spans="2:5" x14ac:dyDescent="0.3">
      <c r="B2360" s="104"/>
      <c r="C2360" s="105"/>
      <c r="D2360" s="121"/>
      <c r="E2360" s="83"/>
    </row>
    <row r="2361" spans="2:5" x14ac:dyDescent="0.3">
      <c r="B2361" s="104"/>
      <c r="C2361" s="105"/>
      <c r="D2361" s="121"/>
      <c r="E2361" s="83"/>
    </row>
    <row r="2362" spans="2:5" x14ac:dyDescent="0.3">
      <c r="B2362" s="104"/>
      <c r="C2362" s="105"/>
      <c r="D2362" s="121"/>
      <c r="E2362" s="83"/>
    </row>
    <row r="2363" spans="2:5" x14ac:dyDescent="0.3">
      <c r="B2363" s="104"/>
      <c r="C2363" s="105"/>
      <c r="D2363" s="121"/>
      <c r="E2363" s="83"/>
    </row>
    <row r="2364" spans="2:5" x14ac:dyDescent="0.3">
      <c r="B2364" s="104"/>
      <c r="C2364" s="105"/>
      <c r="D2364" s="121"/>
      <c r="E2364" s="83"/>
    </row>
    <row r="2365" spans="2:5" x14ac:dyDescent="0.3">
      <c r="B2365" s="104"/>
      <c r="C2365" s="105"/>
      <c r="D2365" s="121"/>
      <c r="E2365" s="83"/>
    </row>
    <row r="2366" spans="2:5" x14ac:dyDescent="0.3">
      <c r="B2366" s="104"/>
      <c r="C2366" s="105"/>
      <c r="D2366" s="121"/>
      <c r="E2366" s="83"/>
    </row>
    <row r="2367" spans="2:5" x14ac:dyDescent="0.3">
      <c r="B2367" s="104"/>
      <c r="C2367" s="105"/>
      <c r="D2367" s="121"/>
      <c r="E2367" s="83"/>
    </row>
    <row r="2368" spans="2:5" x14ac:dyDescent="0.3">
      <c r="B2368" s="104"/>
      <c r="C2368" s="105"/>
      <c r="D2368" s="121"/>
      <c r="E2368" s="83"/>
    </row>
    <row r="2369" spans="2:5" x14ac:dyDescent="0.3">
      <c r="B2369" s="104"/>
      <c r="C2369" s="105"/>
      <c r="D2369" s="121"/>
      <c r="E2369" s="83"/>
    </row>
    <row r="2370" spans="2:5" x14ac:dyDescent="0.3">
      <c r="B2370" s="104"/>
      <c r="C2370" s="105"/>
      <c r="D2370" s="121"/>
      <c r="E2370" s="83"/>
    </row>
    <row r="2371" spans="2:5" x14ac:dyDescent="0.3">
      <c r="B2371" s="104"/>
      <c r="C2371" s="105"/>
      <c r="D2371" s="121"/>
      <c r="E2371" s="83"/>
    </row>
    <row r="2372" spans="2:5" x14ac:dyDescent="0.3">
      <c r="B2372" s="104"/>
      <c r="C2372" s="105"/>
      <c r="D2372" s="121"/>
      <c r="E2372" s="83"/>
    </row>
    <row r="2373" spans="2:5" x14ac:dyDescent="0.3">
      <c r="B2373" s="104"/>
      <c r="C2373" s="105"/>
      <c r="D2373" s="121"/>
      <c r="E2373" s="83"/>
    </row>
    <row r="2374" spans="2:5" x14ac:dyDescent="0.3">
      <c r="B2374" s="104"/>
      <c r="C2374" s="105"/>
      <c r="D2374" s="121"/>
      <c r="E2374" s="83"/>
    </row>
    <row r="2375" spans="2:5" x14ac:dyDescent="0.3">
      <c r="B2375" s="104"/>
      <c r="C2375" s="105"/>
      <c r="D2375" s="121"/>
      <c r="E2375" s="83"/>
    </row>
    <row r="2376" spans="2:5" x14ac:dyDescent="0.3">
      <c r="B2376" s="104"/>
      <c r="C2376" s="105"/>
      <c r="D2376" s="121"/>
      <c r="E2376" s="83"/>
    </row>
    <row r="2377" spans="2:5" x14ac:dyDescent="0.3">
      <c r="B2377" s="104"/>
      <c r="C2377" s="105"/>
      <c r="D2377" s="121"/>
      <c r="E2377" s="83"/>
    </row>
    <row r="2378" spans="2:5" x14ac:dyDescent="0.3">
      <c r="B2378" s="104"/>
      <c r="C2378" s="105"/>
      <c r="D2378" s="121"/>
      <c r="E2378" s="83"/>
    </row>
    <row r="2379" spans="2:5" x14ac:dyDescent="0.3">
      <c r="B2379" s="104"/>
      <c r="C2379" s="105"/>
      <c r="D2379" s="121"/>
      <c r="E2379" s="83"/>
    </row>
    <row r="2380" spans="2:5" x14ac:dyDescent="0.3">
      <c r="B2380" s="104"/>
      <c r="C2380" s="105"/>
      <c r="D2380" s="121"/>
      <c r="E2380" s="83"/>
    </row>
    <row r="2381" spans="2:5" x14ac:dyDescent="0.3">
      <c r="B2381" s="104"/>
      <c r="C2381" s="105"/>
      <c r="D2381" s="121"/>
      <c r="E2381" s="83"/>
    </row>
    <row r="2382" spans="2:5" x14ac:dyDescent="0.3">
      <c r="B2382" s="104"/>
      <c r="C2382" s="105"/>
      <c r="D2382" s="121"/>
      <c r="E2382" s="83"/>
    </row>
    <row r="2383" spans="2:5" x14ac:dyDescent="0.3">
      <c r="B2383" s="104"/>
      <c r="C2383" s="105"/>
      <c r="D2383" s="121"/>
      <c r="E2383" s="83"/>
    </row>
    <row r="2384" spans="2:5" x14ac:dyDescent="0.3">
      <c r="B2384" s="104"/>
      <c r="C2384" s="105"/>
      <c r="D2384" s="121"/>
      <c r="E2384" s="83"/>
    </row>
    <row r="2385" spans="2:5" x14ac:dyDescent="0.3">
      <c r="B2385" s="104"/>
      <c r="C2385" s="105"/>
      <c r="D2385" s="121"/>
      <c r="E2385" s="83"/>
    </row>
    <row r="2386" spans="2:5" x14ac:dyDescent="0.3">
      <c r="B2386" s="104"/>
      <c r="C2386" s="105"/>
      <c r="D2386" s="121"/>
      <c r="E2386" s="83"/>
    </row>
    <row r="2387" spans="2:5" x14ac:dyDescent="0.3">
      <c r="B2387" s="104"/>
      <c r="C2387" s="105"/>
      <c r="D2387" s="121"/>
      <c r="E2387" s="83"/>
    </row>
    <row r="2388" spans="2:5" x14ac:dyDescent="0.3">
      <c r="B2388" s="104"/>
      <c r="C2388" s="105"/>
      <c r="D2388" s="121"/>
      <c r="E2388" s="83"/>
    </row>
    <row r="2389" spans="2:5" x14ac:dyDescent="0.3">
      <c r="B2389" s="104"/>
      <c r="C2389" s="105"/>
      <c r="D2389" s="121"/>
      <c r="E2389" s="83"/>
    </row>
    <row r="2390" spans="2:5" x14ac:dyDescent="0.3">
      <c r="B2390" s="104"/>
      <c r="C2390" s="105"/>
      <c r="D2390" s="121"/>
      <c r="E2390" s="83"/>
    </row>
    <row r="2391" spans="2:5" x14ac:dyDescent="0.3">
      <c r="B2391" s="104"/>
      <c r="C2391" s="105"/>
      <c r="D2391" s="121"/>
      <c r="E2391" s="83"/>
    </row>
    <row r="2392" spans="2:5" x14ac:dyDescent="0.3">
      <c r="B2392" s="104"/>
      <c r="C2392" s="105"/>
      <c r="D2392" s="121"/>
      <c r="E2392" s="83"/>
    </row>
    <row r="2393" spans="2:5" x14ac:dyDescent="0.3">
      <c r="B2393" s="104"/>
      <c r="C2393" s="105"/>
      <c r="D2393" s="121"/>
      <c r="E2393" s="83"/>
    </row>
    <row r="2394" spans="2:5" x14ac:dyDescent="0.3">
      <c r="B2394" s="104"/>
      <c r="C2394" s="105"/>
      <c r="D2394" s="121"/>
      <c r="E2394" s="83"/>
    </row>
    <row r="2395" spans="2:5" x14ac:dyDescent="0.3">
      <c r="B2395" s="104"/>
      <c r="C2395" s="105"/>
      <c r="D2395" s="121"/>
      <c r="E2395" s="83"/>
    </row>
    <row r="2396" spans="2:5" x14ac:dyDescent="0.3">
      <c r="B2396" s="104"/>
      <c r="C2396" s="105"/>
      <c r="D2396" s="121"/>
      <c r="E2396" s="83"/>
    </row>
    <row r="2397" spans="2:5" x14ac:dyDescent="0.3">
      <c r="B2397" s="104"/>
      <c r="C2397" s="105"/>
      <c r="D2397" s="121"/>
      <c r="E2397" s="83"/>
    </row>
    <row r="2398" spans="2:5" x14ac:dyDescent="0.3">
      <c r="B2398" s="104"/>
      <c r="C2398" s="105"/>
      <c r="D2398" s="121"/>
      <c r="E2398" s="83"/>
    </row>
    <row r="2399" spans="2:5" x14ac:dyDescent="0.3">
      <c r="B2399" s="104"/>
      <c r="C2399" s="105"/>
      <c r="D2399" s="121"/>
      <c r="E2399" s="83"/>
    </row>
    <row r="2400" spans="2:5" x14ac:dyDescent="0.3">
      <c r="B2400" s="104"/>
      <c r="C2400" s="105"/>
      <c r="D2400" s="121"/>
      <c r="E2400" s="83"/>
    </row>
    <row r="2401" spans="2:5" x14ac:dyDescent="0.3">
      <c r="B2401" s="104"/>
      <c r="C2401" s="105"/>
      <c r="D2401" s="121"/>
      <c r="E2401" s="83"/>
    </row>
    <row r="2402" spans="2:5" x14ac:dyDescent="0.3">
      <c r="B2402" s="104"/>
      <c r="C2402" s="105"/>
      <c r="D2402" s="121"/>
      <c r="E2402" s="83"/>
    </row>
    <row r="2403" spans="2:5" x14ac:dyDescent="0.3">
      <c r="B2403" s="104"/>
      <c r="C2403" s="105"/>
      <c r="D2403" s="121"/>
      <c r="E2403" s="83"/>
    </row>
    <row r="2404" spans="2:5" x14ac:dyDescent="0.3">
      <c r="B2404" s="104"/>
      <c r="C2404" s="105"/>
      <c r="D2404" s="121"/>
      <c r="E2404" s="83"/>
    </row>
    <row r="2405" spans="2:5" x14ac:dyDescent="0.3">
      <c r="B2405" s="104"/>
      <c r="C2405" s="105"/>
      <c r="D2405" s="121"/>
      <c r="E2405" s="83"/>
    </row>
    <row r="2406" spans="2:5" x14ac:dyDescent="0.3">
      <c r="B2406" s="104"/>
      <c r="C2406" s="105"/>
      <c r="D2406" s="121"/>
      <c r="E2406" s="83"/>
    </row>
    <row r="2407" spans="2:5" x14ac:dyDescent="0.3">
      <c r="B2407" s="104"/>
      <c r="C2407" s="105"/>
      <c r="D2407" s="121"/>
      <c r="E2407" s="83"/>
    </row>
    <row r="2408" spans="2:5" x14ac:dyDescent="0.3">
      <c r="B2408" s="104"/>
      <c r="C2408" s="105"/>
      <c r="D2408" s="121"/>
      <c r="E2408" s="83"/>
    </row>
    <row r="2409" spans="2:5" x14ac:dyDescent="0.3">
      <c r="B2409" s="104"/>
      <c r="C2409" s="105"/>
      <c r="D2409" s="121"/>
      <c r="E2409" s="83"/>
    </row>
    <row r="2410" spans="2:5" x14ac:dyDescent="0.3">
      <c r="B2410" s="104"/>
      <c r="C2410" s="105"/>
      <c r="D2410" s="121"/>
      <c r="E2410" s="83"/>
    </row>
    <row r="2411" spans="2:5" x14ac:dyDescent="0.3">
      <c r="B2411" s="104"/>
      <c r="C2411" s="105"/>
      <c r="D2411" s="121"/>
      <c r="E2411" s="83"/>
    </row>
    <row r="2412" spans="2:5" x14ac:dyDescent="0.3">
      <c r="B2412" s="104"/>
      <c r="C2412" s="105"/>
      <c r="D2412" s="121"/>
      <c r="E2412" s="83"/>
    </row>
    <row r="2413" spans="2:5" x14ac:dyDescent="0.3">
      <c r="B2413" s="104"/>
      <c r="C2413" s="105"/>
      <c r="D2413" s="121"/>
      <c r="E2413" s="83"/>
    </row>
    <row r="2414" spans="2:5" x14ac:dyDescent="0.3">
      <c r="B2414" s="104"/>
      <c r="C2414" s="105"/>
      <c r="D2414" s="121"/>
      <c r="E2414" s="83"/>
    </row>
    <row r="2415" spans="2:5" x14ac:dyDescent="0.3">
      <c r="B2415" s="104"/>
      <c r="C2415" s="105"/>
      <c r="D2415" s="121"/>
      <c r="E2415" s="83"/>
    </row>
    <row r="2416" spans="2:5" x14ac:dyDescent="0.3">
      <c r="B2416" s="104"/>
      <c r="C2416" s="105"/>
      <c r="D2416" s="121"/>
      <c r="E2416" s="83"/>
    </row>
    <row r="2417" spans="2:5" x14ac:dyDescent="0.3">
      <c r="B2417" s="104"/>
      <c r="C2417" s="105"/>
      <c r="D2417" s="121"/>
      <c r="E2417" s="83"/>
    </row>
    <row r="2418" spans="2:5" x14ac:dyDescent="0.3">
      <c r="B2418" s="104"/>
      <c r="C2418" s="105"/>
      <c r="D2418" s="121"/>
      <c r="E2418" s="83"/>
    </row>
    <row r="2419" spans="2:5" x14ac:dyDescent="0.3">
      <c r="B2419" s="104"/>
      <c r="C2419" s="105"/>
      <c r="D2419" s="121"/>
      <c r="E2419" s="83"/>
    </row>
    <row r="2420" spans="2:5" x14ac:dyDescent="0.3">
      <c r="B2420" s="104"/>
      <c r="C2420" s="105"/>
      <c r="D2420" s="121"/>
      <c r="E2420" s="83"/>
    </row>
    <row r="2421" spans="2:5" x14ac:dyDescent="0.3">
      <c r="B2421" s="104"/>
      <c r="C2421" s="105"/>
      <c r="D2421" s="121"/>
      <c r="E2421" s="83"/>
    </row>
    <row r="2422" spans="2:5" x14ac:dyDescent="0.3">
      <c r="B2422" s="104"/>
      <c r="C2422" s="105"/>
      <c r="D2422" s="121"/>
      <c r="E2422" s="83"/>
    </row>
    <row r="2423" spans="2:5" x14ac:dyDescent="0.3">
      <c r="B2423" s="104"/>
      <c r="C2423" s="105"/>
      <c r="D2423" s="121"/>
      <c r="E2423" s="83"/>
    </row>
    <row r="2424" spans="2:5" x14ac:dyDescent="0.3">
      <c r="B2424" s="104"/>
      <c r="C2424" s="105"/>
      <c r="D2424" s="121"/>
      <c r="E2424" s="83"/>
    </row>
    <row r="2425" spans="2:5" x14ac:dyDescent="0.3">
      <c r="B2425" s="104"/>
      <c r="C2425" s="105"/>
      <c r="D2425" s="121"/>
      <c r="E2425" s="83"/>
    </row>
    <row r="2426" spans="2:5" x14ac:dyDescent="0.3">
      <c r="B2426" s="104"/>
      <c r="C2426" s="105"/>
      <c r="D2426" s="121"/>
      <c r="E2426" s="83"/>
    </row>
    <row r="2427" spans="2:5" x14ac:dyDescent="0.3">
      <c r="B2427" s="104"/>
      <c r="C2427" s="105"/>
      <c r="D2427" s="121"/>
      <c r="E2427" s="83"/>
    </row>
    <row r="2428" spans="2:5" x14ac:dyDescent="0.3">
      <c r="B2428" s="104"/>
      <c r="C2428" s="105"/>
      <c r="D2428" s="121"/>
      <c r="E2428" s="83"/>
    </row>
    <row r="2429" spans="2:5" x14ac:dyDescent="0.3">
      <c r="B2429" s="104"/>
      <c r="C2429" s="105"/>
      <c r="D2429" s="121"/>
      <c r="E2429" s="83"/>
    </row>
    <row r="2430" spans="2:5" x14ac:dyDescent="0.3">
      <c r="B2430" s="104"/>
      <c r="C2430" s="105"/>
      <c r="D2430" s="121"/>
      <c r="E2430" s="83"/>
    </row>
    <row r="2431" spans="2:5" x14ac:dyDescent="0.3">
      <c r="B2431" s="104"/>
      <c r="C2431" s="105"/>
      <c r="D2431" s="121"/>
      <c r="E2431" s="83"/>
    </row>
    <row r="2432" spans="2:5" x14ac:dyDescent="0.3">
      <c r="B2432" s="104"/>
      <c r="C2432" s="105"/>
      <c r="D2432" s="121"/>
      <c r="E2432" s="83"/>
    </row>
    <row r="2433" spans="2:5" x14ac:dyDescent="0.3">
      <c r="B2433" s="104"/>
      <c r="C2433" s="105"/>
      <c r="D2433" s="121"/>
      <c r="E2433" s="83"/>
    </row>
    <row r="2434" spans="2:5" x14ac:dyDescent="0.3">
      <c r="B2434" s="104"/>
      <c r="C2434" s="105"/>
      <c r="D2434" s="121"/>
      <c r="E2434" s="83"/>
    </row>
    <row r="2435" spans="2:5" x14ac:dyDescent="0.3">
      <c r="B2435" s="104"/>
      <c r="C2435" s="105"/>
      <c r="D2435" s="121"/>
      <c r="E2435" s="83"/>
    </row>
    <row r="2436" spans="2:5" x14ac:dyDescent="0.3">
      <c r="B2436" s="104"/>
      <c r="C2436" s="105"/>
      <c r="D2436" s="121"/>
      <c r="E2436" s="83"/>
    </row>
    <row r="2437" spans="2:5" x14ac:dyDescent="0.3">
      <c r="B2437" s="104"/>
      <c r="C2437" s="105"/>
      <c r="D2437" s="121"/>
      <c r="E2437" s="83"/>
    </row>
    <row r="2438" spans="2:5" x14ac:dyDescent="0.3">
      <c r="B2438" s="104"/>
      <c r="C2438" s="105"/>
      <c r="D2438" s="121"/>
      <c r="E2438" s="83"/>
    </row>
    <row r="2439" spans="2:5" x14ac:dyDescent="0.3">
      <c r="B2439" s="104"/>
      <c r="C2439" s="105"/>
      <c r="D2439" s="121"/>
      <c r="E2439" s="83"/>
    </row>
    <row r="2440" spans="2:5" x14ac:dyDescent="0.3">
      <c r="B2440" s="104"/>
      <c r="C2440" s="105"/>
      <c r="D2440" s="121"/>
      <c r="E2440" s="83"/>
    </row>
    <row r="2441" spans="2:5" x14ac:dyDescent="0.3">
      <c r="B2441" s="104"/>
      <c r="C2441" s="105"/>
      <c r="D2441" s="121"/>
      <c r="E2441" s="83"/>
    </row>
    <row r="2442" spans="2:5" x14ac:dyDescent="0.3">
      <c r="B2442" s="104"/>
      <c r="C2442" s="105"/>
      <c r="D2442" s="121"/>
      <c r="E2442" s="83"/>
    </row>
    <row r="2443" spans="2:5" x14ac:dyDescent="0.3">
      <c r="B2443" s="104"/>
      <c r="C2443" s="105"/>
      <c r="D2443" s="121"/>
      <c r="E2443" s="83"/>
    </row>
    <row r="2444" spans="2:5" x14ac:dyDescent="0.3">
      <c r="B2444" s="104"/>
      <c r="C2444" s="105"/>
      <c r="D2444" s="121"/>
      <c r="E2444" s="83"/>
    </row>
    <row r="2445" spans="2:5" x14ac:dyDescent="0.3">
      <c r="B2445" s="104"/>
      <c r="C2445" s="105"/>
      <c r="D2445" s="121"/>
      <c r="E2445" s="83"/>
    </row>
    <row r="2446" spans="2:5" x14ac:dyDescent="0.3">
      <c r="B2446" s="104"/>
      <c r="C2446" s="105"/>
      <c r="D2446" s="121"/>
      <c r="E2446" s="83"/>
    </row>
    <row r="2447" spans="2:5" x14ac:dyDescent="0.3">
      <c r="B2447" s="104"/>
      <c r="C2447" s="105"/>
      <c r="D2447" s="121"/>
      <c r="E2447" s="83"/>
    </row>
    <row r="2448" spans="2:5" x14ac:dyDescent="0.3">
      <c r="B2448" s="104"/>
      <c r="C2448" s="105"/>
      <c r="D2448" s="121"/>
      <c r="E2448" s="83"/>
    </row>
    <row r="2449" spans="2:5" x14ac:dyDescent="0.3">
      <c r="B2449" s="104"/>
      <c r="C2449" s="105"/>
      <c r="D2449" s="121"/>
      <c r="E2449" s="83"/>
    </row>
    <row r="2450" spans="2:5" x14ac:dyDescent="0.3">
      <c r="B2450" s="104"/>
      <c r="C2450" s="105"/>
      <c r="D2450" s="121"/>
      <c r="E2450" s="83"/>
    </row>
    <row r="2451" spans="2:5" x14ac:dyDescent="0.3">
      <c r="B2451" s="104"/>
      <c r="C2451" s="105"/>
      <c r="D2451" s="121"/>
      <c r="E2451" s="83"/>
    </row>
    <row r="2452" spans="2:5" x14ac:dyDescent="0.3">
      <c r="B2452" s="104"/>
      <c r="C2452" s="105"/>
      <c r="D2452" s="121"/>
      <c r="E2452" s="83"/>
    </row>
    <row r="2453" spans="2:5" x14ac:dyDescent="0.3">
      <c r="B2453" s="104"/>
      <c r="C2453" s="105"/>
      <c r="D2453" s="121"/>
      <c r="E2453" s="83"/>
    </row>
    <row r="2454" spans="2:5" x14ac:dyDescent="0.3">
      <c r="B2454" s="104"/>
      <c r="C2454" s="105"/>
      <c r="D2454" s="121"/>
      <c r="E2454" s="83"/>
    </row>
    <row r="2455" spans="2:5" x14ac:dyDescent="0.3">
      <c r="B2455" s="104"/>
      <c r="C2455" s="105"/>
      <c r="D2455" s="121"/>
      <c r="E2455" s="83"/>
    </row>
    <row r="2456" spans="2:5" x14ac:dyDescent="0.3">
      <c r="B2456" s="104"/>
      <c r="C2456" s="105"/>
      <c r="D2456" s="121"/>
      <c r="E2456" s="83"/>
    </row>
    <row r="2457" spans="2:5" x14ac:dyDescent="0.3">
      <c r="B2457" s="104"/>
      <c r="C2457" s="105"/>
      <c r="D2457" s="121"/>
      <c r="E2457" s="83"/>
    </row>
    <row r="2458" spans="2:5" x14ac:dyDescent="0.3">
      <c r="B2458" s="104"/>
      <c r="C2458" s="105"/>
      <c r="D2458" s="121"/>
      <c r="E2458" s="83"/>
    </row>
    <row r="2459" spans="2:5" x14ac:dyDescent="0.3">
      <c r="B2459" s="104"/>
      <c r="C2459" s="105"/>
      <c r="D2459" s="121"/>
      <c r="E2459" s="83"/>
    </row>
    <row r="2460" spans="2:5" x14ac:dyDescent="0.3">
      <c r="B2460" s="104"/>
      <c r="C2460" s="105"/>
      <c r="D2460" s="121"/>
      <c r="E2460" s="83"/>
    </row>
    <row r="2461" spans="2:5" x14ac:dyDescent="0.3">
      <c r="B2461" s="104"/>
      <c r="C2461" s="105"/>
      <c r="D2461" s="121"/>
      <c r="E2461" s="83"/>
    </row>
    <row r="2462" spans="2:5" x14ac:dyDescent="0.3">
      <c r="B2462" s="104"/>
      <c r="C2462" s="105"/>
      <c r="D2462" s="121"/>
      <c r="E2462" s="83"/>
    </row>
    <row r="2463" spans="2:5" x14ac:dyDescent="0.3">
      <c r="B2463" s="104"/>
      <c r="C2463" s="105"/>
      <c r="D2463" s="121"/>
      <c r="E2463" s="83"/>
    </row>
    <row r="2464" spans="2:5" x14ac:dyDescent="0.3">
      <c r="B2464" s="104"/>
      <c r="C2464" s="105"/>
      <c r="D2464" s="121"/>
      <c r="E2464" s="83"/>
    </row>
    <row r="2465" spans="2:5" x14ac:dyDescent="0.3">
      <c r="B2465" s="104"/>
      <c r="C2465" s="105"/>
      <c r="D2465" s="121"/>
      <c r="E2465" s="83"/>
    </row>
    <row r="2466" spans="2:5" x14ac:dyDescent="0.3">
      <c r="B2466" s="104"/>
      <c r="C2466" s="105"/>
      <c r="D2466" s="121"/>
      <c r="E2466" s="83"/>
    </row>
    <row r="2467" spans="2:5" x14ac:dyDescent="0.3">
      <c r="B2467" s="104"/>
      <c r="C2467" s="105"/>
      <c r="D2467" s="121"/>
      <c r="E2467" s="83"/>
    </row>
    <row r="2468" spans="2:5" x14ac:dyDescent="0.3">
      <c r="B2468" s="104"/>
      <c r="C2468" s="105"/>
      <c r="D2468" s="121"/>
      <c r="E2468" s="83"/>
    </row>
    <row r="2469" spans="2:5" x14ac:dyDescent="0.3">
      <c r="B2469" s="104"/>
      <c r="C2469" s="105"/>
      <c r="D2469" s="121"/>
      <c r="E2469" s="83"/>
    </row>
    <row r="2470" spans="2:5" x14ac:dyDescent="0.3">
      <c r="B2470" s="104"/>
      <c r="C2470" s="105"/>
      <c r="D2470" s="121"/>
      <c r="E2470" s="83"/>
    </row>
    <row r="2471" spans="2:5" x14ac:dyDescent="0.3">
      <c r="B2471" s="104"/>
      <c r="C2471" s="105"/>
      <c r="D2471" s="121"/>
      <c r="E2471" s="83"/>
    </row>
    <row r="2472" spans="2:5" x14ac:dyDescent="0.3">
      <c r="B2472" s="104"/>
      <c r="C2472" s="105"/>
      <c r="D2472" s="121"/>
      <c r="E2472" s="83"/>
    </row>
    <row r="2473" spans="2:5" x14ac:dyDescent="0.3">
      <c r="B2473" s="104"/>
      <c r="C2473" s="105"/>
      <c r="D2473" s="121"/>
      <c r="E2473" s="83"/>
    </row>
    <row r="2474" spans="2:5" x14ac:dyDescent="0.3">
      <c r="B2474" s="104"/>
      <c r="C2474" s="105"/>
      <c r="D2474" s="121"/>
      <c r="E2474" s="83"/>
    </row>
    <row r="2475" spans="2:5" x14ac:dyDescent="0.3">
      <c r="B2475" s="104"/>
      <c r="C2475" s="105"/>
      <c r="D2475" s="121"/>
      <c r="E2475" s="83"/>
    </row>
    <row r="2476" spans="2:5" x14ac:dyDescent="0.3">
      <c r="B2476" s="104"/>
      <c r="C2476" s="105"/>
      <c r="D2476" s="121"/>
      <c r="E2476" s="83"/>
    </row>
    <row r="2477" spans="2:5" x14ac:dyDescent="0.3">
      <c r="B2477" s="104"/>
      <c r="C2477" s="105"/>
      <c r="D2477" s="121"/>
      <c r="E2477" s="83"/>
    </row>
    <row r="2478" spans="2:5" x14ac:dyDescent="0.3">
      <c r="B2478" s="104"/>
      <c r="C2478" s="105"/>
      <c r="D2478" s="121"/>
      <c r="E2478" s="83"/>
    </row>
    <row r="2479" spans="2:5" x14ac:dyDescent="0.3">
      <c r="B2479" s="104"/>
      <c r="C2479" s="105"/>
      <c r="D2479" s="121"/>
      <c r="E2479" s="83"/>
    </row>
    <row r="2480" spans="2:5" x14ac:dyDescent="0.3">
      <c r="B2480" s="104"/>
      <c r="C2480" s="105"/>
      <c r="D2480" s="121"/>
      <c r="E2480" s="83"/>
    </row>
    <row r="2481" spans="2:5" x14ac:dyDescent="0.3">
      <c r="B2481" s="104"/>
      <c r="C2481" s="105"/>
      <c r="D2481" s="121"/>
      <c r="E2481" s="83"/>
    </row>
    <row r="2482" spans="2:5" x14ac:dyDescent="0.3">
      <c r="B2482" s="104"/>
      <c r="C2482" s="105"/>
      <c r="D2482" s="121"/>
      <c r="E2482" s="83"/>
    </row>
    <row r="2483" spans="2:5" x14ac:dyDescent="0.3">
      <c r="B2483" s="104"/>
      <c r="C2483" s="105"/>
      <c r="D2483" s="121"/>
      <c r="E2483" s="83"/>
    </row>
    <row r="2484" spans="2:5" x14ac:dyDescent="0.3">
      <c r="B2484" s="104"/>
      <c r="C2484" s="105"/>
      <c r="D2484" s="121"/>
      <c r="E2484" s="83"/>
    </row>
    <row r="2485" spans="2:5" x14ac:dyDescent="0.3">
      <c r="B2485" s="104"/>
      <c r="C2485" s="105"/>
      <c r="D2485" s="121"/>
      <c r="E2485" s="83"/>
    </row>
    <row r="2486" spans="2:5" x14ac:dyDescent="0.3">
      <c r="B2486" s="104"/>
      <c r="C2486" s="105"/>
      <c r="D2486" s="121"/>
      <c r="E2486" s="83"/>
    </row>
    <row r="2487" spans="2:5" x14ac:dyDescent="0.3">
      <c r="B2487" s="104"/>
      <c r="C2487" s="105"/>
      <c r="D2487" s="121"/>
      <c r="E2487" s="83"/>
    </row>
    <row r="2488" spans="2:5" x14ac:dyDescent="0.3">
      <c r="B2488" s="104"/>
      <c r="C2488" s="105"/>
      <c r="D2488" s="121"/>
      <c r="E2488" s="83"/>
    </row>
    <row r="2489" spans="2:5" x14ac:dyDescent="0.3">
      <c r="B2489" s="104"/>
      <c r="C2489" s="105"/>
      <c r="D2489" s="121"/>
      <c r="E2489" s="83"/>
    </row>
    <row r="2490" spans="2:5" x14ac:dyDescent="0.3">
      <c r="B2490" s="104"/>
      <c r="C2490" s="105"/>
      <c r="D2490" s="121"/>
      <c r="E2490" s="83"/>
    </row>
    <row r="2491" spans="2:5" x14ac:dyDescent="0.3">
      <c r="B2491" s="104"/>
      <c r="C2491" s="105"/>
      <c r="D2491" s="121"/>
      <c r="E2491" s="83"/>
    </row>
    <row r="2492" spans="2:5" x14ac:dyDescent="0.3">
      <c r="B2492" s="104"/>
      <c r="C2492" s="105"/>
      <c r="D2492" s="121"/>
      <c r="E2492" s="83"/>
    </row>
    <row r="2493" spans="2:5" x14ac:dyDescent="0.3">
      <c r="B2493" s="104"/>
      <c r="C2493" s="105"/>
      <c r="D2493" s="121"/>
      <c r="E2493" s="83"/>
    </row>
    <row r="2494" spans="2:5" x14ac:dyDescent="0.3">
      <c r="B2494" s="104"/>
      <c r="C2494" s="105"/>
      <c r="D2494" s="121"/>
      <c r="E2494" s="83"/>
    </row>
    <row r="2495" spans="2:5" x14ac:dyDescent="0.3">
      <c r="B2495" s="104"/>
      <c r="C2495" s="105"/>
      <c r="D2495" s="121"/>
      <c r="E2495" s="83"/>
    </row>
    <row r="2496" spans="2:5" x14ac:dyDescent="0.3">
      <c r="B2496" s="104"/>
      <c r="C2496" s="105"/>
      <c r="D2496" s="121"/>
      <c r="E2496" s="83"/>
    </row>
    <row r="2497" spans="2:5" x14ac:dyDescent="0.3">
      <c r="B2497" s="104"/>
      <c r="C2497" s="105"/>
      <c r="D2497" s="121"/>
      <c r="E2497" s="83"/>
    </row>
    <row r="2498" spans="2:5" x14ac:dyDescent="0.3">
      <c r="B2498" s="104"/>
      <c r="C2498" s="105"/>
      <c r="D2498" s="121"/>
      <c r="E2498" s="83"/>
    </row>
    <row r="2499" spans="2:5" x14ac:dyDescent="0.3">
      <c r="B2499" s="104"/>
      <c r="C2499" s="105"/>
      <c r="D2499" s="121"/>
      <c r="E2499" s="83"/>
    </row>
    <row r="2500" spans="2:5" x14ac:dyDescent="0.3">
      <c r="B2500" s="104"/>
      <c r="C2500" s="105"/>
      <c r="D2500" s="121"/>
      <c r="E2500" s="83"/>
    </row>
    <row r="2501" spans="2:5" x14ac:dyDescent="0.3">
      <c r="B2501" s="104"/>
      <c r="C2501" s="105"/>
      <c r="D2501" s="121"/>
      <c r="E2501" s="83"/>
    </row>
    <row r="2502" spans="2:5" x14ac:dyDescent="0.3">
      <c r="B2502" s="104"/>
      <c r="C2502" s="105"/>
      <c r="D2502" s="121"/>
      <c r="E2502" s="83"/>
    </row>
    <row r="2503" spans="2:5" x14ac:dyDescent="0.3">
      <c r="B2503" s="104"/>
      <c r="C2503" s="105"/>
      <c r="D2503" s="121"/>
      <c r="E2503" s="83"/>
    </row>
    <row r="2504" spans="2:5" x14ac:dyDescent="0.3">
      <c r="B2504" s="104"/>
      <c r="C2504" s="105"/>
      <c r="D2504" s="121"/>
      <c r="E2504" s="83"/>
    </row>
    <row r="2505" spans="2:5" x14ac:dyDescent="0.3">
      <c r="B2505" s="104"/>
      <c r="C2505" s="105"/>
      <c r="D2505" s="121"/>
      <c r="E2505" s="83"/>
    </row>
    <row r="2506" spans="2:5" x14ac:dyDescent="0.3">
      <c r="B2506" s="104"/>
      <c r="C2506" s="105"/>
      <c r="D2506" s="121"/>
      <c r="E2506" s="83"/>
    </row>
    <row r="2507" spans="2:5" x14ac:dyDescent="0.3">
      <c r="B2507" s="104"/>
      <c r="C2507" s="105"/>
      <c r="D2507" s="121"/>
      <c r="E2507" s="83"/>
    </row>
    <row r="2508" spans="2:5" x14ac:dyDescent="0.3">
      <c r="B2508" s="104"/>
      <c r="C2508" s="105"/>
      <c r="D2508" s="121"/>
      <c r="E2508" s="83"/>
    </row>
    <row r="2509" spans="2:5" x14ac:dyDescent="0.3">
      <c r="B2509" s="104"/>
      <c r="C2509" s="105"/>
      <c r="D2509" s="121"/>
      <c r="E2509" s="83"/>
    </row>
    <row r="2510" spans="2:5" x14ac:dyDescent="0.3">
      <c r="B2510" s="104"/>
      <c r="C2510" s="105"/>
      <c r="D2510" s="121"/>
      <c r="E2510" s="83"/>
    </row>
    <row r="2511" spans="2:5" x14ac:dyDescent="0.3">
      <c r="B2511" s="104"/>
      <c r="C2511" s="105"/>
      <c r="D2511" s="121"/>
      <c r="E2511" s="83"/>
    </row>
    <row r="2512" spans="2:5" x14ac:dyDescent="0.3">
      <c r="B2512" s="104"/>
      <c r="C2512" s="105"/>
      <c r="D2512" s="121"/>
      <c r="E2512" s="83"/>
    </row>
    <row r="2513" spans="2:5" x14ac:dyDescent="0.3">
      <c r="B2513" s="104"/>
      <c r="C2513" s="105"/>
      <c r="D2513" s="121"/>
      <c r="E2513" s="83"/>
    </row>
    <row r="2514" spans="2:5" x14ac:dyDescent="0.3">
      <c r="B2514" s="104"/>
      <c r="C2514" s="105"/>
      <c r="D2514" s="121"/>
      <c r="E2514" s="83"/>
    </row>
    <row r="2515" spans="2:5" x14ac:dyDescent="0.3">
      <c r="B2515" s="104"/>
      <c r="C2515" s="105"/>
      <c r="D2515" s="121"/>
      <c r="E2515" s="83"/>
    </row>
    <row r="2516" spans="2:5" x14ac:dyDescent="0.3">
      <c r="B2516" s="104"/>
      <c r="C2516" s="105"/>
      <c r="D2516" s="121"/>
      <c r="E2516" s="83"/>
    </row>
    <row r="2517" spans="2:5" x14ac:dyDescent="0.3">
      <c r="B2517" s="104"/>
      <c r="C2517" s="105"/>
      <c r="D2517" s="121"/>
      <c r="E2517" s="83"/>
    </row>
    <row r="2518" spans="2:5" x14ac:dyDescent="0.3">
      <c r="B2518" s="104"/>
      <c r="C2518" s="105"/>
      <c r="D2518" s="121"/>
      <c r="E2518" s="83"/>
    </row>
    <row r="2519" spans="2:5" x14ac:dyDescent="0.3">
      <c r="B2519" s="104"/>
      <c r="C2519" s="105"/>
      <c r="D2519" s="121"/>
      <c r="E2519" s="83"/>
    </row>
    <row r="2520" spans="2:5" x14ac:dyDescent="0.3">
      <c r="B2520" s="104"/>
      <c r="C2520" s="105"/>
      <c r="D2520" s="121"/>
      <c r="E2520" s="83"/>
    </row>
    <row r="2521" spans="2:5" x14ac:dyDescent="0.3">
      <c r="B2521" s="104"/>
      <c r="C2521" s="105"/>
      <c r="D2521" s="121"/>
      <c r="E2521" s="83"/>
    </row>
    <row r="2522" spans="2:5" x14ac:dyDescent="0.3">
      <c r="B2522" s="104"/>
      <c r="C2522" s="105"/>
      <c r="D2522" s="121"/>
      <c r="E2522" s="83"/>
    </row>
    <row r="2523" spans="2:5" x14ac:dyDescent="0.3">
      <c r="B2523" s="104"/>
      <c r="C2523" s="105"/>
      <c r="D2523" s="121"/>
      <c r="E2523" s="83"/>
    </row>
    <row r="2524" spans="2:5" x14ac:dyDescent="0.3">
      <c r="B2524" s="104"/>
      <c r="C2524" s="105"/>
      <c r="D2524" s="121"/>
      <c r="E2524" s="83"/>
    </row>
    <row r="2525" spans="2:5" x14ac:dyDescent="0.3">
      <c r="B2525" s="104"/>
      <c r="C2525" s="105"/>
      <c r="D2525" s="121"/>
      <c r="E2525" s="83"/>
    </row>
    <row r="2526" spans="2:5" x14ac:dyDescent="0.3">
      <c r="B2526" s="104"/>
      <c r="C2526" s="105"/>
      <c r="D2526" s="121"/>
      <c r="E2526" s="83"/>
    </row>
    <row r="2527" spans="2:5" x14ac:dyDescent="0.3">
      <c r="B2527" s="104"/>
      <c r="C2527" s="105"/>
      <c r="D2527" s="121"/>
      <c r="E2527" s="83"/>
    </row>
    <row r="2528" spans="2:5" x14ac:dyDescent="0.3">
      <c r="B2528" s="104"/>
      <c r="C2528" s="105"/>
      <c r="D2528" s="121"/>
      <c r="E2528" s="83"/>
    </row>
    <row r="2529" spans="2:5" x14ac:dyDescent="0.3">
      <c r="B2529" s="104"/>
      <c r="C2529" s="105"/>
      <c r="D2529" s="121"/>
      <c r="E2529" s="83"/>
    </row>
    <row r="2530" spans="2:5" x14ac:dyDescent="0.3">
      <c r="B2530" s="104"/>
      <c r="C2530" s="105"/>
      <c r="D2530" s="121"/>
      <c r="E2530" s="83"/>
    </row>
    <row r="2531" spans="2:5" x14ac:dyDescent="0.3">
      <c r="B2531" s="104"/>
      <c r="C2531" s="105"/>
      <c r="D2531" s="121"/>
      <c r="E2531" s="83"/>
    </row>
    <row r="2532" spans="2:5" x14ac:dyDescent="0.3">
      <c r="B2532" s="104"/>
      <c r="C2532" s="105"/>
      <c r="D2532" s="121"/>
      <c r="E2532" s="83"/>
    </row>
    <row r="2533" spans="2:5" x14ac:dyDescent="0.3">
      <c r="B2533" s="104"/>
      <c r="C2533" s="105"/>
      <c r="D2533" s="121"/>
      <c r="E2533" s="83"/>
    </row>
    <row r="2534" spans="2:5" x14ac:dyDescent="0.3">
      <c r="B2534" s="104"/>
      <c r="C2534" s="105"/>
      <c r="D2534" s="121"/>
      <c r="E2534" s="83"/>
    </row>
    <row r="2535" spans="2:5" x14ac:dyDescent="0.3">
      <c r="B2535" s="104"/>
      <c r="C2535" s="105"/>
      <c r="D2535" s="121"/>
      <c r="E2535" s="83"/>
    </row>
    <row r="2536" spans="2:5" x14ac:dyDescent="0.3">
      <c r="B2536" s="104"/>
      <c r="C2536" s="105"/>
      <c r="D2536" s="121"/>
      <c r="E2536" s="83"/>
    </row>
    <row r="2537" spans="2:5" x14ac:dyDescent="0.3">
      <c r="B2537" s="104"/>
      <c r="C2537" s="105"/>
      <c r="D2537" s="121"/>
      <c r="E2537" s="83"/>
    </row>
    <row r="2538" spans="2:5" x14ac:dyDescent="0.3">
      <c r="B2538" s="104"/>
      <c r="C2538" s="105"/>
      <c r="D2538" s="121"/>
      <c r="E2538" s="83"/>
    </row>
    <row r="2539" spans="2:5" x14ac:dyDescent="0.3">
      <c r="B2539" s="104"/>
      <c r="C2539" s="105"/>
      <c r="D2539" s="121"/>
      <c r="E2539" s="83"/>
    </row>
    <row r="2540" spans="2:5" x14ac:dyDescent="0.3">
      <c r="B2540" s="104"/>
      <c r="C2540" s="105"/>
      <c r="D2540" s="121"/>
      <c r="E2540" s="83"/>
    </row>
    <row r="2541" spans="2:5" x14ac:dyDescent="0.3">
      <c r="B2541" s="104"/>
      <c r="C2541" s="105"/>
      <c r="D2541" s="121"/>
      <c r="E2541" s="83"/>
    </row>
    <row r="2542" spans="2:5" x14ac:dyDescent="0.3">
      <c r="B2542" s="104"/>
      <c r="C2542" s="105"/>
      <c r="D2542" s="121"/>
      <c r="E2542" s="83"/>
    </row>
    <row r="2543" spans="2:5" x14ac:dyDescent="0.3">
      <c r="B2543" s="104"/>
      <c r="C2543" s="105"/>
      <c r="D2543" s="121"/>
      <c r="E2543" s="83"/>
    </row>
    <row r="2544" spans="2:5" x14ac:dyDescent="0.3">
      <c r="B2544" s="104"/>
      <c r="C2544" s="105"/>
      <c r="D2544" s="121"/>
      <c r="E2544" s="83"/>
    </row>
    <row r="2545" spans="2:5" x14ac:dyDescent="0.3">
      <c r="B2545" s="104"/>
      <c r="C2545" s="105"/>
      <c r="D2545" s="121"/>
      <c r="E2545" s="83"/>
    </row>
    <row r="2546" spans="2:5" x14ac:dyDescent="0.3">
      <c r="B2546" s="104"/>
      <c r="C2546" s="105"/>
      <c r="D2546" s="121"/>
      <c r="E2546" s="83"/>
    </row>
    <row r="2547" spans="2:5" x14ac:dyDescent="0.3">
      <c r="B2547" s="104"/>
      <c r="C2547" s="105"/>
      <c r="D2547" s="121"/>
      <c r="E2547" s="83"/>
    </row>
    <row r="2548" spans="2:5" x14ac:dyDescent="0.3">
      <c r="B2548" s="104"/>
      <c r="C2548" s="105"/>
      <c r="D2548" s="121"/>
      <c r="E2548" s="83"/>
    </row>
    <row r="2549" spans="2:5" x14ac:dyDescent="0.3">
      <c r="B2549" s="104"/>
      <c r="C2549" s="105"/>
      <c r="D2549" s="121"/>
      <c r="E2549" s="83"/>
    </row>
    <row r="2550" spans="2:5" x14ac:dyDescent="0.3">
      <c r="B2550" s="104"/>
      <c r="C2550" s="105"/>
      <c r="D2550" s="121"/>
      <c r="E2550" s="83"/>
    </row>
    <row r="2551" spans="2:5" x14ac:dyDescent="0.3">
      <c r="B2551" s="104"/>
      <c r="C2551" s="105"/>
      <c r="D2551" s="121"/>
      <c r="E2551" s="83"/>
    </row>
    <row r="2552" spans="2:5" x14ac:dyDescent="0.3">
      <c r="B2552" s="104"/>
      <c r="C2552" s="105"/>
      <c r="D2552" s="121"/>
      <c r="E2552" s="83"/>
    </row>
    <row r="2553" spans="2:5" x14ac:dyDescent="0.3">
      <c r="B2553" s="104"/>
      <c r="C2553" s="105"/>
      <c r="D2553" s="121"/>
      <c r="E2553" s="83"/>
    </row>
    <row r="2554" spans="2:5" x14ac:dyDescent="0.3">
      <c r="B2554" s="104"/>
      <c r="C2554" s="105"/>
      <c r="D2554" s="121"/>
      <c r="E2554" s="83"/>
    </row>
    <row r="2555" spans="2:5" x14ac:dyDescent="0.3">
      <c r="B2555" s="104"/>
      <c r="C2555" s="105"/>
      <c r="D2555" s="121"/>
      <c r="E2555" s="83"/>
    </row>
    <row r="2556" spans="2:5" x14ac:dyDescent="0.3">
      <c r="B2556" s="104"/>
      <c r="C2556" s="105"/>
      <c r="D2556" s="121"/>
      <c r="E2556" s="83"/>
    </row>
    <row r="2557" spans="2:5" x14ac:dyDescent="0.3">
      <c r="B2557" s="104"/>
      <c r="C2557" s="105"/>
      <c r="D2557" s="121"/>
      <c r="E2557" s="83"/>
    </row>
    <row r="2558" spans="2:5" x14ac:dyDescent="0.3">
      <c r="B2558" s="104"/>
      <c r="C2558" s="105"/>
      <c r="D2558" s="121"/>
      <c r="E2558" s="83"/>
    </row>
    <row r="2559" spans="2:5" x14ac:dyDescent="0.3">
      <c r="B2559" s="104"/>
      <c r="C2559" s="105"/>
      <c r="D2559" s="121"/>
      <c r="E2559" s="83"/>
    </row>
    <row r="2560" spans="2:5" x14ac:dyDescent="0.3">
      <c r="B2560" s="104"/>
      <c r="C2560" s="105"/>
      <c r="D2560" s="121"/>
      <c r="E2560" s="83"/>
    </row>
    <row r="2561" spans="2:5" x14ac:dyDescent="0.3">
      <c r="B2561" s="104"/>
      <c r="C2561" s="105"/>
      <c r="D2561" s="121"/>
      <c r="E2561" s="83"/>
    </row>
    <row r="2562" spans="2:5" x14ac:dyDescent="0.3">
      <c r="B2562" s="104"/>
      <c r="C2562" s="105"/>
      <c r="D2562" s="121"/>
      <c r="E2562" s="83"/>
    </row>
    <row r="2563" spans="2:5" x14ac:dyDescent="0.3">
      <c r="B2563" s="104"/>
      <c r="C2563" s="105"/>
      <c r="D2563" s="121"/>
      <c r="E2563" s="83"/>
    </row>
    <row r="2564" spans="2:5" x14ac:dyDescent="0.3">
      <c r="B2564" s="104"/>
      <c r="C2564" s="105"/>
      <c r="D2564" s="121"/>
      <c r="E2564" s="83"/>
    </row>
    <row r="2565" spans="2:5" x14ac:dyDescent="0.3">
      <c r="B2565" s="104"/>
      <c r="C2565" s="105"/>
      <c r="D2565" s="121"/>
      <c r="E2565" s="83"/>
    </row>
    <row r="2566" spans="2:5" x14ac:dyDescent="0.3">
      <c r="B2566" s="104"/>
      <c r="C2566" s="105"/>
      <c r="D2566" s="121"/>
      <c r="E2566" s="83"/>
    </row>
    <row r="2567" spans="2:5" x14ac:dyDescent="0.3">
      <c r="B2567" s="104"/>
      <c r="C2567" s="105"/>
      <c r="D2567" s="121"/>
      <c r="E2567" s="83"/>
    </row>
    <row r="2568" spans="2:5" x14ac:dyDescent="0.3">
      <c r="B2568" s="104"/>
      <c r="C2568" s="105"/>
      <c r="D2568" s="121"/>
      <c r="E2568" s="83"/>
    </row>
    <row r="2569" spans="2:5" x14ac:dyDescent="0.3">
      <c r="B2569" s="104"/>
      <c r="C2569" s="105"/>
      <c r="D2569" s="121"/>
      <c r="E2569" s="83"/>
    </row>
    <row r="2570" spans="2:5" x14ac:dyDescent="0.3">
      <c r="B2570" s="104"/>
      <c r="C2570" s="105"/>
      <c r="D2570" s="121"/>
      <c r="E2570" s="83"/>
    </row>
    <row r="2571" spans="2:5" x14ac:dyDescent="0.3">
      <c r="B2571" s="104"/>
      <c r="C2571" s="105"/>
      <c r="D2571" s="121"/>
      <c r="E2571" s="83"/>
    </row>
    <row r="2572" spans="2:5" x14ac:dyDescent="0.3">
      <c r="B2572" s="104"/>
      <c r="C2572" s="105"/>
      <c r="D2572" s="121"/>
      <c r="E2572" s="83"/>
    </row>
    <row r="2573" spans="2:5" x14ac:dyDescent="0.3">
      <c r="B2573" s="104"/>
      <c r="C2573" s="105"/>
      <c r="D2573" s="121"/>
      <c r="E2573" s="83"/>
    </row>
    <row r="2574" spans="2:5" x14ac:dyDescent="0.3">
      <c r="B2574" s="104"/>
      <c r="C2574" s="105"/>
      <c r="D2574" s="121"/>
      <c r="E2574" s="83"/>
    </row>
    <row r="2575" spans="2:5" x14ac:dyDescent="0.3">
      <c r="B2575" s="104"/>
      <c r="C2575" s="105"/>
      <c r="D2575" s="121"/>
      <c r="E2575" s="83"/>
    </row>
    <row r="2576" spans="2:5" x14ac:dyDescent="0.3">
      <c r="B2576" s="104"/>
      <c r="C2576" s="105"/>
      <c r="D2576" s="121"/>
      <c r="E2576" s="83"/>
    </row>
    <row r="2577" spans="2:5" x14ac:dyDescent="0.3">
      <c r="B2577" s="104"/>
      <c r="C2577" s="105"/>
      <c r="D2577" s="121"/>
      <c r="E2577" s="83"/>
    </row>
    <row r="2578" spans="2:5" x14ac:dyDescent="0.3">
      <c r="B2578" s="104"/>
      <c r="C2578" s="105"/>
      <c r="D2578" s="121"/>
      <c r="E2578" s="83"/>
    </row>
    <row r="2579" spans="2:5" x14ac:dyDescent="0.3">
      <c r="B2579" s="104"/>
      <c r="C2579" s="105"/>
      <c r="D2579" s="121"/>
      <c r="E2579" s="83"/>
    </row>
    <row r="2580" spans="2:5" x14ac:dyDescent="0.3">
      <c r="B2580" s="104"/>
      <c r="C2580" s="105"/>
      <c r="D2580" s="121"/>
      <c r="E2580" s="83"/>
    </row>
    <row r="2581" spans="2:5" x14ac:dyDescent="0.3">
      <c r="B2581" s="104"/>
      <c r="C2581" s="105"/>
      <c r="D2581" s="121"/>
      <c r="E2581" s="83"/>
    </row>
    <row r="2582" spans="2:5" x14ac:dyDescent="0.3">
      <c r="B2582" s="104"/>
      <c r="C2582" s="105"/>
      <c r="D2582" s="121"/>
      <c r="E2582" s="83"/>
    </row>
    <row r="2583" spans="2:5" x14ac:dyDescent="0.3">
      <c r="B2583" s="104"/>
      <c r="C2583" s="105"/>
      <c r="D2583" s="121"/>
      <c r="E2583" s="83"/>
    </row>
    <row r="2584" spans="2:5" x14ac:dyDescent="0.3">
      <c r="B2584" s="104"/>
      <c r="C2584" s="105"/>
      <c r="D2584" s="121"/>
      <c r="E2584" s="83"/>
    </row>
    <row r="2585" spans="2:5" x14ac:dyDescent="0.3">
      <c r="B2585" s="104"/>
      <c r="C2585" s="105"/>
      <c r="D2585" s="121"/>
      <c r="E2585" s="83"/>
    </row>
    <row r="2586" spans="2:5" x14ac:dyDescent="0.3">
      <c r="B2586" s="104"/>
      <c r="C2586" s="105"/>
      <c r="D2586" s="121"/>
      <c r="E2586" s="83"/>
    </row>
    <row r="2587" spans="2:5" x14ac:dyDescent="0.3">
      <c r="B2587" s="104"/>
      <c r="C2587" s="105"/>
      <c r="D2587" s="121"/>
      <c r="E2587" s="83"/>
    </row>
    <row r="2588" spans="2:5" x14ac:dyDescent="0.3">
      <c r="B2588" s="104"/>
      <c r="C2588" s="105"/>
      <c r="D2588" s="121"/>
      <c r="E2588" s="83"/>
    </row>
    <row r="2589" spans="2:5" x14ac:dyDescent="0.3">
      <c r="B2589" s="104"/>
      <c r="C2589" s="105"/>
      <c r="D2589" s="121"/>
      <c r="E2589" s="83"/>
    </row>
    <row r="2590" spans="2:5" x14ac:dyDescent="0.3">
      <c r="B2590" s="104"/>
      <c r="C2590" s="105"/>
      <c r="D2590" s="121"/>
      <c r="E2590" s="83"/>
    </row>
    <row r="2591" spans="2:5" x14ac:dyDescent="0.3">
      <c r="B2591" s="104"/>
      <c r="C2591" s="105"/>
      <c r="D2591" s="121"/>
      <c r="E2591" s="83"/>
    </row>
    <row r="2592" spans="2:5" x14ac:dyDescent="0.3">
      <c r="B2592" s="104"/>
      <c r="C2592" s="105"/>
      <c r="D2592" s="121"/>
      <c r="E2592" s="83"/>
    </row>
    <row r="2593" spans="2:5" x14ac:dyDescent="0.3">
      <c r="B2593" s="104"/>
      <c r="C2593" s="105"/>
      <c r="D2593" s="121"/>
      <c r="E2593" s="83"/>
    </row>
    <row r="2594" spans="2:5" x14ac:dyDescent="0.3">
      <c r="B2594" s="104"/>
      <c r="C2594" s="105"/>
      <c r="D2594" s="121"/>
      <c r="E2594" s="83"/>
    </row>
    <row r="2595" spans="2:5" x14ac:dyDescent="0.3">
      <c r="B2595" s="104"/>
      <c r="C2595" s="105"/>
      <c r="D2595" s="121"/>
      <c r="E2595" s="83"/>
    </row>
    <row r="2596" spans="2:5" x14ac:dyDescent="0.3">
      <c r="B2596" s="104"/>
      <c r="C2596" s="105"/>
      <c r="D2596" s="121"/>
      <c r="E2596" s="83"/>
    </row>
    <row r="2597" spans="2:5" x14ac:dyDescent="0.3">
      <c r="B2597" s="104"/>
      <c r="C2597" s="105"/>
      <c r="D2597" s="121"/>
      <c r="E2597" s="83"/>
    </row>
    <row r="2598" spans="2:5" x14ac:dyDescent="0.3">
      <c r="B2598" s="104"/>
      <c r="C2598" s="105"/>
      <c r="D2598" s="121"/>
      <c r="E2598" s="83"/>
    </row>
    <row r="2599" spans="2:5" x14ac:dyDescent="0.3">
      <c r="B2599" s="104"/>
      <c r="C2599" s="105"/>
      <c r="D2599" s="121"/>
      <c r="E2599" s="83"/>
    </row>
    <row r="2600" spans="2:5" x14ac:dyDescent="0.3">
      <c r="B2600" s="104"/>
      <c r="C2600" s="105"/>
      <c r="D2600" s="121"/>
      <c r="E2600" s="83"/>
    </row>
    <row r="2601" spans="2:5" x14ac:dyDescent="0.3">
      <c r="B2601" s="104"/>
      <c r="C2601" s="105"/>
      <c r="D2601" s="121"/>
      <c r="E2601" s="83"/>
    </row>
    <row r="2602" spans="2:5" x14ac:dyDescent="0.3">
      <c r="B2602" s="104"/>
      <c r="C2602" s="105"/>
      <c r="D2602" s="121"/>
      <c r="E2602" s="83"/>
    </row>
    <row r="2603" spans="2:5" x14ac:dyDescent="0.3">
      <c r="B2603" s="104"/>
      <c r="C2603" s="105"/>
      <c r="D2603" s="121"/>
      <c r="E2603" s="83"/>
    </row>
    <row r="2604" spans="2:5" x14ac:dyDescent="0.3">
      <c r="B2604" s="104"/>
      <c r="C2604" s="105"/>
      <c r="D2604" s="121"/>
      <c r="E2604" s="83"/>
    </row>
    <row r="2605" spans="2:5" x14ac:dyDescent="0.3">
      <c r="B2605" s="104"/>
      <c r="C2605" s="105"/>
      <c r="D2605" s="121"/>
      <c r="E2605" s="83"/>
    </row>
    <row r="2606" spans="2:5" x14ac:dyDescent="0.3">
      <c r="B2606" s="104"/>
      <c r="C2606" s="105"/>
      <c r="D2606" s="121"/>
      <c r="E2606" s="83"/>
    </row>
    <row r="2607" spans="2:5" x14ac:dyDescent="0.3">
      <c r="B2607" s="104"/>
      <c r="C2607" s="105"/>
      <c r="D2607" s="121"/>
      <c r="E2607" s="83"/>
    </row>
    <row r="2608" spans="2:5" x14ac:dyDescent="0.3">
      <c r="B2608" s="104"/>
      <c r="C2608" s="105"/>
      <c r="D2608" s="121"/>
      <c r="E2608" s="83"/>
    </row>
    <row r="2609" spans="2:5" x14ac:dyDescent="0.3">
      <c r="B2609" s="104"/>
      <c r="C2609" s="105"/>
      <c r="D2609" s="121"/>
      <c r="E2609" s="83"/>
    </row>
    <row r="2610" spans="2:5" x14ac:dyDescent="0.3">
      <c r="B2610" s="104"/>
      <c r="C2610" s="105"/>
      <c r="D2610" s="121"/>
      <c r="E2610" s="83"/>
    </row>
    <row r="2611" spans="2:5" x14ac:dyDescent="0.3">
      <c r="B2611" s="104"/>
      <c r="C2611" s="105"/>
      <c r="D2611" s="121"/>
      <c r="E2611" s="83"/>
    </row>
    <row r="2612" spans="2:5" x14ac:dyDescent="0.3">
      <c r="B2612" s="104"/>
      <c r="C2612" s="105"/>
      <c r="D2612" s="121"/>
      <c r="E2612" s="83"/>
    </row>
    <row r="2613" spans="2:5" x14ac:dyDescent="0.3">
      <c r="B2613" s="104"/>
      <c r="C2613" s="105"/>
      <c r="D2613" s="121"/>
      <c r="E2613" s="83"/>
    </row>
    <row r="2614" spans="2:5" x14ac:dyDescent="0.3">
      <c r="B2614" s="104"/>
      <c r="C2614" s="105"/>
      <c r="D2614" s="121"/>
      <c r="E2614" s="83"/>
    </row>
    <row r="2615" spans="2:5" x14ac:dyDescent="0.3">
      <c r="B2615" s="104"/>
      <c r="C2615" s="105"/>
      <c r="D2615" s="121"/>
      <c r="E2615" s="83"/>
    </row>
    <row r="2616" spans="2:5" x14ac:dyDescent="0.3">
      <c r="B2616" s="104"/>
      <c r="C2616" s="105"/>
      <c r="D2616" s="121"/>
      <c r="E2616" s="83"/>
    </row>
    <row r="2617" spans="2:5" x14ac:dyDescent="0.3">
      <c r="B2617" s="104"/>
      <c r="C2617" s="105"/>
      <c r="D2617" s="121"/>
      <c r="E2617" s="83"/>
    </row>
    <row r="2618" spans="2:5" x14ac:dyDescent="0.3">
      <c r="B2618" s="104"/>
      <c r="C2618" s="105"/>
      <c r="D2618" s="121"/>
      <c r="E2618" s="83"/>
    </row>
    <row r="2619" spans="2:5" x14ac:dyDescent="0.3">
      <c r="B2619" s="104"/>
      <c r="C2619" s="105"/>
      <c r="D2619" s="121"/>
      <c r="E2619" s="83"/>
    </row>
    <row r="2620" spans="2:5" x14ac:dyDescent="0.3">
      <c r="B2620" s="104"/>
      <c r="C2620" s="105"/>
      <c r="D2620" s="121"/>
      <c r="E2620" s="83"/>
    </row>
    <row r="2621" spans="2:5" x14ac:dyDescent="0.3">
      <c r="B2621" s="104"/>
      <c r="C2621" s="105"/>
      <c r="D2621" s="121"/>
      <c r="E2621" s="83"/>
    </row>
    <row r="2622" spans="2:5" x14ac:dyDescent="0.3">
      <c r="B2622" s="104"/>
      <c r="C2622" s="105"/>
      <c r="D2622" s="121"/>
      <c r="E2622" s="83"/>
    </row>
    <row r="2623" spans="2:5" x14ac:dyDescent="0.3">
      <c r="B2623" s="104"/>
      <c r="C2623" s="105"/>
      <c r="D2623" s="121"/>
      <c r="E2623" s="83"/>
    </row>
    <row r="2624" spans="2:5" x14ac:dyDescent="0.3">
      <c r="B2624" s="104"/>
      <c r="C2624" s="105"/>
      <c r="D2624" s="121"/>
      <c r="E2624" s="83"/>
    </row>
    <row r="2625" spans="2:5" x14ac:dyDescent="0.3">
      <c r="B2625" s="104"/>
      <c r="C2625" s="105"/>
      <c r="D2625" s="121"/>
      <c r="E2625" s="83"/>
    </row>
    <row r="2626" spans="2:5" x14ac:dyDescent="0.3">
      <c r="B2626" s="104"/>
      <c r="C2626" s="105"/>
      <c r="D2626" s="121"/>
      <c r="E2626" s="83"/>
    </row>
    <row r="2627" spans="2:5" x14ac:dyDescent="0.3">
      <c r="B2627" s="104"/>
      <c r="C2627" s="105"/>
      <c r="D2627" s="121"/>
      <c r="E2627" s="83"/>
    </row>
    <row r="2628" spans="2:5" x14ac:dyDescent="0.3">
      <c r="B2628" s="104"/>
      <c r="C2628" s="105"/>
      <c r="D2628" s="121"/>
      <c r="E2628" s="83"/>
    </row>
    <row r="2629" spans="2:5" x14ac:dyDescent="0.3">
      <c r="B2629" s="104"/>
      <c r="C2629" s="105"/>
      <c r="D2629" s="121"/>
      <c r="E2629" s="83"/>
    </row>
    <row r="2630" spans="2:5" x14ac:dyDescent="0.3">
      <c r="B2630" s="104"/>
      <c r="C2630" s="105"/>
      <c r="D2630" s="121"/>
      <c r="E2630" s="83"/>
    </row>
    <row r="2631" spans="2:5" x14ac:dyDescent="0.3">
      <c r="B2631" s="104"/>
      <c r="C2631" s="105"/>
      <c r="D2631" s="121"/>
      <c r="E2631" s="83"/>
    </row>
    <row r="2632" spans="2:5" x14ac:dyDescent="0.3">
      <c r="B2632" s="104"/>
      <c r="C2632" s="105"/>
      <c r="D2632" s="121"/>
      <c r="E2632" s="83"/>
    </row>
    <row r="2633" spans="2:5" x14ac:dyDescent="0.3">
      <c r="B2633" s="104"/>
      <c r="C2633" s="105"/>
      <c r="D2633" s="121"/>
      <c r="E2633" s="83"/>
    </row>
    <row r="2634" spans="2:5" x14ac:dyDescent="0.3">
      <c r="B2634" s="104"/>
      <c r="C2634" s="105"/>
      <c r="D2634" s="121"/>
      <c r="E2634" s="83"/>
    </row>
    <row r="2635" spans="2:5" x14ac:dyDescent="0.3">
      <c r="B2635" s="104"/>
      <c r="C2635" s="105"/>
      <c r="D2635" s="121"/>
      <c r="E2635" s="83"/>
    </row>
    <row r="2636" spans="2:5" x14ac:dyDescent="0.3">
      <c r="B2636" s="104"/>
      <c r="C2636" s="105"/>
      <c r="D2636" s="121"/>
      <c r="E2636" s="83"/>
    </row>
    <row r="2637" spans="2:5" x14ac:dyDescent="0.3">
      <c r="B2637" s="104"/>
      <c r="C2637" s="105"/>
      <c r="D2637" s="121"/>
      <c r="E2637" s="83"/>
    </row>
    <row r="2638" spans="2:5" x14ac:dyDescent="0.3">
      <c r="B2638" s="104"/>
      <c r="C2638" s="105"/>
      <c r="D2638" s="121"/>
      <c r="E2638" s="83"/>
    </row>
    <row r="2639" spans="2:5" x14ac:dyDescent="0.3">
      <c r="B2639" s="104"/>
      <c r="C2639" s="105"/>
      <c r="D2639" s="121"/>
      <c r="E2639" s="83"/>
    </row>
    <row r="2640" spans="2:5" x14ac:dyDescent="0.3">
      <c r="B2640" s="104"/>
      <c r="C2640" s="105"/>
      <c r="D2640" s="121"/>
      <c r="E2640" s="83"/>
    </row>
    <row r="2641" spans="2:5" x14ac:dyDescent="0.3">
      <c r="B2641" s="104"/>
      <c r="C2641" s="105"/>
      <c r="D2641" s="121"/>
      <c r="E2641" s="83"/>
    </row>
    <row r="2642" spans="2:5" x14ac:dyDescent="0.3">
      <c r="B2642" s="104"/>
      <c r="C2642" s="105"/>
      <c r="D2642" s="121"/>
      <c r="E2642" s="83"/>
    </row>
    <row r="2643" spans="2:5" x14ac:dyDescent="0.3">
      <c r="B2643" s="104"/>
      <c r="C2643" s="105"/>
      <c r="D2643" s="121"/>
      <c r="E2643" s="83"/>
    </row>
    <row r="2644" spans="2:5" x14ac:dyDescent="0.3">
      <c r="B2644" s="104"/>
      <c r="C2644" s="105"/>
      <c r="D2644" s="121"/>
      <c r="E2644" s="83"/>
    </row>
    <row r="2645" spans="2:5" x14ac:dyDescent="0.3">
      <c r="B2645" s="104"/>
      <c r="C2645" s="105"/>
      <c r="D2645" s="121"/>
      <c r="E2645" s="83"/>
    </row>
    <row r="2646" spans="2:5" x14ac:dyDescent="0.3">
      <c r="B2646" s="104"/>
      <c r="C2646" s="105"/>
      <c r="D2646" s="121"/>
      <c r="E2646" s="83"/>
    </row>
    <row r="2647" spans="2:5" x14ac:dyDescent="0.3">
      <c r="B2647" s="104"/>
      <c r="C2647" s="105"/>
      <c r="D2647" s="121"/>
      <c r="E2647" s="83"/>
    </row>
    <row r="2648" spans="2:5" x14ac:dyDescent="0.3">
      <c r="B2648" s="104"/>
      <c r="C2648" s="105"/>
      <c r="D2648" s="121"/>
      <c r="E2648" s="83"/>
    </row>
    <row r="2649" spans="2:5" x14ac:dyDescent="0.3">
      <c r="B2649" s="104"/>
      <c r="C2649" s="105"/>
      <c r="D2649" s="121"/>
      <c r="E2649" s="83"/>
    </row>
    <row r="2650" spans="2:5" x14ac:dyDescent="0.3">
      <c r="B2650" s="104"/>
      <c r="C2650" s="105"/>
      <c r="D2650" s="121"/>
      <c r="E2650" s="83"/>
    </row>
    <row r="2651" spans="2:5" x14ac:dyDescent="0.3">
      <c r="B2651" s="104"/>
      <c r="C2651" s="105"/>
      <c r="D2651" s="121"/>
      <c r="E2651" s="83"/>
    </row>
    <row r="2652" spans="2:5" x14ac:dyDescent="0.3">
      <c r="B2652" s="104"/>
      <c r="C2652" s="105"/>
      <c r="D2652" s="121"/>
      <c r="E2652" s="83"/>
    </row>
    <row r="2653" spans="2:5" x14ac:dyDescent="0.3">
      <c r="B2653" s="104"/>
      <c r="C2653" s="105"/>
      <c r="D2653" s="121"/>
      <c r="E2653" s="83"/>
    </row>
    <row r="2654" spans="2:5" x14ac:dyDescent="0.3">
      <c r="B2654" s="104"/>
      <c r="C2654" s="105"/>
      <c r="D2654" s="121"/>
      <c r="E2654" s="83"/>
    </row>
    <row r="2655" spans="2:5" x14ac:dyDescent="0.3">
      <c r="B2655" s="104"/>
      <c r="C2655" s="105"/>
      <c r="D2655" s="121"/>
      <c r="E2655" s="83"/>
    </row>
    <row r="2656" spans="2:5" x14ac:dyDescent="0.3">
      <c r="B2656" s="104"/>
      <c r="C2656" s="105"/>
      <c r="D2656" s="121"/>
      <c r="E2656" s="83"/>
    </row>
    <row r="2657" spans="2:5" x14ac:dyDescent="0.3">
      <c r="B2657" s="104"/>
      <c r="C2657" s="105"/>
      <c r="D2657" s="121"/>
      <c r="E2657" s="83"/>
    </row>
    <row r="2658" spans="2:5" x14ac:dyDescent="0.3">
      <c r="B2658" s="104"/>
      <c r="C2658" s="105"/>
      <c r="D2658" s="121"/>
      <c r="E2658" s="83"/>
    </row>
    <row r="2659" spans="2:5" x14ac:dyDescent="0.3">
      <c r="B2659" s="104"/>
      <c r="C2659" s="105"/>
      <c r="D2659" s="121"/>
      <c r="E2659" s="83"/>
    </row>
    <row r="2660" spans="2:5" x14ac:dyDescent="0.3">
      <c r="B2660" s="104"/>
      <c r="C2660" s="105"/>
      <c r="D2660" s="121"/>
      <c r="E2660" s="83"/>
    </row>
    <row r="2661" spans="2:5" x14ac:dyDescent="0.3">
      <c r="B2661" s="104"/>
      <c r="C2661" s="105"/>
      <c r="D2661" s="121"/>
      <c r="E2661" s="83"/>
    </row>
    <row r="2662" spans="2:5" x14ac:dyDescent="0.3">
      <c r="B2662" s="104"/>
      <c r="C2662" s="105"/>
      <c r="D2662" s="121"/>
      <c r="E2662" s="83"/>
    </row>
    <row r="2663" spans="2:5" x14ac:dyDescent="0.3">
      <c r="B2663" s="104"/>
      <c r="C2663" s="105"/>
      <c r="D2663" s="121"/>
      <c r="E2663" s="83"/>
    </row>
    <row r="2664" spans="2:5" x14ac:dyDescent="0.3">
      <c r="B2664" s="104"/>
      <c r="C2664" s="105"/>
      <c r="D2664" s="121"/>
      <c r="E2664" s="83"/>
    </row>
    <row r="2665" spans="2:5" x14ac:dyDescent="0.3">
      <c r="B2665" s="104"/>
      <c r="C2665" s="105"/>
      <c r="D2665" s="121"/>
      <c r="E2665" s="83"/>
    </row>
    <row r="2666" spans="2:5" x14ac:dyDescent="0.3">
      <c r="B2666" s="104"/>
      <c r="C2666" s="105"/>
      <c r="D2666" s="121"/>
      <c r="E2666" s="83"/>
    </row>
    <row r="2667" spans="2:5" x14ac:dyDescent="0.3">
      <c r="B2667" s="104"/>
      <c r="C2667" s="105"/>
      <c r="D2667" s="121"/>
      <c r="E2667" s="83"/>
    </row>
    <row r="2668" spans="2:5" x14ac:dyDescent="0.3">
      <c r="B2668" s="104"/>
      <c r="C2668" s="105"/>
      <c r="D2668" s="121"/>
      <c r="E2668" s="83"/>
    </row>
    <row r="2669" spans="2:5" x14ac:dyDescent="0.3">
      <c r="B2669" s="104"/>
      <c r="C2669" s="105"/>
      <c r="D2669" s="121"/>
      <c r="E2669" s="83"/>
    </row>
    <row r="2670" spans="2:5" x14ac:dyDescent="0.3">
      <c r="B2670" s="104"/>
      <c r="C2670" s="105"/>
      <c r="D2670" s="121"/>
      <c r="E2670" s="83"/>
    </row>
    <row r="2671" spans="2:5" x14ac:dyDescent="0.3">
      <c r="B2671" s="104"/>
      <c r="C2671" s="105"/>
      <c r="D2671" s="121"/>
      <c r="E2671" s="83"/>
    </row>
    <row r="2672" spans="2:5" x14ac:dyDescent="0.3">
      <c r="B2672" s="104"/>
      <c r="C2672" s="105"/>
      <c r="D2672" s="121"/>
      <c r="E2672" s="83"/>
    </row>
    <row r="2673" spans="2:5" x14ac:dyDescent="0.3">
      <c r="B2673" s="104"/>
      <c r="C2673" s="105"/>
      <c r="D2673" s="121"/>
      <c r="E2673" s="83"/>
    </row>
    <row r="2674" spans="2:5" x14ac:dyDescent="0.3">
      <c r="B2674" s="104"/>
      <c r="C2674" s="105"/>
      <c r="D2674" s="121"/>
      <c r="E2674" s="83"/>
    </row>
    <row r="2675" spans="2:5" x14ac:dyDescent="0.3">
      <c r="B2675" s="104"/>
      <c r="C2675" s="105"/>
      <c r="D2675" s="121"/>
      <c r="E2675" s="83"/>
    </row>
    <row r="2676" spans="2:5" x14ac:dyDescent="0.3">
      <c r="B2676" s="104"/>
      <c r="C2676" s="105"/>
      <c r="D2676" s="121"/>
      <c r="E2676" s="83"/>
    </row>
    <row r="2677" spans="2:5" x14ac:dyDescent="0.3">
      <c r="B2677" s="104"/>
      <c r="C2677" s="105"/>
      <c r="D2677" s="121"/>
      <c r="E2677" s="83"/>
    </row>
    <row r="2678" spans="2:5" x14ac:dyDescent="0.3">
      <c r="B2678" s="104"/>
      <c r="C2678" s="105"/>
      <c r="D2678" s="121"/>
      <c r="E2678" s="83"/>
    </row>
    <row r="2679" spans="2:5" x14ac:dyDescent="0.3">
      <c r="B2679" s="104"/>
      <c r="C2679" s="105"/>
      <c r="D2679" s="121"/>
      <c r="E2679" s="83"/>
    </row>
    <row r="2680" spans="2:5" x14ac:dyDescent="0.3">
      <c r="B2680" s="104"/>
      <c r="C2680" s="105"/>
      <c r="D2680" s="121"/>
      <c r="E2680" s="83"/>
    </row>
    <row r="2681" spans="2:5" x14ac:dyDescent="0.3">
      <c r="B2681" s="104"/>
      <c r="C2681" s="105"/>
      <c r="D2681" s="121"/>
      <c r="E2681" s="83"/>
    </row>
    <row r="2682" spans="2:5" x14ac:dyDescent="0.3">
      <c r="B2682" s="104"/>
      <c r="C2682" s="105"/>
      <c r="D2682" s="121"/>
      <c r="E2682" s="83"/>
    </row>
    <row r="2683" spans="2:5" x14ac:dyDescent="0.3">
      <c r="B2683" s="104"/>
      <c r="C2683" s="105"/>
      <c r="D2683" s="121"/>
      <c r="E2683" s="83"/>
    </row>
    <row r="2684" spans="2:5" x14ac:dyDescent="0.3">
      <c r="B2684" s="104"/>
      <c r="C2684" s="105"/>
      <c r="D2684" s="121"/>
      <c r="E2684" s="83"/>
    </row>
    <row r="2685" spans="2:5" x14ac:dyDescent="0.3">
      <c r="B2685" s="104"/>
      <c r="C2685" s="105"/>
      <c r="D2685" s="121"/>
      <c r="E2685" s="83"/>
    </row>
    <row r="2686" spans="2:5" x14ac:dyDescent="0.3">
      <c r="B2686" s="104"/>
      <c r="C2686" s="105"/>
      <c r="D2686" s="121"/>
      <c r="E2686" s="83"/>
    </row>
    <row r="2687" spans="2:5" x14ac:dyDescent="0.3">
      <c r="B2687" s="104"/>
      <c r="C2687" s="105"/>
      <c r="D2687" s="121"/>
      <c r="E2687" s="83"/>
    </row>
    <row r="2688" spans="2:5" x14ac:dyDescent="0.3">
      <c r="B2688" s="104"/>
      <c r="C2688" s="105"/>
      <c r="D2688" s="121"/>
      <c r="E2688" s="83"/>
    </row>
    <row r="2689" spans="2:5" x14ac:dyDescent="0.3">
      <c r="B2689" s="104"/>
      <c r="C2689" s="105"/>
      <c r="D2689" s="121"/>
      <c r="E2689" s="83"/>
    </row>
    <row r="2690" spans="2:5" x14ac:dyDescent="0.3">
      <c r="B2690" s="104"/>
      <c r="C2690" s="105"/>
      <c r="D2690" s="121"/>
      <c r="E2690" s="83"/>
    </row>
    <row r="2691" spans="2:5" x14ac:dyDescent="0.3">
      <c r="B2691" s="104"/>
      <c r="C2691" s="105"/>
      <c r="D2691" s="121"/>
      <c r="E2691" s="83"/>
    </row>
    <row r="2692" spans="2:5" x14ac:dyDescent="0.3">
      <c r="B2692" s="104"/>
      <c r="C2692" s="105"/>
      <c r="D2692" s="121"/>
      <c r="E2692" s="83"/>
    </row>
    <row r="2693" spans="2:5" x14ac:dyDescent="0.3">
      <c r="B2693" s="104"/>
      <c r="C2693" s="105"/>
      <c r="D2693" s="121"/>
      <c r="E2693" s="83"/>
    </row>
    <row r="2694" spans="2:5" x14ac:dyDescent="0.3">
      <c r="B2694" s="104"/>
      <c r="C2694" s="105"/>
      <c r="D2694" s="121"/>
      <c r="E2694" s="83"/>
    </row>
    <row r="2695" spans="2:5" x14ac:dyDescent="0.3">
      <c r="B2695" s="104"/>
      <c r="C2695" s="105"/>
      <c r="D2695" s="121"/>
      <c r="E2695" s="83"/>
    </row>
    <row r="2696" spans="2:5" x14ac:dyDescent="0.3">
      <c r="B2696" s="104"/>
      <c r="C2696" s="105"/>
      <c r="D2696" s="121"/>
      <c r="E2696" s="83"/>
    </row>
    <row r="2697" spans="2:5" x14ac:dyDescent="0.3">
      <c r="B2697" s="104"/>
      <c r="C2697" s="105"/>
      <c r="D2697" s="121"/>
      <c r="E2697" s="83"/>
    </row>
    <row r="2698" spans="2:5" x14ac:dyDescent="0.3">
      <c r="B2698" s="104"/>
      <c r="C2698" s="105"/>
      <c r="D2698" s="121"/>
      <c r="E2698" s="83"/>
    </row>
    <row r="2699" spans="2:5" x14ac:dyDescent="0.3">
      <c r="B2699" s="104"/>
      <c r="C2699" s="105"/>
      <c r="D2699" s="121"/>
      <c r="E2699" s="83"/>
    </row>
    <row r="2700" spans="2:5" x14ac:dyDescent="0.3">
      <c r="B2700" s="104"/>
      <c r="C2700" s="105"/>
      <c r="D2700" s="121"/>
      <c r="E2700" s="83"/>
    </row>
    <row r="2701" spans="2:5" x14ac:dyDescent="0.3">
      <c r="B2701" s="104"/>
      <c r="C2701" s="105"/>
      <c r="D2701" s="121"/>
      <c r="E2701" s="83"/>
    </row>
    <row r="2702" spans="2:5" x14ac:dyDescent="0.3">
      <c r="B2702" s="104"/>
      <c r="C2702" s="105"/>
      <c r="D2702" s="121"/>
      <c r="E2702" s="83"/>
    </row>
    <row r="2703" spans="2:5" x14ac:dyDescent="0.3">
      <c r="B2703" s="104"/>
      <c r="C2703" s="105"/>
      <c r="D2703" s="121"/>
      <c r="E2703" s="83"/>
    </row>
    <row r="2704" spans="2:5" x14ac:dyDescent="0.3">
      <c r="B2704" s="104"/>
      <c r="C2704" s="105"/>
      <c r="D2704" s="121"/>
      <c r="E2704" s="83"/>
    </row>
    <row r="2705" spans="2:5" x14ac:dyDescent="0.3">
      <c r="B2705" s="104"/>
      <c r="C2705" s="105"/>
      <c r="D2705" s="121"/>
      <c r="E2705" s="83"/>
    </row>
    <row r="2706" spans="2:5" x14ac:dyDescent="0.3">
      <c r="B2706" s="104"/>
      <c r="C2706" s="105"/>
      <c r="D2706" s="121"/>
      <c r="E2706" s="83"/>
    </row>
    <row r="2707" spans="2:5" x14ac:dyDescent="0.3">
      <c r="B2707" s="104"/>
      <c r="C2707" s="105"/>
      <c r="D2707" s="121"/>
      <c r="E2707" s="83"/>
    </row>
    <row r="2708" spans="2:5" x14ac:dyDescent="0.3">
      <c r="B2708" s="104"/>
      <c r="C2708" s="105"/>
      <c r="D2708" s="121"/>
      <c r="E2708" s="83"/>
    </row>
    <row r="2709" spans="2:5" x14ac:dyDescent="0.3">
      <c r="B2709" s="104"/>
      <c r="C2709" s="105"/>
      <c r="D2709" s="121"/>
      <c r="E2709" s="83"/>
    </row>
    <row r="2710" spans="2:5" x14ac:dyDescent="0.3">
      <c r="B2710" s="104"/>
      <c r="C2710" s="105"/>
      <c r="D2710" s="121"/>
      <c r="E2710" s="83"/>
    </row>
    <row r="2711" spans="2:5" x14ac:dyDescent="0.3">
      <c r="B2711" s="104"/>
      <c r="C2711" s="105"/>
      <c r="D2711" s="121"/>
      <c r="E2711" s="83"/>
    </row>
    <row r="2712" spans="2:5" x14ac:dyDescent="0.3">
      <c r="B2712" s="104"/>
      <c r="C2712" s="105"/>
      <c r="D2712" s="121"/>
      <c r="E2712" s="83"/>
    </row>
    <row r="2713" spans="2:5" x14ac:dyDescent="0.3">
      <c r="B2713" s="104"/>
      <c r="C2713" s="105"/>
      <c r="D2713" s="121"/>
      <c r="E2713" s="83"/>
    </row>
    <row r="2714" spans="2:5" x14ac:dyDescent="0.3">
      <c r="B2714" s="104"/>
      <c r="C2714" s="105"/>
      <c r="D2714" s="121"/>
      <c r="E2714" s="83"/>
    </row>
    <row r="2715" spans="2:5" x14ac:dyDescent="0.3">
      <c r="B2715" s="104"/>
      <c r="C2715" s="105"/>
      <c r="D2715" s="121"/>
      <c r="E2715" s="83"/>
    </row>
    <row r="2716" spans="2:5" x14ac:dyDescent="0.3">
      <c r="B2716" s="104"/>
      <c r="C2716" s="105"/>
      <c r="D2716" s="121"/>
      <c r="E2716" s="83"/>
    </row>
    <row r="2717" spans="2:5" x14ac:dyDescent="0.3">
      <c r="B2717" s="104"/>
      <c r="C2717" s="105"/>
      <c r="D2717" s="121"/>
      <c r="E2717" s="83"/>
    </row>
    <row r="2718" spans="2:5" x14ac:dyDescent="0.3">
      <c r="B2718" s="104"/>
      <c r="C2718" s="105"/>
      <c r="D2718" s="121"/>
      <c r="E2718" s="83"/>
    </row>
    <row r="2719" spans="2:5" x14ac:dyDescent="0.3">
      <c r="B2719" s="104"/>
      <c r="C2719" s="105"/>
      <c r="D2719" s="121"/>
      <c r="E2719" s="83"/>
    </row>
    <row r="2720" spans="2:5" x14ac:dyDescent="0.3">
      <c r="B2720" s="104"/>
      <c r="C2720" s="105"/>
      <c r="D2720" s="121"/>
      <c r="E2720" s="83"/>
    </row>
    <row r="2721" spans="2:5" x14ac:dyDescent="0.3">
      <c r="B2721" s="104"/>
      <c r="C2721" s="105"/>
      <c r="D2721" s="121"/>
      <c r="E2721" s="83"/>
    </row>
    <row r="2722" spans="2:5" x14ac:dyDescent="0.3">
      <c r="B2722" s="104"/>
      <c r="C2722" s="105"/>
      <c r="D2722" s="121"/>
      <c r="E2722" s="83"/>
    </row>
    <row r="2723" spans="2:5" x14ac:dyDescent="0.3">
      <c r="B2723" s="104"/>
      <c r="C2723" s="105"/>
      <c r="D2723" s="121"/>
      <c r="E2723" s="83"/>
    </row>
    <row r="2724" spans="2:5" x14ac:dyDescent="0.3">
      <c r="B2724" s="104"/>
      <c r="C2724" s="105"/>
      <c r="D2724" s="121"/>
      <c r="E2724" s="83"/>
    </row>
    <row r="2725" spans="2:5" x14ac:dyDescent="0.3">
      <c r="B2725" s="104"/>
      <c r="C2725" s="105"/>
      <c r="D2725" s="121"/>
      <c r="E2725" s="83"/>
    </row>
    <row r="2726" spans="2:5" x14ac:dyDescent="0.3">
      <c r="B2726" s="104"/>
      <c r="C2726" s="105"/>
      <c r="D2726" s="121"/>
      <c r="E2726" s="83"/>
    </row>
    <row r="2727" spans="2:5" x14ac:dyDescent="0.3">
      <c r="B2727" s="104"/>
      <c r="C2727" s="105"/>
      <c r="D2727" s="121"/>
      <c r="E2727" s="83"/>
    </row>
    <row r="2728" spans="2:5" x14ac:dyDescent="0.3">
      <c r="B2728" s="104"/>
      <c r="C2728" s="105"/>
      <c r="D2728" s="121"/>
      <c r="E2728" s="83"/>
    </row>
    <row r="2729" spans="2:5" x14ac:dyDescent="0.3">
      <c r="B2729" s="104"/>
      <c r="C2729" s="105"/>
      <c r="D2729" s="121"/>
      <c r="E2729" s="83"/>
    </row>
    <row r="2730" spans="2:5" x14ac:dyDescent="0.3">
      <c r="B2730" s="104"/>
      <c r="C2730" s="105"/>
      <c r="D2730" s="121"/>
      <c r="E2730" s="83"/>
    </row>
    <row r="2731" spans="2:5" x14ac:dyDescent="0.3">
      <c r="B2731" s="104"/>
      <c r="C2731" s="105"/>
      <c r="D2731" s="121"/>
      <c r="E2731" s="83"/>
    </row>
    <row r="2732" spans="2:5" x14ac:dyDescent="0.3">
      <c r="B2732" s="104"/>
      <c r="C2732" s="105"/>
      <c r="D2732" s="121"/>
      <c r="E2732" s="83"/>
    </row>
    <row r="2733" spans="2:5" x14ac:dyDescent="0.3">
      <c r="B2733" s="104"/>
      <c r="C2733" s="105"/>
      <c r="D2733" s="121"/>
      <c r="E2733" s="83"/>
    </row>
    <row r="2734" spans="2:5" x14ac:dyDescent="0.3">
      <c r="B2734" s="104"/>
      <c r="C2734" s="105"/>
      <c r="D2734" s="121"/>
      <c r="E2734" s="83"/>
    </row>
    <row r="2735" spans="2:5" x14ac:dyDescent="0.3">
      <c r="B2735" s="104"/>
      <c r="C2735" s="105"/>
      <c r="D2735" s="121"/>
      <c r="E2735" s="83"/>
    </row>
    <row r="2736" spans="2:5" x14ac:dyDescent="0.3">
      <c r="B2736" s="104"/>
      <c r="C2736" s="105"/>
      <c r="D2736" s="121"/>
      <c r="E2736" s="83"/>
    </row>
    <row r="2737" spans="2:5" x14ac:dyDescent="0.3">
      <c r="B2737" s="104"/>
      <c r="C2737" s="105"/>
      <c r="D2737" s="121"/>
      <c r="E2737" s="83"/>
    </row>
    <row r="2738" spans="2:5" x14ac:dyDescent="0.3">
      <c r="B2738" s="104"/>
      <c r="C2738" s="105"/>
      <c r="D2738" s="121"/>
      <c r="E2738" s="83"/>
    </row>
    <row r="2739" spans="2:5" x14ac:dyDescent="0.3">
      <c r="B2739" s="104"/>
      <c r="C2739" s="105"/>
      <c r="D2739" s="121"/>
      <c r="E2739" s="83"/>
    </row>
    <row r="2740" spans="2:5" x14ac:dyDescent="0.3">
      <c r="B2740" s="104"/>
      <c r="C2740" s="105"/>
      <c r="D2740" s="121"/>
      <c r="E2740" s="83"/>
    </row>
    <row r="2741" spans="2:5" x14ac:dyDescent="0.3">
      <c r="B2741" s="104"/>
      <c r="C2741" s="105"/>
      <c r="D2741" s="121"/>
      <c r="E2741" s="83"/>
    </row>
    <row r="2742" spans="2:5" x14ac:dyDescent="0.3">
      <c r="B2742" s="104"/>
      <c r="C2742" s="105"/>
      <c r="D2742" s="121"/>
      <c r="E2742" s="83"/>
    </row>
    <row r="2743" spans="2:5" x14ac:dyDescent="0.3">
      <c r="B2743" s="104"/>
      <c r="C2743" s="105"/>
      <c r="D2743" s="121"/>
      <c r="E2743" s="83"/>
    </row>
    <row r="2744" spans="2:5" x14ac:dyDescent="0.3">
      <c r="B2744" s="104"/>
      <c r="C2744" s="105"/>
      <c r="D2744" s="121"/>
      <c r="E2744" s="83"/>
    </row>
    <row r="2745" spans="2:5" x14ac:dyDescent="0.3">
      <c r="B2745" s="104"/>
      <c r="C2745" s="105"/>
      <c r="D2745" s="121"/>
      <c r="E2745" s="83"/>
    </row>
    <row r="2746" spans="2:5" x14ac:dyDescent="0.3">
      <c r="B2746" s="104"/>
      <c r="C2746" s="105"/>
      <c r="D2746" s="121"/>
      <c r="E2746" s="83"/>
    </row>
    <row r="2747" spans="2:5" x14ac:dyDescent="0.3">
      <c r="B2747" s="104"/>
      <c r="C2747" s="105"/>
      <c r="D2747" s="121"/>
      <c r="E2747" s="83"/>
    </row>
    <row r="2748" spans="2:5" x14ac:dyDescent="0.3">
      <c r="B2748" s="104"/>
      <c r="C2748" s="105"/>
      <c r="D2748" s="121"/>
      <c r="E2748" s="83"/>
    </row>
    <row r="2749" spans="2:5" x14ac:dyDescent="0.3">
      <c r="B2749" s="104"/>
      <c r="C2749" s="105"/>
      <c r="D2749" s="121"/>
      <c r="E2749" s="83"/>
    </row>
    <row r="2750" spans="2:5" x14ac:dyDescent="0.3">
      <c r="B2750" s="104"/>
      <c r="C2750" s="105"/>
      <c r="D2750" s="121"/>
      <c r="E2750" s="83"/>
    </row>
    <row r="2751" spans="2:5" x14ac:dyDescent="0.3">
      <c r="B2751" s="104"/>
      <c r="C2751" s="105"/>
      <c r="D2751" s="121"/>
      <c r="E2751" s="83"/>
    </row>
    <row r="2752" spans="2:5" x14ac:dyDescent="0.3">
      <c r="B2752" s="104"/>
      <c r="C2752" s="105"/>
      <c r="D2752" s="121"/>
      <c r="E2752" s="83"/>
    </row>
    <row r="2753" spans="2:5" x14ac:dyDescent="0.3">
      <c r="B2753" s="104"/>
      <c r="C2753" s="105"/>
      <c r="D2753" s="121"/>
      <c r="E2753" s="83"/>
    </row>
    <row r="2754" spans="2:5" x14ac:dyDescent="0.3">
      <c r="B2754" s="104"/>
      <c r="C2754" s="105"/>
      <c r="D2754" s="121"/>
      <c r="E2754" s="83"/>
    </row>
    <row r="2755" spans="2:5" x14ac:dyDescent="0.3">
      <c r="B2755" s="104"/>
      <c r="C2755" s="105"/>
      <c r="D2755" s="121"/>
      <c r="E2755" s="83"/>
    </row>
    <row r="2756" spans="2:5" x14ac:dyDescent="0.3">
      <c r="B2756" s="104"/>
      <c r="C2756" s="105"/>
      <c r="D2756" s="121"/>
      <c r="E2756" s="83"/>
    </row>
    <row r="2757" spans="2:5" x14ac:dyDescent="0.3">
      <c r="B2757" s="104"/>
      <c r="C2757" s="105"/>
      <c r="D2757" s="121"/>
      <c r="E2757" s="83"/>
    </row>
    <row r="2758" spans="2:5" x14ac:dyDescent="0.3">
      <c r="B2758" s="104"/>
      <c r="C2758" s="105"/>
      <c r="D2758" s="121"/>
      <c r="E2758" s="83"/>
    </row>
    <row r="2759" spans="2:5" x14ac:dyDescent="0.3">
      <c r="B2759" s="104"/>
      <c r="C2759" s="105"/>
      <c r="D2759" s="121"/>
      <c r="E2759" s="83"/>
    </row>
    <row r="2760" spans="2:5" x14ac:dyDescent="0.3">
      <c r="B2760" s="104"/>
      <c r="C2760" s="105"/>
      <c r="D2760" s="121"/>
      <c r="E2760" s="83"/>
    </row>
    <row r="2761" spans="2:5" x14ac:dyDescent="0.3">
      <c r="B2761" s="104"/>
      <c r="C2761" s="105"/>
      <c r="D2761" s="121"/>
      <c r="E2761" s="83"/>
    </row>
    <row r="2762" spans="2:5" x14ac:dyDescent="0.3">
      <c r="B2762" s="104"/>
      <c r="C2762" s="105"/>
      <c r="D2762" s="121"/>
      <c r="E2762" s="83"/>
    </row>
    <row r="2763" spans="2:5" x14ac:dyDescent="0.3">
      <c r="B2763" s="104"/>
      <c r="C2763" s="105"/>
      <c r="D2763" s="121"/>
      <c r="E2763" s="83"/>
    </row>
    <row r="2764" spans="2:5" x14ac:dyDescent="0.3">
      <c r="B2764" s="104"/>
      <c r="C2764" s="105"/>
      <c r="D2764" s="121"/>
      <c r="E2764" s="83"/>
    </row>
    <row r="2765" spans="2:5" x14ac:dyDescent="0.3">
      <c r="B2765" s="104"/>
      <c r="C2765" s="105"/>
      <c r="D2765" s="121"/>
      <c r="E2765" s="83"/>
    </row>
    <row r="2766" spans="2:5" x14ac:dyDescent="0.3">
      <c r="B2766" s="104"/>
      <c r="C2766" s="105"/>
      <c r="D2766" s="121"/>
      <c r="E2766" s="83"/>
    </row>
    <row r="2767" spans="2:5" x14ac:dyDescent="0.3">
      <c r="B2767" s="104"/>
      <c r="C2767" s="105"/>
      <c r="D2767" s="121"/>
      <c r="E2767" s="83"/>
    </row>
    <row r="2768" spans="2:5" x14ac:dyDescent="0.3">
      <c r="B2768" s="104"/>
      <c r="C2768" s="105"/>
      <c r="D2768" s="121"/>
      <c r="E2768" s="83"/>
    </row>
    <row r="2769" spans="2:5" x14ac:dyDescent="0.3">
      <c r="B2769" s="104"/>
      <c r="C2769" s="105"/>
      <c r="D2769" s="121"/>
      <c r="E2769" s="83"/>
    </row>
    <row r="2770" spans="2:5" x14ac:dyDescent="0.3">
      <c r="B2770" s="104"/>
      <c r="C2770" s="105"/>
      <c r="D2770" s="121"/>
      <c r="E2770" s="83"/>
    </row>
    <row r="2771" spans="2:5" x14ac:dyDescent="0.3">
      <c r="B2771" s="104"/>
      <c r="C2771" s="105"/>
      <c r="D2771" s="121"/>
      <c r="E2771" s="83"/>
    </row>
    <row r="2772" spans="2:5" x14ac:dyDescent="0.3">
      <c r="B2772" s="104"/>
      <c r="C2772" s="105"/>
      <c r="D2772" s="121"/>
      <c r="E2772" s="83"/>
    </row>
    <row r="2773" spans="2:5" x14ac:dyDescent="0.3">
      <c r="B2773" s="104"/>
      <c r="C2773" s="105"/>
      <c r="D2773" s="121"/>
      <c r="E2773" s="83"/>
    </row>
    <row r="2774" spans="2:5" x14ac:dyDescent="0.3">
      <c r="B2774" s="104"/>
      <c r="C2774" s="105"/>
      <c r="D2774" s="121"/>
      <c r="E2774" s="83"/>
    </row>
    <row r="2775" spans="2:5" x14ac:dyDescent="0.3">
      <c r="B2775" s="104"/>
      <c r="C2775" s="105"/>
      <c r="D2775" s="121"/>
      <c r="E2775" s="83"/>
    </row>
    <row r="2776" spans="2:5" x14ac:dyDescent="0.3">
      <c r="B2776" s="104"/>
      <c r="C2776" s="105"/>
      <c r="D2776" s="121"/>
      <c r="E2776" s="83"/>
    </row>
    <row r="2777" spans="2:5" x14ac:dyDescent="0.3">
      <c r="B2777" s="104"/>
      <c r="C2777" s="105"/>
      <c r="D2777" s="121"/>
      <c r="E2777" s="83"/>
    </row>
    <row r="2778" spans="2:5" x14ac:dyDescent="0.3">
      <c r="B2778" s="104"/>
      <c r="C2778" s="105"/>
      <c r="D2778" s="121"/>
      <c r="E2778" s="83"/>
    </row>
    <row r="2779" spans="2:5" x14ac:dyDescent="0.3">
      <c r="B2779" s="104"/>
      <c r="C2779" s="105"/>
      <c r="D2779" s="121"/>
      <c r="E2779" s="83"/>
    </row>
    <row r="2780" spans="2:5" x14ac:dyDescent="0.3">
      <c r="B2780" s="104"/>
      <c r="C2780" s="105"/>
      <c r="D2780" s="121"/>
      <c r="E2780" s="83"/>
    </row>
    <row r="2781" spans="2:5" x14ac:dyDescent="0.3">
      <c r="B2781" s="104"/>
      <c r="C2781" s="105"/>
      <c r="D2781" s="121"/>
      <c r="E2781" s="83"/>
    </row>
    <row r="2782" spans="2:5" x14ac:dyDescent="0.3">
      <c r="B2782" s="104"/>
      <c r="C2782" s="105"/>
      <c r="D2782" s="121"/>
      <c r="E2782" s="83"/>
    </row>
    <row r="2783" spans="2:5" x14ac:dyDescent="0.3">
      <c r="B2783" s="104"/>
      <c r="C2783" s="105"/>
      <c r="D2783" s="121"/>
      <c r="E2783" s="83"/>
    </row>
    <row r="2784" spans="2:5" x14ac:dyDescent="0.3">
      <c r="B2784" s="104"/>
      <c r="C2784" s="105"/>
      <c r="D2784" s="121"/>
      <c r="E2784" s="83"/>
    </row>
    <row r="2785" spans="2:5" x14ac:dyDescent="0.3">
      <c r="B2785" s="104"/>
      <c r="C2785" s="105"/>
      <c r="D2785" s="121"/>
      <c r="E2785" s="83"/>
    </row>
    <row r="2786" spans="2:5" x14ac:dyDescent="0.3">
      <c r="B2786" s="104"/>
      <c r="C2786" s="105"/>
      <c r="D2786" s="121"/>
      <c r="E2786" s="83"/>
    </row>
    <row r="2787" spans="2:5" x14ac:dyDescent="0.3">
      <c r="B2787" s="104"/>
      <c r="C2787" s="105"/>
      <c r="D2787" s="121"/>
      <c r="E2787" s="83"/>
    </row>
    <row r="2788" spans="2:5" x14ac:dyDescent="0.3">
      <c r="B2788" s="104"/>
      <c r="C2788" s="105"/>
      <c r="D2788" s="121"/>
      <c r="E2788" s="83"/>
    </row>
    <row r="2789" spans="2:5" x14ac:dyDescent="0.3">
      <c r="B2789" s="104"/>
      <c r="C2789" s="105"/>
      <c r="D2789" s="121"/>
      <c r="E2789" s="83"/>
    </row>
    <row r="2790" spans="2:5" x14ac:dyDescent="0.3">
      <c r="B2790" s="104"/>
      <c r="C2790" s="105"/>
      <c r="D2790" s="121"/>
      <c r="E2790" s="83"/>
    </row>
    <row r="2791" spans="2:5" x14ac:dyDescent="0.3">
      <c r="B2791" s="104"/>
      <c r="C2791" s="105"/>
      <c r="D2791" s="121"/>
      <c r="E2791" s="83"/>
    </row>
    <row r="2792" spans="2:5" x14ac:dyDescent="0.3">
      <c r="B2792" s="104"/>
      <c r="C2792" s="105"/>
      <c r="D2792" s="121"/>
      <c r="E2792" s="83"/>
    </row>
    <row r="2793" spans="2:5" x14ac:dyDescent="0.3">
      <c r="B2793" s="104"/>
      <c r="C2793" s="105"/>
      <c r="D2793" s="121"/>
      <c r="E2793" s="83"/>
    </row>
    <row r="2794" spans="2:5" x14ac:dyDescent="0.3">
      <c r="B2794" s="104"/>
      <c r="C2794" s="105"/>
      <c r="D2794" s="121"/>
      <c r="E2794" s="83"/>
    </row>
    <row r="2795" spans="2:5" x14ac:dyDescent="0.3">
      <c r="B2795" s="104"/>
      <c r="C2795" s="105"/>
      <c r="D2795" s="121"/>
      <c r="E2795" s="83"/>
    </row>
    <row r="2796" spans="2:5" x14ac:dyDescent="0.3">
      <c r="B2796" s="104"/>
      <c r="C2796" s="105"/>
      <c r="D2796" s="121"/>
      <c r="E2796" s="83"/>
    </row>
    <row r="2797" spans="2:5" x14ac:dyDescent="0.3">
      <c r="B2797" s="104"/>
      <c r="C2797" s="105"/>
      <c r="D2797" s="121"/>
      <c r="E2797" s="83"/>
    </row>
    <row r="2798" spans="2:5" x14ac:dyDescent="0.3">
      <c r="B2798" s="104"/>
      <c r="C2798" s="105"/>
      <c r="D2798" s="121"/>
      <c r="E2798" s="83"/>
    </row>
    <row r="2799" spans="2:5" x14ac:dyDescent="0.3">
      <c r="B2799" s="104"/>
      <c r="C2799" s="105"/>
      <c r="D2799" s="121"/>
      <c r="E2799" s="83"/>
    </row>
    <row r="2800" spans="2:5" x14ac:dyDescent="0.3">
      <c r="B2800" s="104"/>
      <c r="C2800" s="105"/>
      <c r="D2800" s="121"/>
      <c r="E2800" s="83"/>
    </row>
    <row r="2801" spans="2:5" x14ac:dyDescent="0.3">
      <c r="B2801" s="104"/>
      <c r="C2801" s="105"/>
      <c r="D2801" s="121"/>
      <c r="E2801" s="83"/>
    </row>
    <row r="2802" spans="2:5" x14ac:dyDescent="0.3">
      <c r="B2802" s="104"/>
      <c r="C2802" s="105"/>
      <c r="D2802" s="121"/>
      <c r="E2802" s="83"/>
    </row>
    <row r="2803" spans="2:5" x14ac:dyDescent="0.3">
      <c r="B2803" s="104"/>
      <c r="C2803" s="105"/>
      <c r="D2803" s="121"/>
      <c r="E2803" s="83"/>
    </row>
    <row r="2804" spans="2:5" x14ac:dyDescent="0.3">
      <c r="B2804" s="104"/>
      <c r="C2804" s="105"/>
      <c r="D2804" s="121"/>
      <c r="E2804" s="83"/>
    </row>
    <row r="2805" spans="2:5" x14ac:dyDescent="0.3">
      <c r="B2805" s="104"/>
      <c r="C2805" s="105"/>
      <c r="D2805" s="121"/>
      <c r="E2805" s="83"/>
    </row>
    <row r="2806" spans="2:5" x14ac:dyDescent="0.3">
      <c r="B2806" s="104"/>
      <c r="C2806" s="105"/>
      <c r="D2806" s="121"/>
      <c r="E2806" s="83"/>
    </row>
    <row r="2807" spans="2:5" x14ac:dyDescent="0.3">
      <c r="B2807" s="104"/>
      <c r="C2807" s="105"/>
      <c r="D2807" s="121"/>
      <c r="E2807" s="83"/>
    </row>
    <row r="2808" spans="2:5" x14ac:dyDescent="0.3">
      <c r="B2808" s="104"/>
      <c r="C2808" s="105"/>
      <c r="D2808" s="121"/>
      <c r="E2808" s="83"/>
    </row>
    <row r="2809" spans="2:5" x14ac:dyDescent="0.3">
      <c r="B2809" s="104"/>
      <c r="C2809" s="105"/>
      <c r="D2809" s="121"/>
      <c r="E2809" s="83"/>
    </row>
    <row r="2810" spans="2:5" x14ac:dyDescent="0.3">
      <c r="B2810" s="104"/>
      <c r="C2810" s="105"/>
      <c r="D2810" s="121"/>
      <c r="E2810" s="83"/>
    </row>
    <row r="2811" spans="2:5" x14ac:dyDescent="0.3">
      <c r="B2811" s="104"/>
      <c r="C2811" s="105"/>
      <c r="D2811" s="121"/>
      <c r="E2811" s="83"/>
    </row>
    <row r="2812" spans="2:5" x14ac:dyDescent="0.3">
      <c r="B2812" s="104"/>
      <c r="C2812" s="105"/>
      <c r="D2812" s="121"/>
      <c r="E2812" s="83"/>
    </row>
    <row r="2813" spans="2:5" x14ac:dyDescent="0.3">
      <c r="B2813" s="104"/>
      <c r="C2813" s="105"/>
      <c r="D2813" s="121"/>
      <c r="E2813" s="83"/>
    </row>
    <row r="2814" spans="2:5" x14ac:dyDescent="0.3">
      <c r="B2814" s="104"/>
      <c r="C2814" s="105"/>
      <c r="D2814" s="121"/>
      <c r="E2814" s="83"/>
    </row>
    <row r="2815" spans="2:5" x14ac:dyDescent="0.3">
      <c r="B2815" s="104"/>
      <c r="C2815" s="105"/>
      <c r="D2815" s="121"/>
      <c r="E2815" s="83"/>
    </row>
    <row r="2816" spans="2:5" x14ac:dyDescent="0.3">
      <c r="B2816" s="104"/>
      <c r="C2816" s="105"/>
      <c r="D2816" s="121"/>
      <c r="E2816" s="83"/>
    </row>
    <row r="2817" spans="2:5" x14ac:dyDescent="0.3">
      <c r="B2817" s="104"/>
      <c r="C2817" s="105"/>
      <c r="D2817" s="121"/>
      <c r="E2817" s="83"/>
    </row>
    <row r="2818" spans="2:5" x14ac:dyDescent="0.3">
      <c r="B2818" s="104"/>
      <c r="C2818" s="105"/>
      <c r="D2818" s="121"/>
      <c r="E2818" s="83"/>
    </row>
    <row r="2819" spans="2:5" x14ac:dyDescent="0.3">
      <c r="B2819" s="104"/>
      <c r="C2819" s="105"/>
      <c r="D2819" s="121"/>
      <c r="E2819" s="83"/>
    </row>
    <row r="2820" spans="2:5" x14ac:dyDescent="0.3">
      <c r="B2820" s="104"/>
      <c r="C2820" s="105"/>
      <c r="D2820" s="121"/>
      <c r="E2820" s="83"/>
    </row>
    <row r="2821" spans="2:5" x14ac:dyDescent="0.3">
      <c r="B2821" s="104"/>
      <c r="C2821" s="105"/>
      <c r="D2821" s="121"/>
      <c r="E2821" s="83"/>
    </row>
    <row r="2822" spans="2:5" x14ac:dyDescent="0.3">
      <c r="B2822" s="104"/>
      <c r="C2822" s="105"/>
      <c r="D2822" s="121"/>
      <c r="E2822" s="83"/>
    </row>
    <row r="2823" spans="2:5" x14ac:dyDescent="0.3">
      <c r="B2823" s="104"/>
      <c r="C2823" s="105"/>
      <c r="D2823" s="121"/>
      <c r="E2823" s="83"/>
    </row>
    <row r="2824" spans="2:5" x14ac:dyDescent="0.3">
      <c r="B2824" s="104"/>
      <c r="C2824" s="105"/>
      <c r="D2824" s="121"/>
      <c r="E2824" s="83"/>
    </row>
    <row r="2825" spans="2:5" x14ac:dyDescent="0.3">
      <c r="B2825" s="104"/>
      <c r="C2825" s="105"/>
      <c r="D2825" s="121"/>
      <c r="E2825" s="83"/>
    </row>
    <row r="2826" spans="2:5" x14ac:dyDescent="0.3">
      <c r="B2826" s="104"/>
      <c r="C2826" s="105"/>
      <c r="D2826" s="121"/>
      <c r="E2826" s="83"/>
    </row>
    <row r="2827" spans="2:5" x14ac:dyDescent="0.3">
      <c r="B2827" s="104"/>
      <c r="C2827" s="105"/>
      <c r="D2827" s="121"/>
      <c r="E2827" s="83"/>
    </row>
    <row r="2828" spans="2:5" x14ac:dyDescent="0.3">
      <c r="B2828" s="104"/>
      <c r="C2828" s="105"/>
      <c r="D2828" s="121"/>
      <c r="E2828" s="83"/>
    </row>
    <row r="2829" spans="2:5" x14ac:dyDescent="0.3">
      <c r="B2829" s="104"/>
      <c r="C2829" s="105"/>
      <c r="D2829" s="121"/>
      <c r="E2829" s="83"/>
    </row>
    <row r="2830" spans="2:5" x14ac:dyDescent="0.3">
      <c r="B2830" s="104"/>
      <c r="C2830" s="105"/>
      <c r="D2830" s="121"/>
      <c r="E2830" s="83"/>
    </row>
    <row r="2831" spans="2:5" x14ac:dyDescent="0.3">
      <c r="B2831" s="104"/>
      <c r="C2831" s="105"/>
      <c r="D2831" s="121"/>
      <c r="E2831" s="83"/>
    </row>
    <row r="2832" spans="2:5" x14ac:dyDescent="0.3">
      <c r="B2832" s="104"/>
      <c r="C2832" s="105"/>
      <c r="D2832" s="121"/>
      <c r="E2832" s="83"/>
    </row>
    <row r="2833" spans="2:5" x14ac:dyDescent="0.3">
      <c r="B2833" s="104"/>
      <c r="C2833" s="105"/>
      <c r="D2833" s="121"/>
      <c r="E2833" s="83"/>
    </row>
    <row r="2834" spans="2:5" x14ac:dyDescent="0.3">
      <c r="B2834" s="104"/>
      <c r="C2834" s="105"/>
      <c r="D2834" s="121"/>
      <c r="E2834" s="83"/>
    </row>
    <row r="2835" spans="2:5" x14ac:dyDescent="0.3">
      <c r="B2835" s="104"/>
      <c r="C2835" s="105"/>
      <c r="D2835" s="121"/>
      <c r="E2835" s="83"/>
    </row>
    <row r="2836" spans="2:5" x14ac:dyDescent="0.3">
      <c r="B2836" s="104"/>
      <c r="C2836" s="105"/>
      <c r="D2836" s="121"/>
      <c r="E2836" s="83"/>
    </row>
    <row r="2837" spans="2:5" x14ac:dyDescent="0.3">
      <c r="B2837" s="104"/>
      <c r="C2837" s="105"/>
      <c r="D2837" s="121"/>
      <c r="E2837" s="83"/>
    </row>
    <row r="2838" spans="2:5" x14ac:dyDescent="0.3">
      <c r="B2838" s="104"/>
      <c r="C2838" s="105"/>
      <c r="D2838" s="121"/>
      <c r="E2838" s="83"/>
    </row>
    <row r="2839" spans="2:5" x14ac:dyDescent="0.3">
      <c r="B2839" s="104"/>
      <c r="C2839" s="105"/>
      <c r="D2839" s="121"/>
      <c r="E2839" s="83"/>
    </row>
    <row r="2840" spans="2:5" x14ac:dyDescent="0.3">
      <c r="B2840" s="104"/>
      <c r="C2840" s="105"/>
      <c r="D2840" s="121"/>
      <c r="E2840" s="83"/>
    </row>
    <row r="2841" spans="2:5" x14ac:dyDescent="0.3">
      <c r="B2841" s="104"/>
      <c r="C2841" s="105"/>
      <c r="D2841" s="121"/>
      <c r="E2841" s="83"/>
    </row>
    <row r="2842" spans="2:5" x14ac:dyDescent="0.3">
      <c r="B2842" s="104"/>
      <c r="C2842" s="105"/>
      <c r="D2842" s="121"/>
      <c r="E2842" s="83"/>
    </row>
    <row r="2843" spans="2:5" x14ac:dyDescent="0.3">
      <c r="B2843" s="104"/>
      <c r="C2843" s="105"/>
      <c r="D2843" s="121"/>
      <c r="E2843" s="83"/>
    </row>
    <row r="2844" spans="2:5" x14ac:dyDescent="0.3">
      <c r="B2844" s="104"/>
      <c r="C2844" s="105"/>
      <c r="D2844" s="121"/>
      <c r="E2844" s="83"/>
    </row>
    <row r="2845" spans="2:5" x14ac:dyDescent="0.3">
      <c r="B2845" s="104"/>
      <c r="C2845" s="105"/>
      <c r="D2845" s="121"/>
      <c r="E2845" s="83"/>
    </row>
    <row r="2846" spans="2:5" x14ac:dyDescent="0.3">
      <c r="B2846" s="104"/>
      <c r="C2846" s="105"/>
      <c r="D2846" s="121"/>
      <c r="E2846" s="83"/>
    </row>
    <row r="2847" spans="2:5" x14ac:dyDescent="0.3">
      <c r="B2847" s="104"/>
      <c r="C2847" s="105"/>
      <c r="D2847" s="121"/>
      <c r="E2847" s="83"/>
    </row>
    <row r="2848" spans="2:5" x14ac:dyDescent="0.3">
      <c r="B2848" s="104"/>
      <c r="C2848" s="105"/>
      <c r="D2848" s="121"/>
      <c r="E2848" s="83"/>
    </row>
    <row r="2849" spans="2:5" x14ac:dyDescent="0.3">
      <c r="B2849" s="104"/>
      <c r="C2849" s="105"/>
      <c r="D2849" s="121"/>
      <c r="E2849" s="83"/>
    </row>
    <row r="2850" spans="2:5" x14ac:dyDescent="0.3">
      <c r="B2850" s="104"/>
      <c r="C2850" s="105"/>
      <c r="D2850" s="121"/>
      <c r="E2850" s="83"/>
    </row>
    <row r="2851" spans="2:5" x14ac:dyDescent="0.3">
      <c r="B2851" s="104"/>
      <c r="C2851" s="105"/>
      <c r="D2851" s="121"/>
      <c r="E2851" s="83"/>
    </row>
    <row r="2852" spans="2:5" x14ac:dyDescent="0.3">
      <c r="B2852" s="104"/>
      <c r="C2852" s="105"/>
      <c r="D2852" s="121"/>
      <c r="E2852" s="83"/>
    </row>
    <row r="2853" spans="2:5" x14ac:dyDescent="0.3">
      <c r="B2853" s="104"/>
      <c r="C2853" s="105"/>
      <c r="D2853" s="121"/>
      <c r="E2853" s="83"/>
    </row>
    <row r="2854" spans="2:5" x14ac:dyDescent="0.3">
      <c r="B2854" s="104"/>
      <c r="C2854" s="105"/>
      <c r="D2854" s="121"/>
      <c r="E2854" s="83"/>
    </row>
    <row r="2855" spans="2:5" x14ac:dyDescent="0.3">
      <c r="B2855" s="104"/>
      <c r="C2855" s="105"/>
      <c r="D2855" s="121"/>
      <c r="E2855" s="83"/>
    </row>
    <row r="2856" spans="2:5" x14ac:dyDescent="0.3">
      <c r="B2856" s="104"/>
      <c r="C2856" s="105"/>
      <c r="D2856" s="121"/>
      <c r="E2856" s="83"/>
    </row>
    <row r="2857" spans="2:5" x14ac:dyDescent="0.3">
      <c r="B2857" s="104"/>
      <c r="C2857" s="105"/>
      <c r="D2857" s="121"/>
      <c r="E2857" s="83"/>
    </row>
    <row r="2858" spans="2:5" x14ac:dyDescent="0.3">
      <c r="B2858" s="104"/>
      <c r="C2858" s="105"/>
      <c r="D2858" s="121"/>
      <c r="E2858" s="83"/>
    </row>
    <row r="2859" spans="2:5" x14ac:dyDescent="0.3">
      <c r="B2859" s="104"/>
      <c r="C2859" s="105"/>
      <c r="D2859" s="121"/>
      <c r="E2859" s="83"/>
    </row>
    <row r="2860" spans="2:5" x14ac:dyDescent="0.3">
      <c r="B2860" s="104"/>
      <c r="C2860" s="105"/>
      <c r="D2860" s="121"/>
      <c r="E2860" s="83"/>
    </row>
    <row r="2861" spans="2:5" x14ac:dyDescent="0.3">
      <c r="B2861" s="104"/>
      <c r="C2861" s="105"/>
      <c r="D2861" s="121"/>
      <c r="E2861" s="83"/>
    </row>
    <row r="2862" spans="2:5" x14ac:dyDescent="0.3">
      <c r="B2862" s="104"/>
      <c r="C2862" s="105"/>
      <c r="D2862" s="121"/>
      <c r="E2862" s="83"/>
    </row>
    <row r="2863" spans="2:5" x14ac:dyDescent="0.3">
      <c r="B2863" s="104"/>
      <c r="C2863" s="105"/>
      <c r="D2863" s="121"/>
      <c r="E2863" s="83"/>
    </row>
    <row r="2864" spans="2:5" x14ac:dyDescent="0.3">
      <c r="B2864" s="104"/>
      <c r="C2864" s="105"/>
      <c r="D2864" s="121"/>
      <c r="E2864" s="83"/>
    </row>
    <row r="2865" spans="2:5" x14ac:dyDescent="0.3">
      <c r="B2865" s="104"/>
      <c r="C2865" s="105"/>
      <c r="D2865" s="121"/>
      <c r="E2865" s="83"/>
    </row>
    <row r="2866" spans="2:5" x14ac:dyDescent="0.3">
      <c r="B2866" s="104"/>
      <c r="C2866" s="105"/>
      <c r="D2866" s="121"/>
      <c r="E2866" s="83"/>
    </row>
    <row r="2867" spans="2:5" x14ac:dyDescent="0.3">
      <c r="B2867" s="104"/>
      <c r="C2867" s="105"/>
      <c r="D2867" s="121"/>
      <c r="E2867" s="83"/>
    </row>
    <row r="2868" spans="2:5" x14ac:dyDescent="0.3">
      <c r="B2868" s="104"/>
      <c r="C2868" s="105"/>
      <c r="D2868" s="121"/>
      <c r="E2868" s="83"/>
    </row>
    <row r="2869" spans="2:5" x14ac:dyDescent="0.3">
      <c r="B2869" s="104"/>
      <c r="C2869" s="105"/>
      <c r="D2869" s="121"/>
      <c r="E2869" s="83"/>
    </row>
    <row r="2870" spans="2:5" x14ac:dyDescent="0.3">
      <c r="B2870" s="104"/>
      <c r="C2870" s="105"/>
      <c r="D2870" s="121"/>
      <c r="E2870" s="83"/>
    </row>
    <row r="2871" spans="2:5" x14ac:dyDescent="0.3">
      <c r="B2871" s="104"/>
      <c r="C2871" s="105"/>
      <c r="D2871" s="121"/>
      <c r="E2871" s="83"/>
    </row>
    <row r="2872" spans="2:5" x14ac:dyDescent="0.3">
      <c r="B2872" s="104"/>
      <c r="C2872" s="105"/>
      <c r="D2872" s="121"/>
      <c r="E2872" s="83"/>
    </row>
    <row r="2873" spans="2:5" x14ac:dyDescent="0.3">
      <c r="B2873" s="104"/>
      <c r="C2873" s="105"/>
      <c r="D2873" s="121"/>
      <c r="E2873" s="83"/>
    </row>
    <row r="2874" spans="2:5" x14ac:dyDescent="0.3">
      <c r="B2874" s="104"/>
      <c r="C2874" s="105"/>
      <c r="D2874" s="121"/>
      <c r="E2874" s="83"/>
    </row>
    <row r="2875" spans="2:5" x14ac:dyDescent="0.3">
      <c r="B2875" s="104"/>
      <c r="C2875" s="105"/>
      <c r="D2875" s="121"/>
      <c r="E2875" s="83"/>
    </row>
    <row r="2876" spans="2:5" x14ac:dyDescent="0.3">
      <c r="B2876" s="104"/>
      <c r="C2876" s="105"/>
      <c r="D2876" s="121"/>
      <c r="E2876" s="83"/>
    </row>
    <row r="2877" spans="2:5" x14ac:dyDescent="0.3">
      <c r="B2877" s="104"/>
      <c r="C2877" s="105"/>
      <c r="D2877" s="121"/>
      <c r="E2877" s="83"/>
    </row>
    <row r="2878" spans="2:5" x14ac:dyDescent="0.3">
      <c r="B2878" s="104"/>
      <c r="C2878" s="105"/>
      <c r="D2878" s="121"/>
      <c r="E2878" s="83"/>
    </row>
    <row r="2879" spans="2:5" x14ac:dyDescent="0.3">
      <c r="B2879" s="104"/>
      <c r="C2879" s="105"/>
      <c r="D2879" s="121"/>
      <c r="E2879" s="83"/>
    </row>
    <row r="2880" spans="2:5" x14ac:dyDescent="0.3">
      <c r="B2880" s="104"/>
      <c r="C2880" s="105"/>
      <c r="D2880" s="121"/>
      <c r="E2880" s="83"/>
    </row>
    <row r="2881" spans="2:5" x14ac:dyDescent="0.3">
      <c r="B2881" s="104"/>
      <c r="C2881" s="105"/>
      <c r="D2881" s="121"/>
      <c r="E2881" s="83"/>
    </row>
    <row r="2882" spans="2:5" x14ac:dyDescent="0.3">
      <c r="B2882" s="104"/>
      <c r="C2882" s="105"/>
      <c r="D2882" s="121"/>
      <c r="E2882" s="83"/>
    </row>
    <row r="2883" spans="2:5" x14ac:dyDescent="0.3">
      <c r="B2883" s="104"/>
      <c r="C2883" s="105"/>
      <c r="D2883" s="121"/>
      <c r="E2883" s="83"/>
    </row>
    <row r="2884" spans="2:5" x14ac:dyDescent="0.3">
      <c r="B2884" s="104"/>
      <c r="C2884" s="105"/>
      <c r="D2884" s="121"/>
      <c r="E2884" s="83"/>
    </row>
    <row r="2885" spans="2:5" x14ac:dyDescent="0.3">
      <c r="B2885" s="104"/>
      <c r="C2885" s="105"/>
      <c r="D2885" s="121"/>
      <c r="E2885" s="83"/>
    </row>
    <row r="2886" spans="2:5" x14ac:dyDescent="0.3">
      <c r="B2886" s="104"/>
      <c r="C2886" s="105"/>
      <c r="D2886" s="121"/>
      <c r="E2886" s="83"/>
    </row>
    <row r="2887" spans="2:5" x14ac:dyDescent="0.3">
      <c r="B2887" s="104"/>
      <c r="C2887" s="105"/>
      <c r="D2887" s="121"/>
      <c r="E2887" s="83"/>
    </row>
    <row r="2888" spans="2:5" x14ac:dyDescent="0.3">
      <c r="B2888" s="104"/>
      <c r="C2888" s="105"/>
      <c r="D2888" s="121"/>
      <c r="E2888" s="83"/>
    </row>
    <row r="2889" spans="2:5" x14ac:dyDescent="0.3">
      <c r="B2889" s="104"/>
      <c r="C2889" s="105"/>
      <c r="D2889" s="121"/>
      <c r="E2889" s="83"/>
    </row>
    <row r="2890" spans="2:5" x14ac:dyDescent="0.3">
      <c r="B2890" s="104"/>
      <c r="C2890" s="105"/>
      <c r="D2890" s="121"/>
      <c r="E2890" s="83"/>
    </row>
    <row r="2891" spans="2:5" x14ac:dyDescent="0.3">
      <c r="B2891" s="104"/>
      <c r="C2891" s="105"/>
      <c r="D2891" s="121"/>
      <c r="E2891" s="83"/>
    </row>
    <row r="2892" spans="2:5" x14ac:dyDescent="0.3">
      <c r="B2892" s="104"/>
      <c r="C2892" s="105"/>
      <c r="D2892" s="121"/>
      <c r="E2892" s="83"/>
    </row>
    <row r="2893" spans="2:5" x14ac:dyDescent="0.3">
      <c r="B2893" s="104"/>
      <c r="C2893" s="105"/>
      <c r="D2893" s="121"/>
      <c r="E2893" s="83"/>
    </row>
    <row r="2894" spans="2:5" x14ac:dyDescent="0.3">
      <c r="B2894" s="104"/>
      <c r="C2894" s="105"/>
      <c r="D2894" s="121"/>
      <c r="E2894" s="83"/>
    </row>
    <row r="2895" spans="2:5" x14ac:dyDescent="0.3">
      <c r="B2895" s="104"/>
      <c r="C2895" s="105"/>
      <c r="D2895" s="121"/>
      <c r="E2895" s="83"/>
    </row>
    <row r="2896" spans="2:5" x14ac:dyDescent="0.3">
      <c r="B2896" s="104"/>
      <c r="C2896" s="105"/>
      <c r="D2896" s="121"/>
      <c r="E2896" s="83"/>
    </row>
    <row r="2897" spans="2:5" x14ac:dyDescent="0.3">
      <c r="B2897" s="104"/>
      <c r="C2897" s="105"/>
      <c r="D2897" s="121"/>
      <c r="E2897" s="83"/>
    </row>
    <row r="2898" spans="2:5" x14ac:dyDescent="0.3">
      <c r="B2898" s="104"/>
      <c r="C2898" s="105"/>
      <c r="D2898" s="121"/>
      <c r="E2898" s="83"/>
    </row>
    <row r="2899" spans="2:5" x14ac:dyDescent="0.3">
      <c r="B2899" s="104"/>
      <c r="C2899" s="105"/>
      <c r="D2899" s="121"/>
      <c r="E2899" s="83"/>
    </row>
    <row r="2900" spans="2:5" x14ac:dyDescent="0.3">
      <c r="B2900" s="104"/>
      <c r="C2900" s="105"/>
      <c r="D2900" s="121"/>
      <c r="E2900" s="83"/>
    </row>
    <row r="2901" spans="2:5" x14ac:dyDescent="0.3">
      <c r="B2901" s="104"/>
      <c r="C2901" s="105"/>
      <c r="D2901" s="121"/>
      <c r="E2901" s="83"/>
    </row>
    <row r="2902" spans="2:5" x14ac:dyDescent="0.3">
      <c r="B2902" s="104"/>
      <c r="C2902" s="105"/>
      <c r="D2902" s="121"/>
      <c r="E2902" s="83"/>
    </row>
    <row r="2903" spans="2:5" x14ac:dyDescent="0.3">
      <c r="B2903" s="104"/>
      <c r="C2903" s="105"/>
      <c r="D2903" s="121"/>
      <c r="E2903" s="83"/>
    </row>
    <row r="2904" spans="2:5" x14ac:dyDescent="0.3">
      <c r="B2904" s="104"/>
      <c r="C2904" s="105"/>
      <c r="D2904" s="121"/>
      <c r="E2904" s="83"/>
    </row>
    <row r="2905" spans="2:5" x14ac:dyDescent="0.3">
      <c r="B2905" s="104"/>
      <c r="C2905" s="105"/>
      <c r="D2905" s="121"/>
      <c r="E2905" s="83"/>
    </row>
    <row r="2906" spans="2:5" x14ac:dyDescent="0.3">
      <c r="B2906" s="104"/>
      <c r="C2906" s="105"/>
      <c r="D2906" s="121"/>
      <c r="E2906" s="83"/>
    </row>
    <row r="2907" spans="2:5" x14ac:dyDescent="0.3">
      <c r="B2907" s="104"/>
      <c r="C2907" s="105"/>
      <c r="D2907" s="121"/>
      <c r="E2907" s="83"/>
    </row>
    <row r="2908" spans="2:5" x14ac:dyDescent="0.3">
      <c r="B2908" s="104"/>
      <c r="C2908" s="105"/>
      <c r="D2908" s="121"/>
      <c r="E2908" s="83"/>
    </row>
    <row r="2909" spans="2:5" x14ac:dyDescent="0.3">
      <c r="B2909" s="104"/>
      <c r="C2909" s="105"/>
      <c r="D2909" s="121"/>
      <c r="E2909" s="83"/>
    </row>
    <row r="2910" spans="2:5" x14ac:dyDescent="0.3">
      <c r="B2910" s="104"/>
      <c r="C2910" s="105"/>
      <c r="D2910" s="121"/>
      <c r="E2910" s="83"/>
    </row>
    <row r="2911" spans="2:5" x14ac:dyDescent="0.3">
      <c r="B2911" s="104"/>
      <c r="C2911" s="105"/>
      <c r="D2911" s="121"/>
      <c r="E2911" s="83"/>
    </row>
    <row r="2912" spans="2:5" x14ac:dyDescent="0.3">
      <c r="B2912" s="104"/>
      <c r="C2912" s="105"/>
      <c r="D2912" s="121"/>
      <c r="E2912" s="83"/>
    </row>
    <row r="2913" spans="2:5" x14ac:dyDescent="0.3">
      <c r="B2913" s="104"/>
      <c r="C2913" s="105"/>
      <c r="D2913" s="121"/>
      <c r="E2913" s="83"/>
    </row>
    <row r="2914" spans="2:5" x14ac:dyDescent="0.3">
      <c r="B2914" s="104"/>
      <c r="C2914" s="105"/>
      <c r="D2914" s="121"/>
      <c r="E2914" s="83"/>
    </row>
    <row r="2915" spans="2:5" x14ac:dyDescent="0.3">
      <c r="B2915" s="104"/>
      <c r="C2915" s="105"/>
      <c r="D2915" s="121"/>
      <c r="E2915" s="83"/>
    </row>
    <row r="2916" spans="2:5" x14ac:dyDescent="0.3">
      <c r="B2916" s="104"/>
      <c r="C2916" s="105"/>
      <c r="D2916" s="121"/>
      <c r="E2916" s="83"/>
    </row>
    <row r="2917" spans="2:5" x14ac:dyDescent="0.3">
      <c r="B2917" s="104"/>
      <c r="C2917" s="105"/>
      <c r="D2917" s="121"/>
      <c r="E2917" s="83"/>
    </row>
    <row r="2918" spans="2:5" x14ac:dyDescent="0.3">
      <c r="B2918" s="104"/>
      <c r="C2918" s="105"/>
      <c r="D2918" s="121"/>
      <c r="E2918" s="83"/>
    </row>
    <row r="2919" spans="2:5" x14ac:dyDescent="0.3">
      <c r="B2919" s="104"/>
      <c r="C2919" s="105"/>
      <c r="D2919" s="121"/>
      <c r="E2919" s="83"/>
    </row>
    <row r="2920" spans="2:5" x14ac:dyDescent="0.3">
      <c r="B2920" s="104"/>
      <c r="C2920" s="105"/>
      <c r="D2920" s="121"/>
      <c r="E2920" s="83"/>
    </row>
    <row r="2921" spans="2:5" x14ac:dyDescent="0.3">
      <c r="B2921" s="104"/>
      <c r="C2921" s="105"/>
      <c r="D2921" s="121"/>
      <c r="E2921" s="83"/>
    </row>
    <row r="2922" spans="2:5" x14ac:dyDescent="0.3">
      <c r="B2922" s="104"/>
      <c r="C2922" s="105"/>
      <c r="D2922" s="121"/>
      <c r="E2922" s="83"/>
    </row>
    <row r="2923" spans="2:5" x14ac:dyDescent="0.3">
      <c r="B2923" s="104"/>
      <c r="C2923" s="105"/>
      <c r="D2923" s="121"/>
      <c r="E2923" s="83"/>
    </row>
    <row r="2924" spans="2:5" x14ac:dyDescent="0.3">
      <c r="B2924" s="104"/>
      <c r="C2924" s="105"/>
      <c r="D2924" s="121"/>
      <c r="E2924" s="83"/>
    </row>
    <row r="2925" spans="2:5" x14ac:dyDescent="0.3">
      <c r="B2925" s="104"/>
      <c r="C2925" s="105"/>
      <c r="D2925" s="121"/>
      <c r="E2925" s="83"/>
    </row>
    <row r="2926" spans="2:5" x14ac:dyDescent="0.3">
      <c r="B2926" s="104"/>
      <c r="C2926" s="105"/>
      <c r="D2926" s="121"/>
      <c r="E2926" s="83"/>
    </row>
    <row r="2927" spans="2:5" x14ac:dyDescent="0.3">
      <c r="B2927" s="104"/>
      <c r="C2927" s="105"/>
      <c r="D2927" s="121"/>
      <c r="E2927" s="83"/>
    </row>
    <row r="2928" spans="2:5" x14ac:dyDescent="0.3">
      <c r="B2928" s="104"/>
      <c r="C2928" s="105"/>
      <c r="D2928" s="121"/>
      <c r="E2928" s="83"/>
    </row>
    <row r="2929" spans="2:5" x14ac:dyDescent="0.3">
      <c r="B2929" s="104"/>
      <c r="C2929" s="105"/>
      <c r="D2929" s="121"/>
      <c r="E2929" s="83"/>
    </row>
    <row r="2930" spans="2:5" x14ac:dyDescent="0.3">
      <c r="B2930" s="104"/>
      <c r="C2930" s="105"/>
      <c r="D2930" s="121"/>
      <c r="E2930" s="83"/>
    </row>
    <row r="2931" spans="2:5" x14ac:dyDescent="0.3">
      <c r="B2931" s="104"/>
      <c r="C2931" s="105"/>
      <c r="D2931" s="121"/>
      <c r="E2931" s="83"/>
    </row>
    <row r="2932" spans="2:5" x14ac:dyDescent="0.3">
      <c r="B2932" s="104"/>
      <c r="C2932" s="105"/>
      <c r="D2932" s="121"/>
      <c r="E2932" s="83"/>
    </row>
    <row r="2933" spans="2:5" x14ac:dyDescent="0.3">
      <c r="B2933" s="104"/>
      <c r="C2933" s="105"/>
      <c r="D2933" s="121"/>
      <c r="E2933" s="83"/>
    </row>
    <row r="2934" spans="2:5" x14ac:dyDescent="0.3">
      <c r="B2934" s="104"/>
      <c r="C2934" s="105"/>
      <c r="D2934" s="121"/>
      <c r="E2934" s="83"/>
    </row>
    <row r="2935" spans="2:5" x14ac:dyDescent="0.3">
      <c r="B2935" s="104"/>
      <c r="C2935" s="105"/>
      <c r="D2935" s="121"/>
      <c r="E2935" s="83"/>
    </row>
    <row r="2936" spans="2:5" x14ac:dyDescent="0.3">
      <c r="B2936" s="104"/>
      <c r="C2936" s="105"/>
      <c r="D2936" s="121"/>
      <c r="E2936" s="83"/>
    </row>
    <row r="2937" spans="2:5" x14ac:dyDescent="0.3">
      <c r="B2937" s="104"/>
      <c r="C2937" s="105"/>
      <c r="D2937" s="121"/>
      <c r="E2937" s="83"/>
    </row>
    <row r="2938" spans="2:5" x14ac:dyDescent="0.3">
      <c r="B2938" s="104"/>
      <c r="C2938" s="105"/>
      <c r="D2938" s="121"/>
      <c r="E2938" s="83"/>
    </row>
    <row r="2939" spans="2:5" x14ac:dyDescent="0.3">
      <c r="B2939" s="104"/>
      <c r="C2939" s="105"/>
      <c r="D2939" s="121"/>
      <c r="E2939" s="83"/>
    </row>
    <row r="2940" spans="2:5" x14ac:dyDescent="0.3">
      <c r="B2940" s="104"/>
      <c r="C2940" s="105"/>
      <c r="D2940" s="121"/>
      <c r="E2940" s="83"/>
    </row>
    <row r="2941" spans="2:5" x14ac:dyDescent="0.3">
      <c r="B2941" s="104"/>
      <c r="C2941" s="105"/>
      <c r="D2941" s="121"/>
      <c r="E2941" s="83"/>
    </row>
    <row r="2942" spans="2:5" x14ac:dyDescent="0.3">
      <c r="B2942" s="104"/>
      <c r="C2942" s="105"/>
      <c r="D2942" s="121"/>
      <c r="E2942" s="83"/>
    </row>
    <row r="2943" spans="2:5" x14ac:dyDescent="0.3">
      <c r="B2943" s="104"/>
      <c r="C2943" s="105"/>
      <c r="D2943" s="121"/>
      <c r="E2943" s="83"/>
    </row>
    <row r="2944" spans="2:5" x14ac:dyDescent="0.3">
      <c r="B2944" s="104"/>
      <c r="C2944" s="105"/>
      <c r="D2944" s="121"/>
      <c r="E2944" s="83"/>
    </row>
    <row r="2945" spans="2:5" x14ac:dyDescent="0.3">
      <c r="B2945" s="104"/>
      <c r="C2945" s="105"/>
      <c r="D2945" s="121"/>
      <c r="E2945" s="83"/>
    </row>
    <row r="2946" spans="2:5" x14ac:dyDescent="0.3">
      <c r="B2946" s="104"/>
      <c r="C2946" s="105"/>
      <c r="D2946" s="121"/>
      <c r="E2946" s="83"/>
    </row>
    <row r="2947" spans="2:5" x14ac:dyDescent="0.3">
      <c r="B2947" s="104"/>
      <c r="C2947" s="105"/>
      <c r="D2947" s="121"/>
      <c r="E2947" s="83"/>
    </row>
    <row r="2948" spans="2:5" x14ac:dyDescent="0.3">
      <c r="B2948" s="104"/>
      <c r="C2948" s="105"/>
      <c r="D2948" s="121"/>
      <c r="E2948" s="83"/>
    </row>
    <row r="2949" spans="2:5" x14ac:dyDescent="0.3">
      <c r="B2949" s="104"/>
      <c r="C2949" s="105"/>
      <c r="D2949" s="121"/>
      <c r="E2949" s="83"/>
    </row>
    <row r="2950" spans="2:5" x14ac:dyDescent="0.3">
      <c r="B2950" s="104"/>
      <c r="C2950" s="105"/>
      <c r="D2950" s="121"/>
      <c r="E2950" s="83"/>
    </row>
    <row r="2951" spans="2:5" x14ac:dyDescent="0.3">
      <c r="B2951" s="104"/>
      <c r="C2951" s="105"/>
      <c r="D2951" s="121"/>
      <c r="E2951" s="83"/>
    </row>
    <row r="2952" spans="2:5" x14ac:dyDescent="0.3">
      <c r="B2952" s="104"/>
      <c r="C2952" s="105"/>
      <c r="D2952" s="121"/>
      <c r="E2952" s="83"/>
    </row>
    <row r="2953" spans="2:5" x14ac:dyDescent="0.3">
      <c r="B2953" s="104"/>
      <c r="C2953" s="105"/>
      <c r="D2953" s="121"/>
      <c r="E2953" s="83"/>
    </row>
    <row r="2954" spans="2:5" x14ac:dyDescent="0.3">
      <c r="B2954" s="104"/>
      <c r="C2954" s="105"/>
      <c r="D2954" s="121"/>
      <c r="E2954" s="83"/>
    </row>
    <row r="2955" spans="2:5" x14ac:dyDescent="0.3">
      <c r="B2955" s="104"/>
      <c r="C2955" s="105"/>
      <c r="D2955" s="121"/>
      <c r="E2955" s="83"/>
    </row>
    <row r="2956" spans="2:5" x14ac:dyDescent="0.3">
      <c r="B2956" s="104"/>
      <c r="C2956" s="105"/>
      <c r="D2956" s="121"/>
      <c r="E2956" s="83"/>
    </row>
    <row r="2957" spans="2:5" x14ac:dyDescent="0.3">
      <c r="B2957" s="104"/>
      <c r="C2957" s="105"/>
      <c r="D2957" s="121"/>
      <c r="E2957" s="83"/>
    </row>
    <row r="2958" spans="2:5" x14ac:dyDescent="0.3">
      <c r="B2958" s="104"/>
      <c r="C2958" s="105"/>
      <c r="D2958" s="121"/>
      <c r="E2958" s="83"/>
    </row>
    <row r="2959" spans="2:5" x14ac:dyDescent="0.3">
      <c r="B2959" s="104"/>
      <c r="C2959" s="105"/>
      <c r="D2959" s="121"/>
      <c r="E2959" s="83"/>
    </row>
    <row r="2960" spans="2:5" x14ac:dyDescent="0.3">
      <c r="B2960" s="104"/>
      <c r="C2960" s="105"/>
      <c r="D2960" s="121"/>
      <c r="E2960" s="83"/>
    </row>
    <row r="2961" spans="2:5" x14ac:dyDescent="0.3">
      <c r="B2961" s="104"/>
      <c r="C2961" s="105"/>
      <c r="D2961" s="121"/>
      <c r="E2961" s="83"/>
    </row>
    <row r="2962" spans="2:5" x14ac:dyDescent="0.3">
      <c r="B2962" s="104"/>
      <c r="C2962" s="105"/>
      <c r="D2962" s="121"/>
      <c r="E2962" s="83"/>
    </row>
    <row r="2963" spans="2:5" x14ac:dyDescent="0.3">
      <c r="B2963" s="104"/>
      <c r="C2963" s="105"/>
      <c r="D2963" s="121"/>
      <c r="E2963" s="83"/>
    </row>
    <row r="2964" spans="2:5" x14ac:dyDescent="0.3">
      <c r="B2964" s="104"/>
      <c r="C2964" s="105"/>
      <c r="D2964" s="121"/>
      <c r="E2964" s="83"/>
    </row>
    <row r="2965" spans="2:5" x14ac:dyDescent="0.3">
      <c r="B2965" s="104"/>
      <c r="C2965" s="105"/>
      <c r="D2965" s="121"/>
      <c r="E2965" s="83"/>
    </row>
    <row r="2966" spans="2:5" x14ac:dyDescent="0.3">
      <c r="B2966" s="104"/>
      <c r="C2966" s="105"/>
      <c r="D2966" s="121"/>
      <c r="E2966" s="83"/>
    </row>
    <row r="2967" spans="2:5" x14ac:dyDescent="0.3">
      <c r="B2967" s="104"/>
      <c r="C2967" s="105"/>
      <c r="D2967" s="121"/>
      <c r="E2967" s="83"/>
    </row>
    <row r="2968" spans="2:5" x14ac:dyDescent="0.3">
      <c r="B2968" s="104"/>
      <c r="C2968" s="105"/>
      <c r="D2968" s="121"/>
      <c r="E2968" s="83"/>
    </row>
    <row r="2969" spans="2:5" x14ac:dyDescent="0.3">
      <c r="B2969" s="104"/>
      <c r="C2969" s="105"/>
      <c r="D2969" s="121"/>
      <c r="E2969" s="83"/>
    </row>
    <row r="2970" spans="2:5" x14ac:dyDescent="0.3">
      <c r="B2970" s="104"/>
      <c r="C2970" s="105"/>
      <c r="D2970" s="121"/>
      <c r="E2970" s="83"/>
    </row>
    <row r="2971" spans="2:5" x14ac:dyDescent="0.3">
      <c r="B2971" s="104"/>
      <c r="C2971" s="105"/>
      <c r="D2971" s="121"/>
      <c r="E2971" s="83"/>
    </row>
    <row r="2972" spans="2:5" x14ac:dyDescent="0.3">
      <c r="B2972" s="104"/>
      <c r="C2972" s="105"/>
      <c r="D2972" s="121"/>
      <c r="E2972" s="83"/>
    </row>
    <row r="2973" spans="2:5" x14ac:dyDescent="0.3">
      <c r="B2973" s="104"/>
      <c r="C2973" s="105"/>
      <c r="D2973" s="121"/>
      <c r="E2973" s="83"/>
    </row>
    <row r="2974" spans="2:5" x14ac:dyDescent="0.3">
      <c r="B2974" s="104"/>
      <c r="C2974" s="105"/>
      <c r="D2974" s="121"/>
      <c r="E2974" s="83"/>
    </row>
    <row r="2975" spans="2:5" x14ac:dyDescent="0.3">
      <c r="B2975" s="104"/>
      <c r="C2975" s="105"/>
      <c r="D2975" s="121"/>
      <c r="E2975" s="83"/>
    </row>
    <row r="2976" spans="2:5" x14ac:dyDescent="0.3">
      <c r="B2976" s="104"/>
      <c r="C2976" s="105"/>
      <c r="D2976" s="121"/>
      <c r="E2976" s="83"/>
    </row>
    <row r="2977" spans="2:5" x14ac:dyDescent="0.3">
      <c r="B2977" s="104"/>
      <c r="C2977" s="105"/>
      <c r="D2977" s="121"/>
      <c r="E2977" s="83"/>
    </row>
    <row r="2978" spans="2:5" x14ac:dyDescent="0.3">
      <c r="B2978" s="104"/>
      <c r="C2978" s="105"/>
      <c r="D2978" s="121"/>
      <c r="E2978" s="83"/>
    </row>
    <row r="2979" spans="2:5" x14ac:dyDescent="0.3">
      <c r="B2979" s="104"/>
      <c r="C2979" s="105"/>
      <c r="D2979" s="121"/>
      <c r="E2979" s="83"/>
    </row>
    <row r="2980" spans="2:5" x14ac:dyDescent="0.3">
      <c r="B2980" s="104"/>
      <c r="C2980" s="105"/>
      <c r="D2980" s="121"/>
      <c r="E2980" s="83"/>
    </row>
    <row r="2981" spans="2:5" x14ac:dyDescent="0.3">
      <c r="B2981" s="104"/>
      <c r="C2981" s="105"/>
      <c r="D2981" s="121"/>
      <c r="E2981" s="83"/>
    </row>
    <row r="2982" spans="2:5" x14ac:dyDescent="0.3">
      <c r="B2982" s="104"/>
      <c r="C2982" s="105"/>
      <c r="D2982" s="121"/>
      <c r="E2982" s="83"/>
    </row>
    <row r="2983" spans="2:5" x14ac:dyDescent="0.3">
      <c r="B2983" s="104"/>
      <c r="C2983" s="105"/>
      <c r="D2983" s="121"/>
      <c r="E2983" s="83"/>
    </row>
    <row r="2984" spans="2:5" x14ac:dyDescent="0.3">
      <c r="B2984" s="104"/>
      <c r="C2984" s="105"/>
      <c r="D2984" s="121"/>
      <c r="E2984" s="83"/>
    </row>
    <row r="2985" spans="2:5" x14ac:dyDescent="0.3">
      <c r="B2985" s="104"/>
      <c r="C2985" s="105"/>
      <c r="D2985" s="121"/>
      <c r="E2985" s="83"/>
    </row>
    <row r="2986" spans="2:5" x14ac:dyDescent="0.3">
      <c r="B2986" s="104"/>
      <c r="C2986" s="105"/>
      <c r="D2986" s="121"/>
      <c r="E2986" s="83"/>
    </row>
    <row r="2987" spans="2:5" x14ac:dyDescent="0.3">
      <c r="B2987" s="104"/>
      <c r="C2987" s="105"/>
      <c r="D2987" s="121"/>
      <c r="E2987" s="83"/>
    </row>
    <row r="2988" spans="2:5" x14ac:dyDescent="0.3">
      <c r="B2988" s="104"/>
      <c r="C2988" s="105"/>
      <c r="D2988" s="121"/>
      <c r="E2988" s="83"/>
    </row>
    <row r="2989" spans="2:5" x14ac:dyDescent="0.3">
      <c r="B2989" s="104"/>
      <c r="C2989" s="105"/>
      <c r="D2989" s="121"/>
      <c r="E2989" s="83"/>
    </row>
    <row r="2990" spans="2:5" x14ac:dyDescent="0.3">
      <c r="B2990" s="104"/>
      <c r="C2990" s="105"/>
      <c r="D2990" s="121"/>
      <c r="E2990" s="83"/>
    </row>
    <row r="2991" spans="2:5" x14ac:dyDescent="0.3">
      <c r="B2991" s="104"/>
      <c r="C2991" s="105"/>
      <c r="D2991" s="121"/>
      <c r="E2991" s="83"/>
    </row>
    <row r="2992" spans="2:5" x14ac:dyDescent="0.3">
      <c r="B2992" s="104"/>
      <c r="C2992" s="105"/>
      <c r="D2992" s="121"/>
      <c r="E2992" s="83"/>
    </row>
    <row r="2993" spans="2:5" x14ac:dyDescent="0.3">
      <c r="B2993" s="104"/>
      <c r="C2993" s="105"/>
      <c r="D2993" s="121"/>
      <c r="E2993" s="83"/>
    </row>
    <row r="2994" spans="2:5" x14ac:dyDescent="0.3">
      <c r="B2994" s="104"/>
      <c r="C2994" s="105"/>
      <c r="D2994" s="121"/>
      <c r="E2994" s="83"/>
    </row>
    <row r="2995" spans="2:5" x14ac:dyDescent="0.3">
      <c r="B2995" s="104"/>
      <c r="C2995" s="105"/>
      <c r="D2995" s="121"/>
      <c r="E2995" s="83"/>
    </row>
    <row r="2996" spans="2:5" x14ac:dyDescent="0.3">
      <c r="B2996" s="104"/>
      <c r="C2996" s="105"/>
      <c r="D2996" s="121"/>
      <c r="E2996" s="83"/>
    </row>
    <row r="2997" spans="2:5" x14ac:dyDescent="0.3">
      <c r="B2997" s="104"/>
      <c r="C2997" s="105"/>
      <c r="D2997" s="121"/>
      <c r="E2997" s="83"/>
    </row>
    <row r="2998" spans="2:5" x14ac:dyDescent="0.3">
      <c r="B2998" s="104"/>
      <c r="C2998" s="105"/>
      <c r="D2998" s="121"/>
      <c r="E2998" s="83"/>
    </row>
    <row r="2999" spans="2:5" x14ac:dyDescent="0.3">
      <c r="B2999" s="104"/>
      <c r="C2999" s="105"/>
      <c r="D2999" s="121"/>
      <c r="E2999" s="83"/>
    </row>
    <row r="3000" spans="2:5" x14ac:dyDescent="0.3">
      <c r="B3000" s="104"/>
      <c r="C3000" s="105"/>
      <c r="D3000" s="121"/>
      <c r="E3000" s="83"/>
    </row>
    <row r="3001" spans="2:5" x14ac:dyDescent="0.3">
      <c r="B3001" s="104"/>
      <c r="C3001" s="105"/>
      <c r="D3001" s="121"/>
      <c r="E3001" s="83"/>
    </row>
    <row r="3002" spans="2:5" x14ac:dyDescent="0.3">
      <c r="B3002" s="104"/>
      <c r="C3002" s="105"/>
      <c r="D3002" s="121"/>
      <c r="E3002" s="83"/>
    </row>
    <row r="3003" spans="2:5" x14ac:dyDescent="0.3">
      <c r="B3003" s="104"/>
      <c r="C3003" s="105"/>
      <c r="D3003" s="121"/>
      <c r="E3003" s="83"/>
    </row>
    <row r="3004" spans="2:5" x14ac:dyDescent="0.3">
      <c r="B3004" s="104"/>
      <c r="C3004" s="105"/>
      <c r="D3004" s="121"/>
      <c r="E3004" s="83"/>
    </row>
    <row r="3005" spans="2:5" x14ac:dyDescent="0.3">
      <c r="B3005" s="104"/>
      <c r="C3005" s="105"/>
      <c r="D3005" s="121"/>
      <c r="E3005" s="83"/>
    </row>
    <row r="3006" spans="2:5" x14ac:dyDescent="0.3">
      <c r="B3006" s="104"/>
      <c r="C3006" s="105"/>
      <c r="D3006" s="121"/>
      <c r="E3006" s="83"/>
    </row>
    <row r="3007" spans="2:5" x14ac:dyDescent="0.3">
      <c r="B3007" s="104"/>
      <c r="C3007" s="105"/>
      <c r="D3007" s="121"/>
      <c r="E3007" s="83"/>
    </row>
    <row r="3008" spans="2:5" x14ac:dyDescent="0.3">
      <c r="B3008" s="104"/>
      <c r="C3008" s="105"/>
      <c r="D3008" s="121"/>
      <c r="E3008" s="83"/>
    </row>
    <row r="3009" spans="2:5" x14ac:dyDescent="0.3">
      <c r="B3009" s="104"/>
      <c r="C3009" s="105"/>
      <c r="D3009" s="121"/>
      <c r="E3009" s="83"/>
    </row>
    <row r="3010" spans="2:5" x14ac:dyDescent="0.3">
      <c r="B3010" s="104"/>
      <c r="C3010" s="105"/>
      <c r="D3010" s="121"/>
      <c r="E3010" s="83"/>
    </row>
    <row r="3011" spans="2:5" x14ac:dyDescent="0.3">
      <c r="B3011" s="104"/>
      <c r="C3011" s="105"/>
      <c r="D3011" s="121"/>
      <c r="E3011" s="83"/>
    </row>
    <row r="3012" spans="2:5" x14ac:dyDescent="0.3">
      <c r="B3012" s="104"/>
      <c r="C3012" s="105"/>
      <c r="D3012" s="121"/>
      <c r="E3012" s="83"/>
    </row>
    <row r="3013" spans="2:5" x14ac:dyDescent="0.3">
      <c r="B3013" s="104"/>
      <c r="C3013" s="105"/>
      <c r="D3013" s="121"/>
      <c r="E3013" s="83"/>
    </row>
    <row r="3014" spans="2:5" x14ac:dyDescent="0.3">
      <c r="B3014" s="104"/>
      <c r="C3014" s="105"/>
      <c r="D3014" s="121"/>
      <c r="E3014" s="83"/>
    </row>
    <row r="3015" spans="2:5" x14ac:dyDescent="0.3">
      <c r="B3015" s="104"/>
      <c r="C3015" s="105"/>
      <c r="D3015" s="121"/>
      <c r="E3015" s="83"/>
    </row>
    <row r="3016" spans="2:5" x14ac:dyDescent="0.3">
      <c r="B3016" s="104"/>
      <c r="C3016" s="105"/>
      <c r="D3016" s="121"/>
      <c r="E3016" s="83"/>
    </row>
    <row r="3017" spans="2:5" x14ac:dyDescent="0.3">
      <c r="B3017" s="104"/>
      <c r="C3017" s="105"/>
      <c r="D3017" s="121"/>
      <c r="E3017" s="83"/>
    </row>
    <row r="3018" spans="2:5" x14ac:dyDescent="0.3">
      <c r="B3018" s="104"/>
      <c r="C3018" s="105"/>
      <c r="D3018" s="121"/>
      <c r="E3018" s="83"/>
    </row>
    <row r="3019" spans="2:5" x14ac:dyDescent="0.3">
      <c r="B3019" s="104"/>
      <c r="C3019" s="105"/>
      <c r="D3019" s="121"/>
      <c r="E3019" s="83"/>
    </row>
    <row r="3020" spans="2:5" x14ac:dyDescent="0.3">
      <c r="B3020" s="104"/>
      <c r="C3020" s="105"/>
      <c r="D3020" s="121"/>
      <c r="E3020" s="83"/>
    </row>
    <row r="3021" spans="2:5" x14ac:dyDescent="0.3">
      <c r="B3021" s="104"/>
      <c r="C3021" s="105"/>
      <c r="D3021" s="121"/>
      <c r="E3021" s="83"/>
    </row>
    <row r="3022" spans="2:5" x14ac:dyDescent="0.3">
      <c r="B3022" s="104"/>
      <c r="C3022" s="105"/>
      <c r="D3022" s="121"/>
      <c r="E3022" s="83"/>
    </row>
    <row r="3023" spans="2:5" x14ac:dyDescent="0.3">
      <c r="B3023" s="104"/>
      <c r="C3023" s="105"/>
      <c r="D3023" s="121"/>
      <c r="E3023" s="83"/>
    </row>
    <row r="3024" spans="2:5" x14ac:dyDescent="0.3">
      <c r="B3024" s="104"/>
      <c r="C3024" s="105"/>
      <c r="D3024" s="121"/>
      <c r="E3024" s="83"/>
    </row>
    <row r="3025" spans="2:5" x14ac:dyDescent="0.3">
      <c r="B3025" s="104"/>
      <c r="C3025" s="105"/>
      <c r="D3025" s="121"/>
      <c r="E3025" s="83"/>
    </row>
    <row r="3026" spans="2:5" x14ac:dyDescent="0.3">
      <c r="B3026" s="104"/>
      <c r="C3026" s="105"/>
      <c r="D3026" s="121"/>
      <c r="E3026" s="83"/>
    </row>
    <row r="3027" spans="2:5" x14ac:dyDescent="0.3">
      <c r="B3027" s="104"/>
      <c r="C3027" s="105"/>
      <c r="D3027" s="121"/>
      <c r="E3027" s="83"/>
    </row>
    <row r="3028" spans="2:5" x14ac:dyDescent="0.3">
      <c r="B3028" s="104"/>
      <c r="C3028" s="105"/>
      <c r="D3028" s="121"/>
      <c r="E3028" s="83"/>
    </row>
    <row r="3029" spans="2:5" x14ac:dyDescent="0.3">
      <c r="B3029" s="104"/>
      <c r="C3029" s="105"/>
      <c r="D3029" s="121"/>
      <c r="E3029" s="83"/>
    </row>
    <row r="3030" spans="2:5" x14ac:dyDescent="0.3">
      <c r="B3030" s="104"/>
      <c r="C3030" s="105"/>
      <c r="D3030" s="121"/>
      <c r="E3030" s="83"/>
    </row>
    <row r="3031" spans="2:5" x14ac:dyDescent="0.3">
      <c r="B3031" s="104"/>
      <c r="C3031" s="105"/>
      <c r="D3031" s="121"/>
      <c r="E3031" s="83"/>
    </row>
    <row r="3032" spans="2:5" x14ac:dyDescent="0.3">
      <c r="B3032" s="104"/>
      <c r="C3032" s="105"/>
      <c r="D3032" s="121"/>
      <c r="E3032" s="83"/>
    </row>
    <row r="3033" spans="2:5" x14ac:dyDescent="0.3">
      <c r="B3033" s="104"/>
      <c r="C3033" s="105"/>
      <c r="D3033" s="121"/>
      <c r="E3033" s="83"/>
    </row>
    <row r="3034" spans="2:5" x14ac:dyDescent="0.3">
      <c r="B3034" s="104"/>
      <c r="C3034" s="105"/>
      <c r="D3034" s="121"/>
      <c r="E3034" s="83"/>
    </row>
    <row r="3035" spans="2:5" x14ac:dyDescent="0.3">
      <c r="B3035" s="104"/>
      <c r="C3035" s="105"/>
      <c r="D3035" s="121"/>
      <c r="E3035" s="83"/>
    </row>
    <row r="3036" spans="2:5" x14ac:dyDescent="0.3">
      <c r="B3036" s="104"/>
      <c r="C3036" s="105"/>
      <c r="D3036" s="121"/>
      <c r="E3036" s="83"/>
    </row>
    <row r="3037" spans="2:5" x14ac:dyDescent="0.3">
      <c r="B3037" s="104"/>
      <c r="C3037" s="105"/>
      <c r="D3037" s="121"/>
      <c r="E3037" s="83"/>
    </row>
    <row r="3038" spans="2:5" x14ac:dyDescent="0.3">
      <c r="B3038" s="104"/>
      <c r="C3038" s="105"/>
      <c r="D3038" s="121"/>
      <c r="E3038" s="83"/>
    </row>
    <row r="3039" spans="2:5" x14ac:dyDescent="0.3">
      <c r="B3039" s="104"/>
      <c r="C3039" s="105"/>
      <c r="D3039" s="121"/>
      <c r="E3039" s="83"/>
    </row>
    <row r="3040" spans="2:5" x14ac:dyDescent="0.3">
      <c r="B3040" s="104"/>
      <c r="C3040" s="105"/>
      <c r="D3040" s="121"/>
      <c r="E3040" s="83"/>
    </row>
    <row r="3041" spans="2:5" x14ac:dyDescent="0.3">
      <c r="B3041" s="104"/>
      <c r="C3041" s="105"/>
      <c r="D3041" s="121"/>
      <c r="E3041" s="83"/>
    </row>
    <row r="3042" spans="2:5" x14ac:dyDescent="0.3">
      <c r="B3042" s="104"/>
      <c r="C3042" s="105"/>
      <c r="D3042" s="121"/>
      <c r="E3042" s="83"/>
    </row>
    <row r="3043" spans="2:5" x14ac:dyDescent="0.3">
      <c r="B3043" s="104"/>
      <c r="C3043" s="105"/>
      <c r="D3043" s="121"/>
      <c r="E3043" s="83"/>
    </row>
    <row r="3044" spans="2:5" x14ac:dyDescent="0.3">
      <c r="B3044" s="104"/>
      <c r="C3044" s="105"/>
      <c r="D3044" s="121"/>
      <c r="E3044" s="83"/>
    </row>
    <row r="3045" spans="2:5" x14ac:dyDescent="0.3">
      <c r="B3045" s="104"/>
      <c r="C3045" s="105"/>
      <c r="D3045" s="121"/>
      <c r="E3045" s="83"/>
    </row>
    <row r="3046" spans="2:5" x14ac:dyDescent="0.3">
      <c r="B3046" s="104"/>
      <c r="C3046" s="105"/>
      <c r="D3046" s="121"/>
      <c r="E3046" s="83"/>
    </row>
    <row r="3047" spans="2:5" x14ac:dyDescent="0.3">
      <c r="B3047" s="104"/>
      <c r="C3047" s="105"/>
      <c r="D3047" s="121"/>
      <c r="E3047" s="83"/>
    </row>
    <row r="3048" spans="2:5" x14ac:dyDescent="0.3">
      <c r="B3048" s="104"/>
      <c r="C3048" s="105"/>
      <c r="D3048" s="121"/>
      <c r="E3048" s="83"/>
    </row>
    <row r="3049" spans="2:5" x14ac:dyDescent="0.3">
      <c r="B3049" s="104"/>
      <c r="C3049" s="105"/>
      <c r="D3049" s="121"/>
      <c r="E3049" s="83"/>
    </row>
    <row r="3050" spans="2:5" x14ac:dyDescent="0.3">
      <c r="B3050" s="104"/>
      <c r="C3050" s="105"/>
      <c r="D3050" s="121"/>
      <c r="E3050" s="83"/>
    </row>
    <row r="3051" spans="2:5" x14ac:dyDescent="0.3">
      <c r="B3051" s="104"/>
      <c r="C3051" s="105"/>
      <c r="D3051" s="121"/>
      <c r="E3051" s="83"/>
    </row>
    <row r="3052" spans="2:5" x14ac:dyDescent="0.3">
      <c r="B3052" s="104"/>
      <c r="C3052" s="105"/>
      <c r="D3052" s="121"/>
      <c r="E3052" s="83"/>
    </row>
    <row r="3053" spans="2:5" x14ac:dyDescent="0.3">
      <c r="B3053" s="104"/>
      <c r="C3053" s="105"/>
      <c r="D3053" s="121"/>
      <c r="E3053" s="83"/>
    </row>
    <row r="3054" spans="2:5" x14ac:dyDescent="0.3">
      <c r="B3054" s="104"/>
      <c r="C3054" s="105"/>
      <c r="D3054" s="121"/>
      <c r="E3054" s="83"/>
    </row>
    <row r="3055" spans="2:5" x14ac:dyDescent="0.3">
      <c r="B3055" s="104"/>
      <c r="C3055" s="105"/>
      <c r="D3055" s="121"/>
      <c r="E3055" s="83"/>
    </row>
    <row r="3056" spans="2:5" x14ac:dyDescent="0.3">
      <c r="B3056" s="104"/>
      <c r="C3056" s="105"/>
      <c r="D3056" s="121"/>
      <c r="E3056" s="83"/>
    </row>
    <row r="3057" spans="2:5" x14ac:dyDescent="0.3">
      <c r="B3057" s="104"/>
      <c r="C3057" s="105"/>
      <c r="D3057" s="121"/>
      <c r="E3057" s="83"/>
    </row>
    <row r="3058" spans="2:5" x14ac:dyDescent="0.3">
      <c r="B3058" s="104"/>
      <c r="C3058" s="105"/>
      <c r="D3058" s="121"/>
      <c r="E3058" s="83"/>
    </row>
    <row r="3059" spans="2:5" x14ac:dyDescent="0.3">
      <c r="B3059" s="104"/>
      <c r="C3059" s="105"/>
      <c r="D3059" s="121"/>
      <c r="E3059" s="83"/>
    </row>
    <row r="3060" spans="2:5" x14ac:dyDescent="0.3">
      <c r="B3060" s="104"/>
      <c r="C3060" s="105"/>
      <c r="D3060" s="121"/>
      <c r="E3060" s="83"/>
    </row>
    <row r="3061" spans="2:5" x14ac:dyDescent="0.3">
      <c r="B3061" s="104"/>
      <c r="C3061" s="105"/>
      <c r="D3061" s="121"/>
      <c r="E3061" s="83"/>
    </row>
    <row r="3062" spans="2:5" x14ac:dyDescent="0.3">
      <c r="B3062" s="104"/>
      <c r="C3062" s="105"/>
      <c r="D3062" s="121"/>
      <c r="E3062" s="83"/>
    </row>
    <row r="3063" spans="2:5" x14ac:dyDescent="0.3">
      <c r="B3063" s="104"/>
      <c r="C3063" s="105"/>
      <c r="D3063" s="121"/>
      <c r="E3063" s="83"/>
    </row>
    <row r="3064" spans="2:5" x14ac:dyDescent="0.3">
      <c r="B3064" s="104"/>
      <c r="C3064" s="105"/>
      <c r="D3064" s="121"/>
      <c r="E3064" s="83"/>
    </row>
    <row r="3065" spans="2:5" x14ac:dyDescent="0.3">
      <c r="B3065" s="104"/>
      <c r="C3065" s="105"/>
      <c r="D3065" s="121"/>
      <c r="E3065" s="83"/>
    </row>
    <row r="3066" spans="2:5" x14ac:dyDescent="0.3">
      <c r="B3066" s="104"/>
      <c r="C3066" s="105"/>
      <c r="D3066" s="121"/>
      <c r="E3066" s="83"/>
    </row>
    <row r="3067" spans="2:5" x14ac:dyDescent="0.3">
      <c r="B3067" s="104"/>
      <c r="C3067" s="105"/>
      <c r="D3067" s="121"/>
      <c r="E3067" s="83"/>
    </row>
    <row r="3068" spans="2:5" x14ac:dyDescent="0.3">
      <c r="B3068" s="104"/>
      <c r="C3068" s="105"/>
      <c r="D3068" s="121"/>
      <c r="E3068" s="83"/>
    </row>
    <row r="3069" spans="2:5" x14ac:dyDescent="0.3">
      <c r="B3069" s="104"/>
      <c r="C3069" s="105"/>
      <c r="D3069" s="121"/>
      <c r="E3069" s="83"/>
    </row>
    <row r="3070" spans="2:5" x14ac:dyDescent="0.3">
      <c r="B3070" s="104"/>
      <c r="C3070" s="105"/>
      <c r="D3070" s="121"/>
      <c r="E3070" s="83"/>
    </row>
    <row r="3071" spans="2:5" x14ac:dyDescent="0.3">
      <c r="B3071" s="104"/>
      <c r="C3071" s="105"/>
      <c r="D3071" s="121"/>
      <c r="E3071" s="83"/>
    </row>
    <row r="3072" spans="2:5" x14ac:dyDescent="0.3">
      <c r="B3072" s="104"/>
      <c r="C3072" s="105"/>
      <c r="D3072" s="121"/>
      <c r="E3072" s="83"/>
    </row>
    <row r="3073" spans="2:5" x14ac:dyDescent="0.3">
      <c r="B3073" s="104"/>
      <c r="C3073" s="105"/>
      <c r="D3073" s="121"/>
      <c r="E3073" s="83"/>
    </row>
    <row r="3074" spans="2:5" x14ac:dyDescent="0.3">
      <c r="B3074" s="104"/>
      <c r="C3074" s="105"/>
      <c r="D3074" s="121"/>
      <c r="E3074" s="83"/>
    </row>
    <row r="3075" spans="2:5" x14ac:dyDescent="0.3">
      <c r="B3075" s="104"/>
      <c r="C3075" s="105"/>
      <c r="D3075" s="121"/>
      <c r="E3075" s="83"/>
    </row>
    <row r="3076" spans="2:5" x14ac:dyDescent="0.3">
      <c r="B3076" s="104"/>
      <c r="C3076" s="105"/>
      <c r="D3076" s="121"/>
      <c r="E3076" s="83"/>
    </row>
    <row r="3077" spans="2:5" x14ac:dyDescent="0.3">
      <c r="B3077" s="104"/>
      <c r="C3077" s="105"/>
      <c r="D3077" s="121"/>
      <c r="E3077" s="83"/>
    </row>
    <row r="3078" spans="2:5" x14ac:dyDescent="0.3">
      <c r="B3078" s="104"/>
      <c r="C3078" s="105"/>
      <c r="D3078" s="121"/>
      <c r="E3078" s="83"/>
    </row>
    <row r="3079" spans="2:5" x14ac:dyDescent="0.3">
      <c r="B3079" s="104"/>
      <c r="C3079" s="105"/>
      <c r="D3079" s="121"/>
      <c r="E3079" s="83"/>
    </row>
    <row r="3080" spans="2:5" x14ac:dyDescent="0.3">
      <c r="B3080" s="104"/>
      <c r="C3080" s="105"/>
      <c r="D3080" s="121"/>
      <c r="E3080" s="83"/>
    </row>
    <row r="3081" spans="2:5" x14ac:dyDescent="0.3">
      <c r="B3081" s="104"/>
      <c r="C3081" s="105"/>
      <c r="D3081" s="121"/>
      <c r="E3081" s="83"/>
    </row>
    <row r="3082" spans="2:5" x14ac:dyDescent="0.3">
      <c r="B3082" s="104"/>
      <c r="C3082" s="105"/>
      <c r="D3082" s="121"/>
      <c r="E3082" s="83"/>
    </row>
    <row r="3083" spans="2:5" x14ac:dyDescent="0.3">
      <c r="B3083" s="104"/>
      <c r="C3083" s="105"/>
      <c r="D3083" s="121"/>
      <c r="E3083" s="83"/>
    </row>
    <row r="3084" spans="2:5" x14ac:dyDescent="0.3">
      <c r="B3084" s="104"/>
      <c r="C3084" s="105"/>
      <c r="D3084" s="121"/>
      <c r="E3084" s="83"/>
    </row>
    <row r="3085" spans="2:5" x14ac:dyDescent="0.3">
      <c r="B3085" s="104"/>
      <c r="C3085" s="105"/>
      <c r="D3085" s="121"/>
      <c r="E3085" s="83"/>
    </row>
    <row r="3086" spans="2:5" x14ac:dyDescent="0.3">
      <c r="B3086" s="104"/>
      <c r="C3086" s="105"/>
      <c r="D3086" s="121"/>
      <c r="E3086" s="83"/>
    </row>
    <row r="3087" spans="2:5" x14ac:dyDescent="0.3">
      <c r="B3087" s="104"/>
      <c r="C3087" s="105"/>
      <c r="D3087" s="121"/>
      <c r="E3087" s="83"/>
    </row>
    <row r="3088" spans="2:5" x14ac:dyDescent="0.3">
      <c r="B3088" s="104"/>
      <c r="C3088" s="105"/>
      <c r="D3088" s="121"/>
      <c r="E3088" s="83"/>
    </row>
    <row r="3089" spans="2:5" x14ac:dyDescent="0.3">
      <c r="B3089" s="104"/>
      <c r="C3089" s="105"/>
      <c r="D3089" s="121"/>
      <c r="E3089" s="83"/>
    </row>
    <row r="3090" spans="2:5" x14ac:dyDescent="0.3">
      <c r="B3090" s="104"/>
      <c r="C3090" s="105"/>
      <c r="D3090" s="121"/>
      <c r="E3090" s="83"/>
    </row>
    <row r="3091" spans="2:5" x14ac:dyDescent="0.3">
      <c r="B3091" s="104"/>
      <c r="C3091" s="105"/>
      <c r="D3091" s="121"/>
      <c r="E3091" s="83"/>
    </row>
    <row r="3092" spans="2:5" x14ac:dyDescent="0.3">
      <c r="B3092" s="104"/>
      <c r="C3092" s="105"/>
      <c r="D3092" s="121"/>
      <c r="E3092" s="83"/>
    </row>
    <row r="3093" spans="2:5" x14ac:dyDescent="0.3">
      <c r="B3093" s="104"/>
      <c r="C3093" s="105"/>
      <c r="D3093" s="121"/>
      <c r="E3093" s="83"/>
    </row>
    <row r="3094" spans="2:5" x14ac:dyDescent="0.3">
      <c r="B3094" s="104"/>
      <c r="C3094" s="105"/>
      <c r="D3094" s="121"/>
      <c r="E3094" s="83"/>
    </row>
    <row r="3095" spans="2:5" x14ac:dyDescent="0.3">
      <c r="B3095" s="104"/>
      <c r="C3095" s="105"/>
      <c r="D3095" s="121"/>
      <c r="E3095" s="83"/>
    </row>
    <row r="3096" spans="2:5" x14ac:dyDescent="0.3">
      <c r="B3096" s="104"/>
      <c r="C3096" s="105"/>
      <c r="D3096" s="121"/>
      <c r="E3096" s="83"/>
    </row>
    <row r="3097" spans="2:5" x14ac:dyDescent="0.3">
      <c r="B3097" s="104"/>
      <c r="C3097" s="105"/>
      <c r="D3097" s="121"/>
      <c r="E3097" s="83"/>
    </row>
    <row r="3098" spans="2:5" x14ac:dyDescent="0.3">
      <c r="B3098" s="104"/>
      <c r="C3098" s="105"/>
      <c r="D3098" s="121"/>
      <c r="E3098" s="83"/>
    </row>
    <row r="3099" spans="2:5" x14ac:dyDescent="0.3">
      <c r="B3099" s="104"/>
      <c r="C3099" s="105"/>
      <c r="D3099" s="121"/>
      <c r="E3099" s="83"/>
    </row>
    <row r="3100" spans="2:5" x14ac:dyDescent="0.3">
      <c r="B3100" s="104"/>
      <c r="C3100" s="105"/>
      <c r="D3100" s="121"/>
      <c r="E3100" s="83"/>
    </row>
    <row r="3101" spans="2:5" x14ac:dyDescent="0.3">
      <c r="B3101" s="104"/>
      <c r="C3101" s="105"/>
      <c r="D3101" s="121"/>
      <c r="E3101" s="83"/>
    </row>
    <row r="3102" spans="2:5" x14ac:dyDescent="0.3">
      <c r="B3102" s="104"/>
      <c r="C3102" s="105"/>
      <c r="D3102" s="121"/>
      <c r="E3102" s="83"/>
    </row>
    <row r="3103" spans="2:5" x14ac:dyDescent="0.3">
      <c r="B3103" s="104"/>
      <c r="C3103" s="105"/>
      <c r="D3103" s="121"/>
      <c r="E3103" s="83"/>
    </row>
    <row r="3104" spans="2:5" x14ac:dyDescent="0.3">
      <c r="B3104" s="104"/>
      <c r="C3104" s="105"/>
      <c r="D3104" s="121"/>
      <c r="E3104" s="83"/>
    </row>
    <row r="3105" spans="2:5" x14ac:dyDescent="0.3">
      <c r="B3105" s="104"/>
      <c r="C3105" s="105"/>
      <c r="D3105" s="121"/>
      <c r="E3105" s="83"/>
    </row>
    <row r="3106" spans="2:5" x14ac:dyDescent="0.3">
      <c r="B3106" s="104"/>
      <c r="C3106" s="105"/>
      <c r="D3106" s="121"/>
      <c r="E3106" s="83"/>
    </row>
    <row r="3107" spans="2:5" x14ac:dyDescent="0.3">
      <c r="B3107" s="104"/>
      <c r="C3107" s="105"/>
      <c r="D3107" s="121"/>
      <c r="E3107" s="83"/>
    </row>
    <row r="3108" spans="2:5" x14ac:dyDescent="0.3">
      <c r="B3108" s="104"/>
      <c r="C3108" s="105"/>
      <c r="D3108" s="121"/>
      <c r="E3108" s="83"/>
    </row>
    <row r="3109" spans="2:5" x14ac:dyDescent="0.3">
      <c r="B3109" s="104"/>
      <c r="C3109" s="105"/>
      <c r="D3109" s="121"/>
      <c r="E3109" s="83"/>
    </row>
    <row r="3110" spans="2:5" x14ac:dyDescent="0.3">
      <c r="B3110" s="104"/>
      <c r="C3110" s="105"/>
      <c r="D3110" s="121"/>
      <c r="E3110" s="83"/>
    </row>
    <row r="3111" spans="2:5" x14ac:dyDescent="0.3">
      <c r="B3111" s="104"/>
      <c r="C3111" s="105"/>
      <c r="D3111" s="121"/>
      <c r="E3111" s="83"/>
    </row>
    <row r="3112" spans="2:5" x14ac:dyDescent="0.3">
      <c r="B3112" s="104"/>
      <c r="C3112" s="105"/>
      <c r="D3112" s="121"/>
      <c r="E3112" s="83"/>
    </row>
    <row r="3113" spans="2:5" x14ac:dyDescent="0.3">
      <c r="B3113" s="104"/>
      <c r="C3113" s="105"/>
      <c r="D3113" s="121"/>
      <c r="E3113" s="83"/>
    </row>
    <row r="3114" spans="2:5" x14ac:dyDescent="0.3">
      <c r="B3114" s="104"/>
      <c r="C3114" s="105"/>
      <c r="D3114" s="121"/>
      <c r="E3114" s="83"/>
    </row>
    <row r="3115" spans="2:5" x14ac:dyDescent="0.3">
      <c r="B3115" s="104"/>
      <c r="C3115" s="105"/>
      <c r="D3115" s="121"/>
      <c r="E3115" s="83"/>
    </row>
    <row r="3116" spans="2:5" x14ac:dyDescent="0.3">
      <c r="B3116" s="104"/>
      <c r="C3116" s="105"/>
      <c r="D3116" s="121"/>
      <c r="E3116" s="83"/>
    </row>
    <row r="3117" spans="2:5" x14ac:dyDescent="0.3">
      <c r="B3117" s="104"/>
      <c r="C3117" s="105"/>
      <c r="D3117" s="121"/>
      <c r="E3117" s="83"/>
    </row>
    <row r="3118" spans="2:5" x14ac:dyDescent="0.3">
      <c r="B3118" s="104"/>
      <c r="C3118" s="105"/>
      <c r="D3118" s="121"/>
      <c r="E3118" s="83"/>
    </row>
    <row r="3119" spans="2:5" x14ac:dyDescent="0.3">
      <c r="B3119" s="104"/>
      <c r="C3119" s="105"/>
      <c r="D3119" s="121"/>
      <c r="E3119" s="83"/>
    </row>
    <row r="3120" spans="2:5" x14ac:dyDescent="0.3">
      <c r="B3120" s="104"/>
      <c r="C3120" s="105"/>
      <c r="D3120" s="121"/>
      <c r="E3120" s="83"/>
    </row>
    <row r="3121" spans="2:5" x14ac:dyDescent="0.3">
      <c r="B3121" s="104"/>
      <c r="C3121" s="105"/>
      <c r="D3121" s="121"/>
      <c r="E3121" s="83"/>
    </row>
    <row r="3122" spans="2:5" x14ac:dyDescent="0.3">
      <c r="B3122" s="104"/>
      <c r="C3122" s="105"/>
      <c r="D3122" s="121"/>
      <c r="E3122" s="83"/>
    </row>
    <row r="3123" spans="2:5" x14ac:dyDescent="0.3">
      <c r="B3123" s="104"/>
      <c r="C3123" s="105"/>
      <c r="D3123" s="121"/>
      <c r="E3123" s="83"/>
    </row>
    <row r="3124" spans="2:5" x14ac:dyDescent="0.3">
      <c r="B3124" s="104"/>
      <c r="C3124" s="105"/>
      <c r="D3124" s="121"/>
      <c r="E3124" s="83"/>
    </row>
    <row r="3125" spans="2:5" x14ac:dyDescent="0.3">
      <c r="B3125" s="104"/>
      <c r="C3125" s="105"/>
      <c r="D3125" s="121"/>
      <c r="E3125" s="83"/>
    </row>
    <row r="3126" spans="2:5" x14ac:dyDescent="0.3">
      <c r="B3126" s="104"/>
      <c r="C3126" s="105"/>
      <c r="D3126" s="121"/>
      <c r="E3126" s="83"/>
    </row>
    <row r="3127" spans="2:5" x14ac:dyDescent="0.3">
      <c r="B3127" s="104"/>
      <c r="C3127" s="105"/>
      <c r="D3127" s="121"/>
      <c r="E3127" s="83"/>
    </row>
    <row r="3128" spans="2:5" x14ac:dyDescent="0.3">
      <c r="B3128" s="104"/>
      <c r="C3128" s="105"/>
      <c r="D3128" s="121"/>
      <c r="E3128" s="83"/>
    </row>
    <row r="3129" spans="2:5" x14ac:dyDescent="0.3">
      <c r="B3129" s="104"/>
      <c r="C3129" s="105"/>
      <c r="D3129" s="121"/>
      <c r="E3129" s="83"/>
    </row>
    <row r="3130" spans="2:5" x14ac:dyDescent="0.3">
      <c r="B3130" s="104"/>
      <c r="C3130" s="105"/>
      <c r="D3130" s="121"/>
      <c r="E3130" s="83"/>
    </row>
    <row r="3131" spans="2:5" x14ac:dyDescent="0.3">
      <c r="B3131" s="104"/>
      <c r="C3131" s="105"/>
      <c r="D3131" s="121"/>
      <c r="E3131" s="83"/>
    </row>
    <row r="3132" spans="2:5" x14ac:dyDescent="0.3">
      <c r="B3132" s="104"/>
      <c r="C3132" s="105"/>
      <c r="D3132" s="121"/>
      <c r="E3132" s="83"/>
    </row>
    <row r="3133" spans="2:5" x14ac:dyDescent="0.3">
      <c r="B3133" s="104"/>
      <c r="C3133" s="105"/>
      <c r="D3133" s="121"/>
      <c r="E3133" s="83"/>
    </row>
    <row r="3134" spans="2:5" x14ac:dyDescent="0.3">
      <c r="B3134" s="104"/>
      <c r="C3134" s="105"/>
      <c r="D3134" s="121"/>
      <c r="E3134" s="83"/>
    </row>
    <row r="3135" spans="2:5" x14ac:dyDescent="0.3">
      <c r="B3135" s="104"/>
      <c r="C3135" s="105"/>
      <c r="D3135" s="121"/>
      <c r="E3135" s="83"/>
    </row>
    <row r="3136" spans="2:5" x14ac:dyDescent="0.3">
      <c r="B3136" s="104"/>
      <c r="C3136" s="105"/>
      <c r="D3136" s="121"/>
      <c r="E3136" s="83"/>
    </row>
    <row r="3137" spans="2:5" x14ac:dyDescent="0.3">
      <c r="B3137" s="104"/>
      <c r="C3137" s="105"/>
      <c r="D3137" s="121"/>
      <c r="E3137" s="83"/>
    </row>
    <row r="3138" spans="2:5" x14ac:dyDescent="0.3">
      <c r="B3138" s="104"/>
      <c r="C3138" s="105"/>
      <c r="D3138" s="121"/>
      <c r="E3138" s="83"/>
    </row>
    <row r="3139" spans="2:5" x14ac:dyDescent="0.3">
      <c r="B3139" s="104"/>
      <c r="C3139" s="105"/>
      <c r="D3139" s="121"/>
      <c r="E3139" s="83"/>
    </row>
    <row r="3140" spans="2:5" x14ac:dyDescent="0.3">
      <c r="B3140" s="104"/>
      <c r="C3140" s="105"/>
      <c r="D3140" s="121"/>
      <c r="E3140" s="83"/>
    </row>
    <row r="3141" spans="2:5" x14ac:dyDescent="0.3">
      <c r="B3141" s="104"/>
      <c r="C3141" s="105"/>
      <c r="D3141" s="121"/>
      <c r="E3141" s="83"/>
    </row>
    <row r="3142" spans="2:5" x14ac:dyDescent="0.3">
      <c r="B3142" s="104"/>
      <c r="C3142" s="105"/>
      <c r="D3142" s="121"/>
      <c r="E3142" s="83"/>
    </row>
    <row r="3143" spans="2:5" x14ac:dyDescent="0.3">
      <c r="B3143" s="104"/>
      <c r="C3143" s="105"/>
      <c r="D3143" s="121"/>
      <c r="E3143" s="83"/>
    </row>
    <row r="3144" spans="2:5" x14ac:dyDescent="0.3">
      <c r="B3144" s="104"/>
      <c r="C3144" s="105"/>
      <c r="D3144" s="121"/>
      <c r="E3144" s="83"/>
    </row>
    <row r="3145" spans="2:5" x14ac:dyDescent="0.3">
      <c r="B3145" s="104"/>
      <c r="C3145" s="105"/>
      <c r="D3145" s="121"/>
      <c r="E3145" s="83"/>
    </row>
    <row r="3146" spans="2:5" x14ac:dyDescent="0.3">
      <c r="B3146" s="104"/>
      <c r="C3146" s="105"/>
      <c r="D3146" s="121"/>
      <c r="E3146" s="83"/>
    </row>
    <row r="3147" spans="2:5" x14ac:dyDescent="0.3">
      <c r="B3147" s="104"/>
      <c r="C3147" s="105"/>
      <c r="D3147" s="121"/>
      <c r="E3147" s="83"/>
    </row>
    <row r="3148" spans="2:5" x14ac:dyDescent="0.3">
      <c r="B3148" s="104"/>
      <c r="C3148" s="105"/>
      <c r="D3148" s="121"/>
      <c r="E3148" s="83"/>
    </row>
    <row r="3149" spans="2:5" x14ac:dyDescent="0.3">
      <c r="B3149" s="104"/>
      <c r="C3149" s="105"/>
      <c r="D3149" s="121"/>
      <c r="E3149" s="83"/>
    </row>
    <row r="3150" spans="2:5" x14ac:dyDescent="0.3">
      <c r="B3150" s="104"/>
      <c r="C3150" s="105"/>
      <c r="D3150" s="121"/>
      <c r="E3150" s="83"/>
    </row>
    <row r="3151" spans="2:5" x14ac:dyDescent="0.3">
      <c r="B3151" s="104"/>
      <c r="C3151" s="105"/>
      <c r="D3151" s="121"/>
      <c r="E3151" s="83"/>
    </row>
    <row r="3152" spans="2:5" x14ac:dyDescent="0.3">
      <c r="B3152" s="104"/>
      <c r="C3152" s="105"/>
      <c r="D3152" s="121"/>
      <c r="E3152" s="83"/>
    </row>
    <row r="3153" spans="2:5" x14ac:dyDescent="0.3">
      <c r="B3153" s="104"/>
      <c r="C3153" s="105"/>
      <c r="D3153" s="121"/>
      <c r="E3153" s="83"/>
    </row>
    <row r="3154" spans="2:5" x14ac:dyDescent="0.3">
      <c r="B3154" s="104"/>
      <c r="C3154" s="105"/>
      <c r="D3154" s="121"/>
      <c r="E3154" s="83"/>
    </row>
    <row r="3155" spans="2:5" x14ac:dyDescent="0.3">
      <c r="B3155" s="104"/>
      <c r="C3155" s="105"/>
      <c r="D3155" s="121"/>
      <c r="E3155" s="83"/>
    </row>
    <row r="3156" spans="2:5" x14ac:dyDescent="0.3">
      <c r="B3156" s="104"/>
      <c r="C3156" s="105"/>
      <c r="D3156" s="121"/>
      <c r="E3156" s="83"/>
    </row>
    <row r="3157" spans="2:5" x14ac:dyDescent="0.3">
      <c r="B3157" s="104"/>
      <c r="C3157" s="105"/>
      <c r="D3157" s="121"/>
      <c r="E3157" s="83"/>
    </row>
    <row r="3158" spans="2:5" x14ac:dyDescent="0.3">
      <c r="B3158" s="104"/>
      <c r="C3158" s="105"/>
      <c r="D3158" s="121"/>
      <c r="E3158" s="83"/>
    </row>
    <row r="3159" spans="2:5" x14ac:dyDescent="0.3">
      <c r="B3159" s="104"/>
      <c r="C3159" s="105"/>
      <c r="D3159" s="121"/>
      <c r="E3159" s="83"/>
    </row>
    <row r="3160" spans="2:5" x14ac:dyDescent="0.3">
      <c r="B3160" s="104"/>
      <c r="C3160" s="105"/>
      <c r="D3160" s="121"/>
      <c r="E3160" s="83"/>
    </row>
    <row r="3161" spans="2:5" x14ac:dyDescent="0.3">
      <c r="B3161" s="104"/>
      <c r="C3161" s="105"/>
      <c r="D3161" s="121"/>
      <c r="E3161" s="83"/>
    </row>
    <row r="3162" spans="2:5" x14ac:dyDescent="0.3">
      <c r="B3162" s="104"/>
      <c r="C3162" s="105"/>
      <c r="D3162" s="121"/>
      <c r="E3162" s="83"/>
    </row>
    <row r="3163" spans="2:5" x14ac:dyDescent="0.3">
      <c r="B3163" s="104"/>
      <c r="C3163" s="105"/>
      <c r="D3163" s="121"/>
      <c r="E3163" s="83"/>
    </row>
    <row r="3164" spans="2:5" x14ac:dyDescent="0.3">
      <c r="B3164" s="104"/>
      <c r="C3164" s="105"/>
      <c r="D3164" s="121"/>
      <c r="E3164" s="83"/>
    </row>
    <row r="3165" spans="2:5" x14ac:dyDescent="0.3">
      <c r="B3165" s="104"/>
      <c r="C3165" s="105"/>
      <c r="D3165" s="121"/>
      <c r="E3165" s="83"/>
    </row>
    <row r="3166" spans="2:5" x14ac:dyDescent="0.3">
      <c r="B3166" s="104"/>
      <c r="C3166" s="105"/>
      <c r="D3166" s="121"/>
      <c r="E3166" s="83"/>
    </row>
    <row r="3167" spans="2:5" x14ac:dyDescent="0.3">
      <c r="B3167" s="104"/>
      <c r="C3167" s="105"/>
      <c r="D3167" s="121"/>
      <c r="E3167" s="83"/>
    </row>
    <row r="3168" spans="2:5" x14ac:dyDescent="0.3">
      <c r="B3168" s="104"/>
      <c r="C3168" s="105"/>
      <c r="D3168" s="121"/>
      <c r="E3168" s="83"/>
    </row>
    <row r="3169" spans="2:5" x14ac:dyDescent="0.3">
      <c r="B3169" s="104"/>
      <c r="C3169" s="105"/>
      <c r="D3169" s="121"/>
      <c r="E3169" s="83"/>
    </row>
    <row r="3170" spans="2:5" x14ac:dyDescent="0.3">
      <c r="B3170" s="104"/>
      <c r="C3170" s="105"/>
      <c r="D3170" s="121"/>
      <c r="E3170" s="83"/>
    </row>
    <row r="3171" spans="2:5" x14ac:dyDescent="0.3">
      <c r="B3171" s="104"/>
      <c r="C3171" s="105"/>
      <c r="D3171" s="121"/>
      <c r="E3171" s="83"/>
    </row>
    <row r="3172" spans="2:5" x14ac:dyDescent="0.3">
      <c r="B3172" s="104"/>
      <c r="C3172" s="105"/>
      <c r="D3172" s="121"/>
      <c r="E3172" s="83"/>
    </row>
    <row r="3173" spans="2:5" x14ac:dyDescent="0.3">
      <c r="B3173" s="104"/>
      <c r="C3173" s="105"/>
      <c r="D3173" s="121"/>
      <c r="E3173" s="83"/>
    </row>
    <row r="3174" spans="2:5" x14ac:dyDescent="0.3">
      <c r="B3174" s="104"/>
      <c r="C3174" s="105"/>
      <c r="D3174" s="121"/>
      <c r="E3174" s="83"/>
    </row>
    <row r="3175" spans="2:5" x14ac:dyDescent="0.3">
      <c r="B3175" s="104"/>
      <c r="C3175" s="105"/>
      <c r="D3175" s="121"/>
      <c r="E3175" s="83"/>
    </row>
    <row r="3176" spans="2:5" x14ac:dyDescent="0.3">
      <c r="B3176" s="104"/>
      <c r="C3176" s="105"/>
      <c r="D3176" s="121"/>
      <c r="E3176" s="83"/>
    </row>
    <row r="3177" spans="2:5" x14ac:dyDescent="0.3">
      <c r="B3177" s="104"/>
      <c r="C3177" s="105"/>
      <c r="D3177" s="121"/>
      <c r="E3177" s="83"/>
    </row>
    <row r="3178" spans="2:5" x14ac:dyDescent="0.3">
      <c r="B3178" s="104"/>
      <c r="C3178" s="105"/>
      <c r="D3178" s="121"/>
      <c r="E3178" s="83"/>
    </row>
    <row r="3179" spans="2:5" x14ac:dyDescent="0.3">
      <c r="B3179" s="104"/>
      <c r="C3179" s="105"/>
      <c r="D3179" s="121"/>
      <c r="E3179" s="83"/>
    </row>
    <row r="3180" spans="2:5" x14ac:dyDescent="0.3">
      <c r="B3180" s="104"/>
      <c r="C3180" s="105"/>
      <c r="D3180" s="121"/>
      <c r="E3180" s="83"/>
    </row>
    <row r="3181" spans="2:5" x14ac:dyDescent="0.3">
      <c r="B3181" s="104"/>
      <c r="C3181" s="105"/>
      <c r="D3181" s="121"/>
      <c r="E3181" s="83"/>
    </row>
    <row r="3182" spans="2:5" x14ac:dyDescent="0.3">
      <c r="B3182" s="104"/>
      <c r="C3182" s="105"/>
      <c r="D3182" s="121"/>
      <c r="E3182" s="83"/>
    </row>
    <row r="3183" spans="2:5" x14ac:dyDescent="0.3">
      <c r="B3183" s="104"/>
      <c r="C3183" s="105"/>
      <c r="D3183" s="121"/>
      <c r="E3183" s="83"/>
    </row>
    <row r="3184" spans="2:5" x14ac:dyDescent="0.3">
      <c r="B3184" s="104"/>
      <c r="C3184" s="105"/>
      <c r="D3184" s="121"/>
      <c r="E3184" s="83"/>
    </row>
    <row r="3185" spans="2:5" x14ac:dyDescent="0.3">
      <c r="B3185" s="104"/>
      <c r="C3185" s="105"/>
      <c r="D3185" s="121"/>
      <c r="E3185" s="83"/>
    </row>
    <row r="3186" spans="2:5" x14ac:dyDescent="0.3">
      <c r="B3186" s="104"/>
      <c r="C3186" s="105"/>
      <c r="D3186" s="121"/>
      <c r="E3186" s="83"/>
    </row>
    <row r="3187" spans="2:5" x14ac:dyDescent="0.3">
      <c r="B3187" s="104"/>
      <c r="C3187" s="105"/>
      <c r="D3187" s="121"/>
      <c r="E3187" s="83"/>
    </row>
    <row r="3188" spans="2:5" x14ac:dyDescent="0.3">
      <c r="B3188" s="104"/>
      <c r="C3188" s="105"/>
      <c r="D3188" s="121"/>
      <c r="E3188" s="83"/>
    </row>
    <row r="3189" spans="2:5" x14ac:dyDescent="0.3">
      <c r="B3189" s="104"/>
      <c r="C3189" s="105"/>
      <c r="D3189" s="121"/>
      <c r="E3189" s="83"/>
    </row>
    <row r="3190" spans="2:5" x14ac:dyDescent="0.3">
      <c r="B3190" s="104"/>
      <c r="C3190" s="105"/>
      <c r="D3190" s="121"/>
      <c r="E3190" s="83"/>
    </row>
    <row r="3191" spans="2:5" x14ac:dyDescent="0.3">
      <c r="B3191" s="104"/>
      <c r="C3191" s="105"/>
      <c r="D3191" s="121"/>
      <c r="E3191" s="83"/>
    </row>
    <row r="3192" spans="2:5" x14ac:dyDescent="0.3">
      <c r="B3192" s="104"/>
      <c r="C3192" s="105"/>
      <c r="D3192" s="121"/>
      <c r="E3192" s="83"/>
    </row>
    <row r="3193" spans="2:5" x14ac:dyDescent="0.3">
      <c r="B3193" s="104"/>
      <c r="C3193" s="105"/>
      <c r="D3193" s="121"/>
      <c r="E3193" s="83"/>
    </row>
    <row r="3194" spans="2:5" x14ac:dyDescent="0.3">
      <c r="B3194" s="104"/>
      <c r="C3194" s="105"/>
      <c r="D3194" s="121"/>
      <c r="E3194" s="83"/>
    </row>
    <row r="3195" spans="2:5" x14ac:dyDescent="0.3">
      <c r="B3195" s="104"/>
      <c r="C3195" s="105"/>
      <c r="D3195" s="121"/>
      <c r="E3195" s="83"/>
    </row>
    <row r="3196" spans="2:5" x14ac:dyDescent="0.3">
      <c r="B3196" s="104"/>
      <c r="C3196" s="105"/>
      <c r="D3196" s="121"/>
      <c r="E3196" s="83"/>
    </row>
    <row r="3197" spans="2:5" x14ac:dyDescent="0.3">
      <c r="B3197" s="104"/>
      <c r="C3197" s="105"/>
      <c r="D3197" s="121"/>
      <c r="E3197" s="83"/>
    </row>
    <row r="3198" spans="2:5" x14ac:dyDescent="0.3">
      <c r="B3198" s="104"/>
      <c r="C3198" s="105"/>
      <c r="D3198" s="121"/>
      <c r="E3198" s="83"/>
    </row>
    <row r="3199" spans="2:5" x14ac:dyDescent="0.3">
      <c r="B3199" s="104"/>
      <c r="C3199" s="105"/>
      <c r="D3199" s="121"/>
      <c r="E3199" s="83"/>
    </row>
    <row r="3200" spans="2:5" x14ac:dyDescent="0.3">
      <c r="B3200" s="104"/>
      <c r="C3200" s="105"/>
      <c r="D3200" s="121"/>
      <c r="E3200" s="83"/>
    </row>
    <row r="3201" spans="2:5" x14ac:dyDescent="0.3">
      <c r="B3201" s="104"/>
      <c r="C3201" s="105"/>
      <c r="D3201" s="121"/>
      <c r="E3201" s="83"/>
    </row>
    <row r="3202" spans="2:5" x14ac:dyDescent="0.3">
      <c r="B3202" s="104"/>
      <c r="C3202" s="105"/>
      <c r="D3202" s="121"/>
      <c r="E3202" s="83"/>
    </row>
    <row r="3203" spans="2:5" x14ac:dyDescent="0.3">
      <c r="B3203" s="104"/>
      <c r="C3203" s="105"/>
      <c r="D3203" s="121"/>
      <c r="E3203" s="83"/>
    </row>
    <row r="3204" spans="2:5" x14ac:dyDescent="0.3">
      <c r="B3204" s="104"/>
      <c r="C3204" s="105"/>
      <c r="D3204" s="121"/>
      <c r="E3204" s="83"/>
    </row>
    <row r="3205" spans="2:5" x14ac:dyDescent="0.3">
      <c r="B3205" s="104"/>
      <c r="C3205" s="105"/>
      <c r="D3205" s="121"/>
      <c r="E3205" s="83"/>
    </row>
    <row r="3206" spans="2:5" x14ac:dyDescent="0.3">
      <c r="B3206" s="104"/>
      <c r="C3206" s="105"/>
      <c r="D3206" s="121"/>
      <c r="E3206" s="83"/>
    </row>
    <row r="3207" spans="2:5" x14ac:dyDescent="0.3">
      <c r="B3207" s="104"/>
      <c r="C3207" s="105"/>
      <c r="D3207" s="121"/>
      <c r="E3207" s="83"/>
    </row>
    <row r="3208" spans="2:5" x14ac:dyDescent="0.3">
      <c r="B3208" s="104"/>
      <c r="C3208" s="105"/>
      <c r="D3208" s="121"/>
      <c r="E3208" s="83"/>
    </row>
    <row r="3209" spans="2:5" x14ac:dyDescent="0.3">
      <c r="B3209" s="104"/>
      <c r="C3209" s="105"/>
      <c r="D3209" s="121"/>
      <c r="E3209" s="83"/>
    </row>
    <row r="3210" spans="2:5" x14ac:dyDescent="0.3">
      <c r="B3210" s="104"/>
      <c r="C3210" s="105"/>
      <c r="D3210" s="121"/>
      <c r="E3210" s="83"/>
    </row>
    <row r="3211" spans="2:5" x14ac:dyDescent="0.3">
      <c r="B3211" s="104"/>
      <c r="C3211" s="105"/>
      <c r="D3211" s="121"/>
      <c r="E3211" s="83"/>
    </row>
    <row r="3212" spans="2:5" x14ac:dyDescent="0.3">
      <c r="B3212" s="104"/>
      <c r="C3212" s="105"/>
      <c r="D3212" s="121"/>
      <c r="E3212" s="83"/>
    </row>
    <row r="3213" spans="2:5" x14ac:dyDescent="0.3">
      <c r="B3213" s="104"/>
      <c r="C3213" s="105"/>
      <c r="D3213" s="121"/>
      <c r="E3213" s="83"/>
    </row>
    <row r="3214" spans="2:5" x14ac:dyDescent="0.3">
      <c r="B3214" s="104"/>
      <c r="C3214" s="105"/>
      <c r="D3214" s="121"/>
      <c r="E3214" s="83"/>
    </row>
    <row r="3215" spans="2:5" x14ac:dyDescent="0.3">
      <c r="B3215" s="104"/>
      <c r="C3215" s="105"/>
      <c r="D3215" s="121"/>
      <c r="E3215" s="83"/>
    </row>
    <row r="3216" spans="2:5" x14ac:dyDescent="0.3">
      <c r="B3216" s="104"/>
      <c r="C3216" s="105"/>
      <c r="D3216" s="121"/>
      <c r="E3216" s="83"/>
    </row>
    <row r="3217" spans="2:5" x14ac:dyDescent="0.3">
      <c r="B3217" s="104"/>
      <c r="C3217" s="105"/>
      <c r="D3217" s="121"/>
      <c r="E3217" s="83"/>
    </row>
    <row r="3218" spans="2:5" x14ac:dyDescent="0.3">
      <c r="B3218" s="104"/>
      <c r="C3218" s="105"/>
      <c r="D3218" s="121"/>
      <c r="E3218" s="83"/>
    </row>
    <row r="3219" spans="2:5" x14ac:dyDescent="0.3">
      <c r="B3219" s="104"/>
      <c r="C3219" s="105"/>
      <c r="D3219" s="121"/>
      <c r="E3219" s="83"/>
    </row>
    <row r="3220" spans="2:5" x14ac:dyDescent="0.3">
      <c r="B3220" s="104"/>
      <c r="C3220" s="105"/>
      <c r="D3220" s="121"/>
      <c r="E3220" s="83"/>
    </row>
    <row r="3221" spans="2:5" x14ac:dyDescent="0.3">
      <c r="B3221" s="104"/>
      <c r="C3221" s="105"/>
      <c r="D3221" s="121"/>
      <c r="E3221" s="83"/>
    </row>
    <row r="3222" spans="2:5" x14ac:dyDescent="0.3">
      <c r="B3222" s="104"/>
      <c r="C3222" s="105"/>
      <c r="D3222" s="121"/>
      <c r="E3222" s="83"/>
    </row>
    <row r="3223" spans="2:5" x14ac:dyDescent="0.3">
      <c r="B3223" s="104"/>
      <c r="C3223" s="105"/>
      <c r="D3223" s="121"/>
      <c r="E3223" s="83"/>
    </row>
    <row r="3224" spans="2:5" x14ac:dyDescent="0.3">
      <c r="B3224" s="104"/>
      <c r="C3224" s="105"/>
      <c r="D3224" s="121"/>
      <c r="E3224" s="83"/>
    </row>
    <row r="3225" spans="2:5" x14ac:dyDescent="0.3">
      <c r="B3225" s="104"/>
      <c r="C3225" s="105"/>
      <c r="D3225" s="121"/>
      <c r="E3225" s="83"/>
    </row>
    <row r="3226" spans="2:5" x14ac:dyDescent="0.3">
      <c r="B3226" s="104"/>
      <c r="C3226" s="105"/>
      <c r="D3226" s="121"/>
      <c r="E3226" s="83"/>
    </row>
    <row r="3227" spans="2:5" x14ac:dyDescent="0.3">
      <c r="B3227" s="104"/>
      <c r="C3227" s="105"/>
      <c r="D3227" s="121"/>
      <c r="E3227" s="83"/>
    </row>
    <row r="3228" spans="2:5" x14ac:dyDescent="0.3">
      <c r="B3228" s="104"/>
      <c r="C3228" s="105"/>
      <c r="D3228" s="121"/>
      <c r="E3228" s="83"/>
    </row>
    <row r="3229" spans="2:5" x14ac:dyDescent="0.3">
      <c r="B3229" s="104"/>
      <c r="C3229" s="105"/>
      <c r="D3229" s="121"/>
      <c r="E3229" s="83"/>
    </row>
    <row r="3230" spans="2:5" x14ac:dyDescent="0.3">
      <c r="B3230" s="104"/>
      <c r="C3230" s="105"/>
      <c r="D3230" s="121"/>
      <c r="E3230" s="83"/>
    </row>
    <row r="3231" spans="2:5" x14ac:dyDescent="0.3">
      <c r="B3231" s="104"/>
      <c r="C3231" s="105"/>
      <c r="D3231" s="121"/>
      <c r="E3231" s="83"/>
    </row>
    <row r="3232" spans="2:5" x14ac:dyDescent="0.3">
      <c r="B3232" s="104"/>
      <c r="C3232" s="105"/>
      <c r="D3232" s="121"/>
      <c r="E3232" s="83"/>
    </row>
    <row r="3233" spans="2:5" x14ac:dyDescent="0.3">
      <c r="B3233" s="104"/>
      <c r="C3233" s="105"/>
      <c r="D3233" s="121"/>
      <c r="E3233" s="83"/>
    </row>
    <row r="3234" spans="2:5" x14ac:dyDescent="0.3">
      <c r="B3234" s="104"/>
      <c r="C3234" s="105"/>
      <c r="D3234" s="121"/>
      <c r="E3234" s="83"/>
    </row>
    <row r="3235" spans="2:5" x14ac:dyDescent="0.3">
      <c r="B3235" s="104"/>
      <c r="C3235" s="105"/>
      <c r="D3235" s="121"/>
      <c r="E3235" s="83"/>
    </row>
    <row r="3236" spans="2:5" x14ac:dyDescent="0.3">
      <c r="B3236" s="104"/>
      <c r="C3236" s="105"/>
      <c r="D3236" s="121"/>
      <c r="E3236" s="83"/>
    </row>
    <row r="3237" spans="2:5" x14ac:dyDescent="0.3">
      <c r="B3237" s="104"/>
      <c r="C3237" s="105"/>
      <c r="D3237" s="121"/>
      <c r="E3237" s="83"/>
    </row>
    <row r="3238" spans="2:5" x14ac:dyDescent="0.3">
      <c r="B3238" s="104"/>
      <c r="C3238" s="105"/>
      <c r="D3238" s="121"/>
      <c r="E3238" s="83"/>
    </row>
    <row r="3239" spans="2:5" x14ac:dyDescent="0.3">
      <c r="B3239" s="104"/>
      <c r="C3239" s="105"/>
      <c r="D3239" s="121"/>
      <c r="E3239" s="83"/>
    </row>
    <row r="3240" spans="2:5" x14ac:dyDescent="0.3">
      <c r="B3240" s="104"/>
      <c r="C3240" s="105"/>
      <c r="D3240" s="121"/>
      <c r="E3240" s="83"/>
    </row>
    <row r="3241" spans="2:5" x14ac:dyDescent="0.3">
      <c r="B3241" s="104"/>
      <c r="C3241" s="105"/>
      <c r="D3241" s="121"/>
      <c r="E3241" s="83"/>
    </row>
    <row r="3242" spans="2:5" x14ac:dyDescent="0.3">
      <c r="B3242" s="104"/>
      <c r="C3242" s="105"/>
      <c r="D3242" s="121"/>
      <c r="E3242" s="83"/>
    </row>
    <row r="3243" spans="2:5" x14ac:dyDescent="0.3">
      <c r="B3243" s="104"/>
      <c r="C3243" s="105"/>
      <c r="D3243" s="121"/>
      <c r="E3243" s="83"/>
    </row>
    <row r="3244" spans="2:5" x14ac:dyDescent="0.3">
      <c r="B3244" s="104"/>
      <c r="C3244" s="105"/>
      <c r="D3244" s="121"/>
      <c r="E3244" s="83"/>
    </row>
    <row r="3245" spans="2:5" x14ac:dyDescent="0.3">
      <c r="B3245" s="104"/>
      <c r="C3245" s="105"/>
      <c r="D3245" s="121"/>
      <c r="E3245" s="83"/>
    </row>
    <row r="3246" spans="2:5" x14ac:dyDescent="0.3">
      <c r="B3246" s="104"/>
      <c r="C3246" s="105"/>
      <c r="D3246" s="121"/>
      <c r="E3246" s="83"/>
    </row>
    <row r="3247" spans="2:5" x14ac:dyDescent="0.3">
      <c r="B3247" s="104"/>
      <c r="C3247" s="105"/>
      <c r="D3247" s="121"/>
      <c r="E3247" s="83"/>
    </row>
    <row r="3248" spans="2:5" x14ac:dyDescent="0.3">
      <c r="B3248" s="104"/>
      <c r="C3248" s="105"/>
      <c r="D3248" s="121"/>
      <c r="E3248" s="83"/>
    </row>
    <row r="3249" spans="2:5" x14ac:dyDescent="0.3">
      <c r="B3249" s="104"/>
      <c r="C3249" s="105"/>
      <c r="D3249" s="121"/>
      <c r="E3249" s="83"/>
    </row>
    <row r="3250" spans="2:5" x14ac:dyDescent="0.3">
      <c r="B3250" s="104"/>
      <c r="C3250" s="105"/>
      <c r="D3250" s="121"/>
      <c r="E3250" s="83"/>
    </row>
    <row r="3251" spans="2:5" x14ac:dyDescent="0.3">
      <c r="B3251" s="104"/>
      <c r="C3251" s="105"/>
      <c r="D3251" s="121"/>
      <c r="E3251" s="83"/>
    </row>
    <row r="3252" spans="2:5" x14ac:dyDescent="0.3">
      <c r="B3252" s="104"/>
      <c r="C3252" s="105"/>
      <c r="D3252" s="121"/>
      <c r="E3252" s="83"/>
    </row>
    <row r="3253" spans="2:5" x14ac:dyDescent="0.3">
      <c r="B3253" s="104"/>
      <c r="C3253" s="105"/>
      <c r="D3253" s="121"/>
      <c r="E3253" s="83"/>
    </row>
    <row r="3254" spans="2:5" x14ac:dyDescent="0.3">
      <c r="B3254" s="104"/>
      <c r="C3254" s="105"/>
      <c r="D3254" s="121"/>
      <c r="E3254" s="83"/>
    </row>
    <row r="3255" spans="2:5" x14ac:dyDescent="0.3">
      <c r="B3255" s="104"/>
      <c r="C3255" s="105"/>
      <c r="D3255" s="121"/>
      <c r="E3255" s="83"/>
    </row>
    <row r="3256" spans="2:5" x14ac:dyDescent="0.3">
      <c r="B3256" s="104"/>
      <c r="C3256" s="105"/>
      <c r="D3256" s="121"/>
      <c r="E3256" s="83"/>
    </row>
    <row r="3257" spans="2:5" x14ac:dyDescent="0.3">
      <c r="B3257" s="104"/>
      <c r="C3257" s="105"/>
      <c r="D3257" s="121"/>
      <c r="E3257" s="83"/>
    </row>
    <row r="3258" spans="2:5" x14ac:dyDescent="0.3">
      <c r="B3258" s="104"/>
      <c r="C3258" s="105"/>
      <c r="D3258" s="121"/>
      <c r="E3258" s="83"/>
    </row>
    <row r="3259" spans="2:5" x14ac:dyDescent="0.3">
      <c r="B3259" s="104"/>
      <c r="C3259" s="105"/>
      <c r="D3259" s="121"/>
      <c r="E3259" s="83"/>
    </row>
    <row r="3260" spans="2:5" x14ac:dyDescent="0.3">
      <c r="B3260" s="104"/>
      <c r="C3260" s="105"/>
      <c r="D3260" s="121"/>
      <c r="E3260" s="83"/>
    </row>
    <row r="3261" spans="2:5" x14ac:dyDescent="0.3">
      <c r="B3261" s="104"/>
      <c r="C3261" s="105"/>
      <c r="D3261" s="121"/>
      <c r="E3261" s="83"/>
    </row>
    <row r="3262" spans="2:5" x14ac:dyDescent="0.3">
      <c r="B3262" s="104"/>
      <c r="C3262" s="105"/>
      <c r="D3262" s="121"/>
      <c r="E3262" s="83"/>
    </row>
    <row r="3263" spans="2:5" x14ac:dyDescent="0.3">
      <c r="B3263" s="104"/>
      <c r="C3263" s="105"/>
      <c r="D3263" s="121"/>
      <c r="E3263" s="83"/>
    </row>
    <row r="3264" spans="2:5" x14ac:dyDescent="0.3">
      <c r="B3264" s="104"/>
      <c r="C3264" s="105"/>
      <c r="D3264" s="121"/>
      <c r="E3264" s="83"/>
    </row>
    <row r="3265" spans="2:5" x14ac:dyDescent="0.3">
      <c r="B3265" s="104"/>
      <c r="C3265" s="105"/>
      <c r="D3265" s="121"/>
      <c r="E3265" s="83"/>
    </row>
    <row r="3266" spans="2:5" x14ac:dyDescent="0.3">
      <c r="B3266" s="104"/>
      <c r="C3266" s="105"/>
      <c r="D3266" s="121"/>
      <c r="E3266" s="83"/>
    </row>
    <row r="3267" spans="2:5" x14ac:dyDescent="0.3">
      <c r="B3267" s="104"/>
      <c r="C3267" s="105"/>
      <c r="D3267" s="121"/>
      <c r="E3267" s="83"/>
    </row>
    <row r="3268" spans="2:5" x14ac:dyDescent="0.3">
      <c r="B3268" s="104"/>
      <c r="C3268" s="105"/>
      <c r="D3268" s="121"/>
      <c r="E3268" s="83"/>
    </row>
    <row r="3269" spans="2:5" x14ac:dyDescent="0.3">
      <c r="B3269" s="104"/>
      <c r="C3269" s="105"/>
      <c r="D3269" s="121"/>
      <c r="E3269" s="83"/>
    </row>
    <row r="3270" spans="2:5" x14ac:dyDescent="0.3">
      <c r="B3270" s="104"/>
      <c r="C3270" s="105"/>
      <c r="D3270" s="121"/>
      <c r="E3270" s="83"/>
    </row>
    <row r="3271" spans="2:5" x14ac:dyDescent="0.3">
      <c r="B3271" s="104"/>
      <c r="C3271" s="105"/>
      <c r="D3271" s="121"/>
      <c r="E3271" s="83"/>
    </row>
    <row r="3272" spans="2:5" x14ac:dyDescent="0.3">
      <c r="B3272" s="104"/>
      <c r="C3272" s="105"/>
      <c r="D3272" s="121"/>
      <c r="E3272" s="83"/>
    </row>
    <row r="3273" spans="2:5" x14ac:dyDescent="0.3">
      <c r="B3273" s="104"/>
      <c r="C3273" s="105"/>
      <c r="D3273" s="121"/>
      <c r="E3273" s="83"/>
    </row>
    <row r="3274" spans="2:5" x14ac:dyDescent="0.3">
      <c r="B3274" s="104"/>
      <c r="C3274" s="105"/>
      <c r="D3274" s="121"/>
      <c r="E3274" s="83"/>
    </row>
    <row r="3275" spans="2:5" x14ac:dyDescent="0.3">
      <c r="B3275" s="104"/>
      <c r="C3275" s="105"/>
      <c r="D3275" s="121"/>
      <c r="E3275" s="83"/>
    </row>
    <row r="3276" spans="2:5" x14ac:dyDescent="0.3">
      <c r="B3276" s="104"/>
      <c r="C3276" s="105"/>
      <c r="D3276" s="121"/>
      <c r="E3276" s="83"/>
    </row>
    <row r="3277" spans="2:5" x14ac:dyDescent="0.3">
      <c r="B3277" s="104"/>
      <c r="C3277" s="105"/>
      <c r="D3277" s="121"/>
      <c r="E3277" s="83"/>
    </row>
    <row r="3278" spans="2:5" x14ac:dyDescent="0.3">
      <c r="B3278" s="104"/>
      <c r="C3278" s="105"/>
      <c r="D3278" s="121"/>
      <c r="E3278" s="83"/>
    </row>
    <row r="3279" spans="2:5" x14ac:dyDescent="0.3">
      <c r="B3279" s="104"/>
      <c r="C3279" s="105"/>
      <c r="D3279" s="121"/>
      <c r="E3279" s="83"/>
    </row>
    <row r="3280" spans="2:5" x14ac:dyDescent="0.3">
      <c r="B3280" s="104"/>
      <c r="C3280" s="105"/>
      <c r="D3280" s="121"/>
      <c r="E3280" s="83"/>
    </row>
    <row r="3281" spans="2:5" x14ac:dyDescent="0.3">
      <c r="B3281" s="104"/>
      <c r="C3281" s="105"/>
      <c r="D3281" s="121"/>
      <c r="E3281" s="83"/>
    </row>
    <row r="3282" spans="2:5" x14ac:dyDescent="0.3">
      <c r="B3282" s="104"/>
      <c r="C3282" s="105"/>
      <c r="D3282" s="121"/>
      <c r="E3282" s="83"/>
    </row>
    <row r="3283" spans="2:5" x14ac:dyDescent="0.3">
      <c r="B3283" s="104"/>
      <c r="C3283" s="105"/>
      <c r="D3283" s="121"/>
      <c r="E3283" s="83"/>
    </row>
    <row r="3284" spans="2:5" x14ac:dyDescent="0.3">
      <c r="B3284" s="104"/>
      <c r="C3284" s="105"/>
      <c r="D3284" s="121"/>
      <c r="E3284" s="83"/>
    </row>
    <row r="3285" spans="2:5" x14ac:dyDescent="0.3">
      <c r="B3285" s="104"/>
      <c r="C3285" s="105"/>
      <c r="D3285" s="121"/>
      <c r="E3285" s="83"/>
    </row>
    <row r="3286" spans="2:5" x14ac:dyDescent="0.3">
      <c r="B3286" s="104"/>
      <c r="C3286" s="105"/>
      <c r="D3286" s="121"/>
      <c r="E3286" s="83"/>
    </row>
    <row r="3287" spans="2:5" x14ac:dyDescent="0.3">
      <c r="B3287" s="104"/>
      <c r="C3287" s="105"/>
      <c r="D3287" s="121"/>
      <c r="E3287" s="83"/>
    </row>
    <row r="3288" spans="2:5" x14ac:dyDescent="0.3">
      <c r="B3288" s="104"/>
      <c r="C3288" s="105"/>
      <c r="D3288" s="121"/>
      <c r="E3288" s="83"/>
    </row>
    <row r="3289" spans="2:5" x14ac:dyDescent="0.3">
      <c r="B3289" s="104"/>
      <c r="C3289" s="105"/>
      <c r="D3289" s="121"/>
      <c r="E3289" s="83"/>
    </row>
    <row r="3290" spans="2:5" x14ac:dyDescent="0.3">
      <c r="B3290" s="104"/>
      <c r="C3290" s="105"/>
      <c r="D3290" s="121"/>
      <c r="E3290" s="83"/>
    </row>
    <row r="3291" spans="2:5" x14ac:dyDescent="0.3">
      <c r="B3291" s="104"/>
      <c r="C3291" s="105"/>
      <c r="D3291" s="121"/>
      <c r="E3291" s="83"/>
    </row>
    <row r="3292" spans="2:5" x14ac:dyDescent="0.3">
      <c r="B3292" s="104"/>
      <c r="C3292" s="105"/>
      <c r="D3292" s="121"/>
      <c r="E3292" s="83"/>
    </row>
    <row r="3293" spans="2:5" x14ac:dyDescent="0.3">
      <c r="B3293" s="104"/>
      <c r="C3293" s="105"/>
      <c r="D3293" s="121"/>
      <c r="E3293" s="83"/>
    </row>
    <row r="3294" spans="2:5" x14ac:dyDescent="0.3">
      <c r="B3294" s="104"/>
      <c r="C3294" s="105"/>
      <c r="D3294" s="121"/>
      <c r="E3294" s="83"/>
    </row>
    <row r="3295" spans="2:5" x14ac:dyDescent="0.3">
      <c r="B3295" s="104"/>
      <c r="C3295" s="105"/>
      <c r="D3295" s="121"/>
      <c r="E3295" s="83"/>
    </row>
    <row r="3296" spans="2:5" x14ac:dyDescent="0.3">
      <c r="B3296" s="104"/>
      <c r="C3296" s="105"/>
      <c r="D3296" s="121"/>
      <c r="E3296" s="83"/>
    </row>
    <row r="3297" spans="2:5" x14ac:dyDescent="0.3">
      <c r="B3297" s="104"/>
      <c r="C3297" s="105"/>
      <c r="D3297" s="121"/>
      <c r="E3297" s="83"/>
    </row>
    <row r="3298" spans="2:5" x14ac:dyDescent="0.3">
      <c r="B3298" s="104"/>
      <c r="C3298" s="105"/>
      <c r="D3298" s="121"/>
      <c r="E3298" s="83"/>
    </row>
    <row r="3299" spans="2:5" x14ac:dyDescent="0.3">
      <c r="B3299" s="104"/>
      <c r="C3299" s="105"/>
      <c r="D3299" s="121"/>
      <c r="E3299" s="83"/>
    </row>
    <row r="3300" spans="2:5" x14ac:dyDescent="0.3">
      <c r="B3300" s="104"/>
      <c r="C3300" s="105"/>
      <c r="D3300" s="121"/>
      <c r="E3300" s="83"/>
    </row>
    <row r="3301" spans="2:5" x14ac:dyDescent="0.3">
      <c r="B3301" s="104"/>
      <c r="C3301" s="105"/>
      <c r="D3301" s="121"/>
      <c r="E3301" s="83"/>
    </row>
    <row r="3302" spans="2:5" x14ac:dyDescent="0.3">
      <c r="B3302" s="104"/>
      <c r="C3302" s="105"/>
      <c r="D3302" s="121"/>
      <c r="E3302" s="83"/>
    </row>
    <row r="3303" spans="2:5" x14ac:dyDescent="0.3">
      <c r="B3303" s="104"/>
      <c r="C3303" s="105"/>
      <c r="D3303" s="121"/>
      <c r="E3303" s="83"/>
    </row>
    <row r="3304" spans="2:5" x14ac:dyDescent="0.3">
      <c r="B3304" s="104"/>
      <c r="C3304" s="105"/>
      <c r="D3304" s="121"/>
      <c r="E3304" s="83"/>
    </row>
    <row r="3305" spans="2:5" x14ac:dyDescent="0.3">
      <c r="B3305" s="104"/>
      <c r="C3305" s="105"/>
      <c r="D3305" s="121"/>
      <c r="E3305" s="83"/>
    </row>
    <row r="3306" spans="2:5" x14ac:dyDescent="0.3">
      <c r="B3306" s="104"/>
      <c r="C3306" s="105"/>
      <c r="D3306" s="121"/>
      <c r="E3306" s="83"/>
    </row>
    <row r="3307" spans="2:5" x14ac:dyDescent="0.3">
      <c r="B3307" s="104"/>
      <c r="C3307" s="105"/>
      <c r="D3307" s="121"/>
      <c r="E3307" s="83"/>
    </row>
    <row r="3308" spans="2:5" x14ac:dyDescent="0.3">
      <c r="B3308" s="104"/>
      <c r="C3308" s="105"/>
      <c r="D3308" s="121"/>
      <c r="E3308" s="83"/>
    </row>
    <row r="3309" spans="2:5" x14ac:dyDescent="0.3">
      <c r="B3309" s="104"/>
      <c r="C3309" s="105"/>
      <c r="D3309" s="121"/>
      <c r="E3309" s="83"/>
    </row>
    <row r="3310" spans="2:5" x14ac:dyDescent="0.3">
      <c r="B3310" s="104"/>
      <c r="C3310" s="105"/>
      <c r="D3310" s="121"/>
      <c r="E3310" s="83"/>
    </row>
    <row r="3311" spans="2:5" x14ac:dyDescent="0.3">
      <c r="B3311" s="104"/>
      <c r="C3311" s="105"/>
      <c r="D3311" s="121"/>
      <c r="E3311" s="83"/>
    </row>
    <row r="3312" spans="2:5" x14ac:dyDescent="0.3">
      <c r="B3312" s="104"/>
      <c r="C3312" s="105"/>
      <c r="D3312" s="121"/>
      <c r="E3312" s="83"/>
    </row>
    <row r="3313" spans="2:5" x14ac:dyDescent="0.3">
      <c r="B3313" s="104"/>
      <c r="C3313" s="105"/>
      <c r="D3313" s="121"/>
      <c r="E3313" s="83"/>
    </row>
    <row r="3314" spans="2:5" x14ac:dyDescent="0.3">
      <c r="B3314" s="104"/>
      <c r="C3314" s="105"/>
      <c r="D3314" s="121"/>
      <c r="E3314" s="83"/>
    </row>
    <row r="3315" spans="2:5" x14ac:dyDescent="0.3">
      <c r="B3315" s="104"/>
      <c r="C3315" s="105"/>
      <c r="D3315" s="121"/>
      <c r="E3315" s="83"/>
    </row>
    <row r="3316" spans="2:5" x14ac:dyDescent="0.3">
      <c r="B3316" s="104"/>
      <c r="C3316" s="105"/>
      <c r="D3316" s="121"/>
      <c r="E3316" s="83"/>
    </row>
    <row r="3317" spans="2:5" x14ac:dyDescent="0.3">
      <c r="B3317" s="104"/>
      <c r="C3317" s="105"/>
      <c r="D3317" s="121"/>
      <c r="E3317" s="83"/>
    </row>
    <row r="3318" spans="2:5" x14ac:dyDescent="0.3">
      <c r="B3318" s="104"/>
      <c r="C3318" s="105"/>
      <c r="D3318" s="121"/>
      <c r="E3318" s="83"/>
    </row>
    <row r="3319" spans="2:5" x14ac:dyDescent="0.3">
      <c r="B3319" s="104"/>
      <c r="C3319" s="105"/>
      <c r="D3319" s="121"/>
      <c r="E3319" s="83"/>
    </row>
    <row r="3320" spans="2:5" x14ac:dyDescent="0.3">
      <c r="B3320" s="104"/>
      <c r="C3320" s="105"/>
      <c r="D3320" s="121"/>
      <c r="E3320" s="83"/>
    </row>
    <row r="3321" spans="2:5" x14ac:dyDescent="0.3">
      <c r="B3321" s="104"/>
      <c r="C3321" s="105"/>
      <c r="D3321" s="121"/>
      <c r="E3321" s="83"/>
    </row>
    <row r="3322" spans="2:5" x14ac:dyDescent="0.3">
      <c r="B3322" s="104"/>
      <c r="C3322" s="105"/>
      <c r="D3322" s="121"/>
      <c r="E3322" s="83"/>
    </row>
    <row r="3323" spans="2:5" x14ac:dyDescent="0.3">
      <c r="B3323" s="104"/>
      <c r="C3323" s="105"/>
      <c r="D3323" s="121"/>
      <c r="E3323" s="83"/>
    </row>
    <row r="3324" spans="2:5" x14ac:dyDescent="0.3">
      <c r="B3324" s="104"/>
      <c r="C3324" s="105"/>
      <c r="D3324" s="121"/>
      <c r="E3324" s="83"/>
    </row>
    <row r="3325" spans="2:5" x14ac:dyDescent="0.3">
      <c r="B3325" s="104"/>
      <c r="C3325" s="105"/>
      <c r="D3325" s="121"/>
      <c r="E3325" s="83"/>
    </row>
    <row r="3326" spans="2:5" x14ac:dyDescent="0.3">
      <c r="B3326" s="104"/>
      <c r="C3326" s="105"/>
      <c r="D3326" s="121"/>
      <c r="E3326" s="83"/>
    </row>
    <row r="3327" spans="2:5" x14ac:dyDescent="0.3">
      <c r="B3327" s="104"/>
      <c r="C3327" s="105"/>
      <c r="D3327" s="121"/>
      <c r="E3327" s="83"/>
    </row>
    <row r="3328" spans="2:5" x14ac:dyDescent="0.3">
      <c r="B3328" s="104"/>
      <c r="C3328" s="105"/>
      <c r="D3328" s="121"/>
      <c r="E3328" s="83"/>
    </row>
    <row r="3329" spans="2:5" x14ac:dyDescent="0.3">
      <c r="B3329" s="104"/>
      <c r="C3329" s="105"/>
      <c r="D3329" s="121"/>
      <c r="E3329" s="83"/>
    </row>
    <row r="3330" spans="2:5" x14ac:dyDescent="0.3">
      <c r="B3330" s="104"/>
      <c r="C3330" s="105"/>
      <c r="D3330" s="121"/>
      <c r="E3330" s="83"/>
    </row>
    <row r="3331" spans="2:5" x14ac:dyDescent="0.3">
      <c r="B3331" s="104"/>
      <c r="C3331" s="105"/>
      <c r="D3331" s="121"/>
      <c r="E3331" s="83"/>
    </row>
    <row r="3332" spans="2:5" x14ac:dyDescent="0.3">
      <c r="B3332" s="104"/>
      <c r="C3332" s="105"/>
      <c r="D3332" s="121"/>
      <c r="E3332" s="83"/>
    </row>
    <row r="3333" spans="2:5" x14ac:dyDescent="0.3">
      <c r="B3333" s="104"/>
      <c r="C3333" s="105"/>
      <c r="D3333" s="121"/>
      <c r="E3333" s="83"/>
    </row>
    <row r="3334" spans="2:5" x14ac:dyDescent="0.3">
      <c r="B3334" s="104"/>
      <c r="C3334" s="105"/>
      <c r="D3334" s="121"/>
      <c r="E3334" s="83"/>
    </row>
    <row r="3335" spans="2:5" x14ac:dyDescent="0.3">
      <c r="B3335" s="104"/>
      <c r="C3335" s="105"/>
      <c r="D3335" s="121"/>
      <c r="E3335" s="83"/>
    </row>
    <row r="3336" spans="2:5" x14ac:dyDescent="0.3">
      <c r="B3336" s="104"/>
      <c r="C3336" s="105"/>
      <c r="D3336" s="121"/>
      <c r="E3336" s="83"/>
    </row>
    <row r="3337" spans="2:5" x14ac:dyDescent="0.3">
      <c r="B3337" s="104"/>
      <c r="C3337" s="105"/>
      <c r="D3337" s="121"/>
      <c r="E3337" s="83"/>
    </row>
    <row r="3338" spans="2:5" x14ac:dyDescent="0.3">
      <c r="B3338" s="104"/>
      <c r="C3338" s="105"/>
      <c r="D3338" s="121"/>
      <c r="E3338" s="83"/>
    </row>
    <row r="3339" spans="2:5" x14ac:dyDescent="0.3">
      <c r="B3339" s="104"/>
      <c r="C3339" s="105"/>
      <c r="D3339" s="121"/>
      <c r="E3339" s="83"/>
    </row>
    <row r="3340" spans="2:5" x14ac:dyDescent="0.3">
      <c r="B3340" s="104"/>
      <c r="C3340" s="105"/>
      <c r="D3340" s="121"/>
      <c r="E3340" s="83"/>
    </row>
    <row r="3341" spans="2:5" x14ac:dyDescent="0.3">
      <c r="B3341" s="104"/>
      <c r="C3341" s="105"/>
      <c r="D3341" s="121"/>
      <c r="E3341" s="83"/>
    </row>
    <row r="3342" spans="2:5" x14ac:dyDescent="0.3">
      <c r="B3342" s="104"/>
      <c r="C3342" s="105"/>
      <c r="D3342" s="121"/>
      <c r="E3342" s="83"/>
    </row>
    <row r="3343" spans="2:5" x14ac:dyDescent="0.3">
      <c r="B3343" s="104"/>
      <c r="C3343" s="105"/>
      <c r="D3343" s="121"/>
      <c r="E3343" s="83"/>
    </row>
    <row r="3344" spans="2:5" x14ac:dyDescent="0.3">
      <c r="B3344" s="104"/>
      <c r="C3344" s="105"/>
      <c r="D3344" s="121"/>
      <c r="E3344" s="83"/>
    </row>
    <row r="3345" spans="2:5" x14ac:dyDescent="0.3">
      <c r="B3345" s="104"/>
      <c r="C3345" s="105"/>
      <c r="D3345" s="121"/>
      <c r="E3345" s="83"/>
    </row>
    <row r="3346" spans="2:5" x14ac:dyDescent="0.3">
      <c r="B3346" s="104"/>
      <c r="C3346" s="105"/>
      <c r="D3346" s="121"/>
      <c r="E3346" s="83"/>
    </row>
    <row r="3347" spans="2:5" x14ac:dyDescent="0.3">
      <c r="B3347" s="104"/>
      <c r="C3347" s="105"/>
      <c r="D3347" s="121"/>
      <c r="E3347" s="83"/>
    </row>
    <row r="3348" spans="2:5" x14ac:dyDescent="0.3">
      <c r="B3348" s="104"/>
      <c r="C3348" s="105"/>
      <c r="D3348" s="121"/>
      <c r="E3348" s="83"/>
    </row>
    <row r="3349" spans="2:5" x14ac:dyDescent="0.3">
      <c r="B3349" s="104"/>
      <c r="C3349" s="105"/>
      <c r="D3349" s="121"/>
      <c r="E3349" s="83"/>
    </row>
    <row r="3350" spans="2:5" x14ac:dyDescent="0.3">
      <c r="B3350" s="104"/>
      <c r="C3350" s="105"/>
      <c r="D3350" s="121"/>
      <c r="E3350" s="83"/>
    </row>
    <row r="3351" spans="2:5" x14ac:dyDescent="0.3">
      <c r="B3351" s="104"/>
      <c r="C3351" s="105"/>
      <c r="D3351" s="121"/>
      <c r="E3351" s="83"/>
    </row>
    <row r="3352" spans="2:5" x14ac:dyDescent="0.3">
      <c r="B3352" s="104"/>
      <c r="C3352" s="105"/>
      <c r="D3352" s="121"/>
      <c r="E3352" s="83"/>
    </row>
    <row r="3353" spans="2:5" x14ac:dyDescent="0.3">
      <c r="B3353" s="104"/>
      <c r="C3353" s="105"/>
      <c r="D3353" s="121"/>
      <c r="E3353" s="83"/>
    </row>
    <row r="3354" spans="2:5" x14ac:dyDescent="0.3">
      <c r="B3354" s="104"/>
      <c r="C3354" s="105"/>
      <c r="D3354" s="121"/>
      <c r="E3354" s="83"/>
    </row>
    <row r="3355" spans="2:5" x14ac:dyDescent="0.3">
      <c r="B3355" s="104"/>
      <c r="C3355" s="105"/>
      <c r="D3355" s="121"/>
      <c r="E3355" s="83"/>
    </row>
    <row r="3356" spans="2:5" x14ac:dyDescent="0.3">
      <c r="B3356" s="104"/>
      <c r="C3356" s="105"/>
      <c r="D3356" s="121"/>
      <c r="E3356" s="83"/>
    </row>
    <row r="3357" spans="2:5" x14ac:dyDescent="0.3">
      <c r="B3357" s="104"/>
      <c r="C3357" s="105"/>
      <c r="D3357" s="121"/>
      <c r="E3357" s="83"/>
    </row>
    <row r="3358" spans="2:5" x14ac:dyDescent="0.3">
      <c r="B3358" s="104"/>
      <c r="C3358" s="105"/>
      <c r="D3358" s="121"/>
      <c r="E3358" s="83"/>
    </row>
    <row r="3359" spans="2:5" x14ac:dyDescent="0.3">
      <c r="B3359" s="104"/>
      <c r="C3359" s="105"/>
      <c r="D3359" s="121"/>
      <c r="E3359" s="83"/>
    </row>
    <row r="3360" spans="2:5" x14ac:dyDescent="0.3">
      <c r="B3360" s="104"/>
      <c r="C3360" s="105"/>
      <c r="D3360" s="121"/>
      <c r="E3360" s="83"/>
    </row>
    <row r="3361" spans="2:5" x14ac:dyDescent="0.3">
      <c r="B3361" s="104"/>
      <c r="C3361" s="105"/>
      <c r="D3361" s="121"/>
      <c r="E3361" s="83"/>
    </row>
    <row r="3362" spans="2:5" x14ac:dyDescent="0.3">
      <c r="B3362" s="104"/>
      <c r="C3362" s="105"/>
      <c r="D3362" s="121"/>
      <c r="E3362" s="83"/>
    </row>
    <row r="3363" spans="2:5" x14ac:dyDescent="0.3">
      <c r="B3363" s="104"/>
      <c r="C3363" s="105"/>
      <c r="D3363" s="121"/>
      <c r="E3363" s="83"/>
    </row>
    <row r="3364" spans="2:5" x14ac:dyDescent="0.3">
      <c r="B3364" s="104"/>
      <c r="C3364" s="105"/>
      <c r="D3364" s="121"/>
      <c r="E3364" s="83"/>
    </row>
    <row r="3365" spans="2:5" x14ac:dyDescent="0.3">
      <c r="B3365" s="104"/>
      <c r="C3365" s="105"/>
      <c r="D3365" s="121"/>
      <c r="E3365" s="83"/>
    </row>
    <row r="3366" spans="2:5" x14ac:dyDescent="0.3">
      <c r="B3366" s="104"/>
      <c r="C3366" s="105"/>
      <c r="D3366" s="121"/>
      <c r="E3366" s="83"/>
    </row>
    <row r="3367" spans="2:5" x14ac:dyDescent="0.3">
      <c r="B3367" s="104"/>
      <c r="C3367" s="105"/>
      <c r="D3367" s="121"/>
      <c r="E3367" s="83"/>
    </row>
    <row r="3368" spans="2:5" x14ac:dyDescent="0.3">
      <c r="B3368" s="104"/>
      <c r="C3368" s="105"/>
      <c r="D3368" s="121"/>
      <c r="E3368" s="83"/>
    </row>
    <row r="3369" spans="2:5" x14ac:dyDescent="0.3">
      <c r="B3369" s="104"/>
      <c r="C3369" s="105"/>
      <c r="D3369" s="121"/>
      <c r="E3369" s="83"/>
    </row>
    <row r="3370" spans="2:5" x14ac:dyDescent="0.3">
      <c r="B3370" s="104"/>
      <c r="C3370" s="105"/>
      <c r="D3370" s="121"/>
      <c r="E3370" s="83"/>
    </row>
    <row r="3371" spans="2:5" x14ac:dyDescent="0.3">
      <c r="B3371" s="104"/>
      <c r="C3371" s="105"/>
      <c r="D3371" s="121"/>
      <c r="E3371" s="83"/>
    </row>
    <row r="3372" spans="2:5" x14ac:dyDescent="0.3">
      <c r="B3372" s="104"/>
      <c r="C3372" s="105"/>
      <c r="D3372" s="121"/>
      <c r="E3372" s="83"/>
    </row>
    <row r="3373" spans="2:5" x14ac:dyDescent="0.3">
      <c r="B3373" s="104"/>
      <c r="C3373" s="105"/>
      <c r="D3373" s="121"/>
      <c r="E3373" s="83"/>
    </row>
    <row r="3374" spans="2:5" x14ac:dyDescent="0.3">
      <c r="B3374" s="104"/>
      <c r="C3374" s="105"/>
      <c r="D3374" s="121"/>
      <c r="E3374" s="83"/>
    </row>
    <row r="3375" spans="2:5" x14ac:dyDescent="0.3">
      <c r="B3375" s="104"/>
      <c r="C3375" s="105"/>
      <c r="D3375" s="121"/>
      <c r="E3375" s="83"/>
    </row>
    <row r="3376" spans="2:5" x14ac:dyDescent="0.3">
      <c r="B3376" s="104"/>
      <c r="C3376" s="105"/>
      <c r="D3376" s="121"/>
      <c r="E3376" s="83"/>
    </row>
    <row r="3377" spans="2:5" x14ac:dyDescent="0.3">
      <c r="B3377" s="104"/>
      <c r="C3377" s="105"/>
      <c r="D3377" s="121"/>
      <c r="E3377" s="83"/>
    </row>
    <row r="3378" spans="2:5" x14ac:dyDescent="0.3">
      <c r="B3378" s="104"/>
      <c r="C3378" s="105"/>
      <c r="D3378" s="121"/>
      <c r="E3378" s="83"/>
    </row>
    <row r="3379" spans="2:5" x14ac:dyDescent="0.3">
      <c r="B3379" s="104"/>
      <c r="C3379" s="105"/>
      <c r="D3379" s="121"/>
      <c r="E3379" s="83"/>
    </row>
    <row r="3380" spans="2:5" x14ac:dyDescent="0.3">
      <c r="B3380" s="104"/>
      <c r="C3380" s="105"/>
      <c r="D3380" s="121"/>
      <c r="E3380" s="83"/>
    </row>
    <row r="3381" spans="2:5" x14ac:dyDescent="0.3">
      <c r="B3381" s="104"/>
      <c r="C3381" s="105"/>
      <c r="D3381" s="121"/>
      <c r="E3381" s="83"/>
    </row>
    <row r="3382" spans="2:5" x14ac:dyDescent="0.3">
      <c r="B3382" s="104"/>
      <c r="C3382" s="105"/>
      <c r="D3382" s="121"/>
      <c r="E3382" s="83"/>
    </row>
    <row r="3383" spans="2:5" x14ac:dyDescent="0.3">
      <c r="B3383" s="104"/>
      <c r="C3383" s="105"/>
      <c r="D3383" s="121"/>
      <c r="E3383" s="83"/>
    </row>
    <row r="3384" spans="2:5" x14ac:dyDescent="0.3">
      <c r="B3384" s="104"/>
      <c r="C3384" s="105"/>
      <c r="D3384" s="121"/>
      <c r="E3384" s="83"/>
    </row>
    <row r="3385" spans="2:5" x14ac:dyDescent="0.3">
      <c r="B3385" s="104"/>
      <c r="C3385" s="105"/>
      <c r="D3385" s="121"/>
      <c r="E3385" s="83"/>
    </row>
    <row r="3386" spans="2:5" x14ac:dyDescent="0.3">
      <c r="B3386" s="104"/>
      <c r="C3386" s="105"/>
      <c r="D3386" s="121"/>
      <c r="E3386" s="83"/>
    </row>
    <row r="3387" spans="2:5" x14ac:dyDescent="0.3">
      <c r="B3387" s="104"/>
      <c r="C3387" s="105"/>
      <c r="D3387" s="121"/>
      <c r="E3387" s="83"/>
    </row>
    <row r="3388" spans="2:5" x14ac:dyDescent="0.3">
      <c r="B3388" s="104"/>
      <c r="C3388" s="105"/>
      <c r="D3388" s="121"/>
      <c r="E3388" s="83"/>
    </row>
    <row r="3389" spans="2:5" x14ac:dyDescent="0.3">
      <c r="B3389" s="104"/>
      <c r="C3389" s="105"/>
      <c r="D3389" s="121"/>
      <c r="E3389" s="83"/>
    </row>
    <row r="3390" spans="2:5" x14ac:dyDescent="0.3">
      <c r="B3390" s="104"/>
      <c r="C3390" s="105"/>
      <c r="D3390" s="121"/>
      <c r="E3390" s="83"/>
    </row>
    <row r="3391" spans="2:5" x14ac:dyDescent="0.3">
      <c r="B3391" s="104"/>
      <c r="C3391" s="105"/>
      <c r="D3391" s="121"/>
      <c r="E3391" s="83"/>
    </row>
    <row r="3392" spans="2:5" x14ac:dyDescent="0.3">
      <c r="B3392" s="104"/>
      <c r="C3392" s="105"/>
      <c r="D3392" s="121"/>
      <c r="E3392" s="83"/>
    </row>
    <row r="3393" spans="2:5" x14ac:dyDescent="0.3">
      <c r="B3393" s="104"/>
      <c r="C3393" s="105"/>
      <c r="D3393" s="121"/>
      <c r="E3393" s="83"/>
    </row>
    <row r="3394" spans="2:5" x14ac:dyDescent="0.3">
      <c r="B3394" s="104"/>
      <c r="C3394" s="105"/>
      <c r="D3394" s="121"/>
      <c r="E3394" s="83"/>
    </row>
    <row r="3395" spans="2:5" x14ac:dyDescent="0.3">
      <c r="B3395" s="104"/>
      <c r="C3395" s="105"/>
      <c r="D3395" s="121"/>
      <c r="E3395" s="83"/>
    </row>
    <row r="3396" spans="2:5" x14ac:dyDescent="0.3">
      <c r="B3396" s="104"/>
      <c r="C3396" s="105"/>
      <c r="D3396" s="121"/>
      <c r="E3396" s="83"/>
    </row>
    <row r="3397" spans="2:5" x14ac:dyDescent="0.3">
      <c r="B3397" s="104"/>
      <c r="C3397" s="105"/>
      <c r="D3397" s="121"/>
      <c r="E3397" s="83"/>
    </row>
    <row r="3398" spans="2:5" x14ac:dyDescent="0.3">
      <c r="B3398" s="104"/>
      <c r="C3398" s="105"/>
      <c r="D3398" s="121"/>
      <c r="E3398" s="83"/>
    </row>
    <row r="3399" spans="2:5" x14ac:dyDescent="0.3">
      <c r="B3399" s="104"/>
      <c r="C3399" s="105"/>
      <c r="D3399" s="121"/>
      <c r="E3399" s="83"/>
    </row>
    <row r="3400" spans="2:5" x14ac:dyDescent="0.3">
      <c r="B3400" s="104"/>
      <c r="C3400" s="105"/>
      <c r="D3400" s="121"/>
      <c r="E3400" s="83"/>
    </row>
    <row r="3401" spans="2:5" x14ac:dyDescent="0.3">
      <c r="B3401" s="104"/>
      <c r="C3401" s="105"/>
      <c r="D3401" s="121"/>
      <c r="E3401" s="83"/>
    </row>
    <row r="3402" spans="2:5" x14ac:dyDescent="0.3">
      <c r="B3402" s="104"/>
      <c r="C3402" s="105"/>
      <c r="D3402" s="121"/>
      <c r="E3402" s="83"/>
    </row>
    <row r="3403" spans="2:5" x14ac:dyDescent="0.3">
      <c r="B3403" s="104"/>
      <c r="C3403" s="105"/>
      <c r="D3403" s="121"/>
      <c r="E3403" s="83"/>
    </row>
    <row r="3404" spans="2:5" x14ac:dyDescent="0.3">
      <c r="B3404" s="104"/>
      <c r="C3404" s="105"/>
      <c r="D3404" s="121"/>
      <c r="E3404" s="83"/>
    </row>
    <row r="3405" spans="2:5" x14ac:dyDescent="0.3">
      <c r="B3405" s="104"/>
      <c r="C3405" s="105"/>
      <c r="D3405" s="121"/>
      <c r="E3405" s="83"/>
    </row>
    <row r="3406" spans="2:5" x14ac:dyDescent="0.3">
      <c r="B3406" s="104"/>
      <c r="C3406" s="105"/>
      <c r="D3406" s="121"/>
      <c r="E3406" s="83"/>
    </row>
    <row r="3407" spans="2:5" x14ac:dyDescent="0.3">
      <c r="B3407" s="104"/>
      <c r="C3407" s="105"/>
      <c r="D3407" s="121"/>
      <c r="E3407" s="83"/>
    </row>
    <row r="3408" spans="2:5" x14ac:dyDescent="0.3">
      <c r="B3408" s="104"/>
      <c r="C3408" s="105"/>
      <c r="D3408" s="121"/>
      <c r="E3408" s="83"/>
    </row>
    <row r="3409" spans="2:5" x14ac:dyDescent="0.3">
      <c r="B3409" s="104"/>
      <c r="C3409" s="105"/>
      <c r="D3409" s="121"/>
      <c r="E3409" s="83"/>
    </row>
    <row r="3410" spans="2:5" x14ac:dyDescent="0.3">
      <c r="B3410" s="104"/>
      <c r="C3410" s="105"/>
      <c r="D3410" s="121"/>
      <c r="E3410" s="83"/>
    </row>
    <row r="3411" spans="2:5" x14ac:dyDescent="0.3">
      <c r="B3411" s="104"/>
      <c r="C3411" s="105"/>
      <c r="D3411" s="121"/>
      <c r="E3411" s="83"/>
    </row>
    <row r="3412" spans="2:5" x14ac:dyDescent="0.3">
      <c r="B3412" s="104"/>
      <c r="C3412" s="105"/>
      <c r="D3412" s="121"/>
      <c r="E3412" s="83"/>
    </row>
    <row r="3413" spans="2:5" x14ac:dyDescent="0.3">
      <c r="B3413" s="104"/>
      <c r="C3413" s="105"/>
      <c r="D3413" s="121"/>
      <c r="E3413" s="83"/>
    </row>
    <row r="3414" spans="2:5" x14ac:dyDescent="0.3">
      <c r="B3414" s="104"/>
      <c r="C3414" s="105"/>
      <c r="D3414" s="121"/>
      <c r="E3414" s="83"/>
    </row>
    <row r="3415" spans="2:5" x14ac:dyDescent="0.3">
      <c r="B3415" s="104"/>
      <c r="C3415" s="105"/>
      <c r="D3415" s="121"/>
      <c r="E3415" s="83"/>
    </row>
    <row r="3416" spans="2:5" x14ac:dyDescent="0.3">
      <c r="B3416" s="104"/>
      <c r="C3416" s="105"/>
      <c r="D3416" s="121"/>
      <c r="E3416" s="83"/>
    </row>
    <row r="3417" spans="2:5" x14ac:dyDescent="0.3">
      <c r="B3417" s="104"/>
      <c r="C3417" s="105"/>
      <c r="D3417" s="121"/>
      <c r="E3417" s="83"/>
    </row>
    <row r="3418" spans="2:5" x14ac:dyDescent="0.3">
      <c r="B3418" s="104"/>
      <c r="C3418" s="105"/>
      <c r="D3418" s="121"/>
      <c r="E3418" s="83"/>
    </row>
    <row r="3419" spans="2:5" x14ac:dyDescent="0.3">
      <c r="B3419" s="104"/>
      <c r="C3419" s="105"/>
      <c r="D3419" s="121"/>
      <c r="E3419" s="83"/>
    </row>
    <row r="3420" spans="2:5" x14ac:dyDescent="0.3">
      <c r="B3420" s="104"/>
      <c r="C3420" s="105"/>
      <c r="D3420" s="121"/>
      <c r="E3420" s="83"/>
    </row>
    <row r="3421" spans="2:5" x14ac:dyDescent="0.3">
      <c r="B3421" s="104"/>
      <c r="C3421" s="105"/>
      <c r="D3421" s="121"/>
      <c r="E3421" s="83"/>
    </row>
    <row r="3422" spans="2:5" x14ac:dyDescent="0.3">
      <c r="B3422" s="104"/>
      <c r="C3422" s="105"/>
      <c r="D3422" s="121"/>
      <c r="E3422" s="83"/>
    </row>
    <row r="3423" spans="2:5" x14ac:dyDescent="0.3">
      <c r="B3423" s="104"/>
      <c r="C3423" s="105"/>
      <c r="D3423" s="121"/>
      <c r="E3423" s="83"/>
    </row>
    <row r="3424" spans="2:5" x14ac:dyDescent="0.3">
      <c r="B3424" s="104"/>
      <c r="C3424" s="105"/>
      <c r="D3424" s="121"/>
      <c r="E3424" s="83"/>
    </row>
    <row r="3425" spans="2:5" x14ac:dyDescent="0.3">
      <c r="B3425" s="104"/>
      <c r="C3425" s="105"/>
      <c r="D3425" s="121"/>
      <c r="E3425" s="83"/>
    </row>
    <row r="3426" spans="2:5" x14ac:dyDescent="0.3">
      <c r="B3426" s="104"/>
      <c r="C3426" s="105"/>
      <c r="D3426" s="121"/>
      <c r="E3426" s="83"/>
    </row>
    <row r="3427" spans="2:5" x14ac:dyDescent="0.3">
      <c r="B3427" s="104"/>
      <c r="C3427" s="105"/>
      <c r="D3427" s="121"/>
      <c r="E3427" s="83"/>
    </row>
    <row r="3428" spans="2:5" x14ac:dyDescent="0.3">
      <c r="B3428" s="104"/>
      <c r="C3428" s="105"/>
      <c r="D3428" s="121"/>
      <c r="E3428" s="83"/>
    </row>
    <row r="3429" spans="2:5" x14ac:dyDescent="0.3">
      <c r="B3429" s="104"/>
      <c r="C3429" s="105"/>
      <c r="D3429" s="121"/>
      <c r="E3429" s="83"/>
    </row>
    <row r="3430" spans="2:5" x14ac:dyDescent="0.3">
      <c r="B3430" s="104"/>
      <c r="C3430" s="105"/>
      <c r="D3430" s="121"/>
      <c r="E3430" s="83"/>
    </row>
    <row r="3431" spans="2:5" x14ac:dyDescent="0.3">
      <c r="B3431" s="104"/>
      <c r="C3431" s="105"/>
      <c r="D3431" s="121"/>
      <c r="E3431" s="83"/>
    </row>
    <row r="3432" spans="2:5" x14ac:dyDescent="0.3">
      <c r="B3432" s="104"/>
      <c r="C3432" s="105"/>
      <c r="D3432" s="121"/>
      <c r="E3432" s="83"/>
    </row>
    <row r="3433" spans="2:5" x14ac:dyDescent="0.3">
      <c r="B3433" s="104"/>
      <c r="C3433" s="105"/>
      <c r="D3433" s="121"/>
      <c r="E3433" s="83"/>
    </row>
    <row r="3434" spans="2:5" x14ac:dyDescent="0.3">
      <c r="B3434" s="104"/>
      <c r="C3434" s="105"/>
      <c r="D3434" s="121"/>
      <c r="E3434" s="83"/>
    </row>
    <row r="3435" spans="2:5" x14ac:dyDescent="0.3">
      <c r="B3435" s="104"/>
      <c r="C3435" s="105"/>
      <c r="D3435" s="121"/>
      <c r="E3435" s="83"/>
    </row>
    <row r="3436" spans="2:5" x14ac:dyDescent="0.3">
      <c r="B3436" s="104"/>
      <c r="C3436" s="105"/>
      <c r="D3436" s="121"/>
      <c r="E3436" s="83"/>
    </row>
    <row r="3437" spans="2:5" x14ac:dyDescent="0.3">
      <c r="B3437" s="104"/>
      <c r="C3437" s="105"/>
      <c r="D3437" s="121"/>
      <c r="E3437" s="83"/>
    </row>
    <row r="3438" spans="2:5" x14ac:dyDescent="0.3">
      <c r="B3438" s="104"/>
      <c r="C3438" s="105"/>
      <c r="D3438" s="121"/>
      <c r="E3438" s="83"/>
    </row>
    <row r="3439" spans="2:5" x14ac:dyDescent="0.3">
      <c r="B3439" s="104"/>
      <c r="C3439" s="105"/>
      <c r="D3439" s="121"/>
      <c r="E3439" s="83"/>
    </row>
    <row r="3440" spans="2:5" x14ac:dyDescent="0.3">
      <c r="B3440" s="104"/>
      <c r="C3440" s="105"/>
      <c r="D3440" s="121"/>
      <c r="E3440" s="83"/>
    </row>
    <row r="3441" spans="2:5" x14ac:dyDescent="0.3">
      <c r="B3441" s="104"/>
      <c r="C3441" s="105"/>
      <c r="D3441" s="121"/>
      <c r="E3441" s="83"/>
    </row>
    <row r="3442" spans="2:5" x14ac:dyDescent="0.3">
      <c r="B3442" s="104"/>
      <c r="C3442" s="105"/>
      <c r="D3442" s="121"/>
      <c r="E3442" s="83"/>
    </row>
    <row r="3443" spans="2:5" x14ac:dyDescent="0.3">
      <c r="B3443" s="104"/>
      <c r="C3443" s="105"/>
      <c r="D3443" s="121"/>
      <c r="E3443" s="83"/>
    </row>
    <row r="3444" spans="2:5" x14ac:dyDescent="0.3">
      <c r="B3444" s="104"/>
      <c r="C3444" s="105"/>
      <c r="D3444" s="121"/>
      <c r="E3444" s="83"/>
    </row>
    <row r="3445" spans="2:5" x14ac:dyDescent="0.3">
      <c r="B3445" s="104"/>
      <c r="C3445" s="105"/>
      <c r="D3445" s="121"/>
      <c r="E3445" s="83"/>
    </row>
    <row r="3446" spans="2:5" x14ac:dyDescent="0.3">
      <c r="B3446" s="104"/>
      <c r="C3446" s="105"/>
      <c r="D3446" s="121"/>
      <c r="E3446" s="83"/>
    </row>
    <row r="3447" spans="2:5" x14ac:dyDescent="0.3">
      <c r="B3447" s="104"/>
      <c r="C3447" s="105"/>
      <c r="D3447" s="121"/>
      <c r="E3447" s="83"/>
    </row>
    <row r="3448" spans="2:5" x14ac:dyDescent="0.3">
      <c r="B3448" s="104"/>
      <c r="C3448" s="105"/>
      <c r="D3448" s="121"/>
      <c r="E3448" s="83"/>
    </row>
    <row r="3449" spans="2:5" x14ac:dyDescent="0.3">
      <c r="B3449" s="104"/>
      <c r="C3449" s="105"/>
      <c r="D3449" s="121"/>
      <c r="E3449" s="83"/>
    </row>
    <row r="3450" spans="2:5" x14ac:dyDescent="0.3">
      <c r="B3450" s="104"/>
      <c r="C3450" s="105"/>
      <c r="D3450" s="121"/>
      <c r="E3450" s="83"/>
    </row>
    <row r="3451" spans="2:5" x14ac:dyDescent="0.3">
      <c r="B3451" s="104"/>
      <c r="C3451" s="105"/>
      <c r="D3451" s="121"/>
      <c r="E3451" s="83"/>
    </row>
    <row r="3452" spans="2:5" x14ac:dyDescent="0.3">
      <c r="B3452" s="104"/>
      <c r="C3452" s="105"/>
      <c r="D3452" s="121"/>
      <c r="E3452" s="83"/>
    </row>
    <row r="3453" spans="2:5" x14ac:dyDescent="0.3">
      <c r="B3453" s="104"/>
      <c r="C3453" s="105"/>
      <c r="D3453" s="121"/>
      <c r="E3453" s="83"/>
    </row>
    <row r="3454" spans="2:5" x14ac:dyDescent="0.3">
      <c r="B3454" s="104"/>
      <c r="C3454" s="105"/>
      <c r="D3454" s="121"/>
      <c r="E3454" s="83"/>
    </row>
    <row r="3455" spans="2:5" x14ac:dyDescent="0.3">
      <c r="B3455" s="104"/>
      <c r="C3455" s="105"/>
      <c r="D3455" s="121"/>
      <c r="E3455" s="83"/>
    </row>
    <row r="3456" spans="2:5" x14ac:dyDescent="0.3">
      <c r="B3456" s="104"/>
      <c r="C3456" s="105"/>
      <c r="D3456" s="121"/>
      <c r="E3456" s="83"/>
    </row>
    <row r="3457" spans="2:5" x14ac:dyDescent="0.3">
      <c r="B3457" s="104"/>
      <c r="C3457" s="105"/>
      <c r="D3457" s="121"/>
      <c r="E3457" s="83"/>
    </row>
    <row r="3458" spans="2:5" x14ac:dyDescent="0.3">
      <c r="B3458" s="104"/>
      <c r="C3458" s="105"/>
      <c r="D3458" s="121"/>
      <c r="E3458" s="83"/>
    </row>
    <row r="3459" spans="2:5" x14ac:dyDescent="0.3">
      <c r="B3459" s="104"/>
      <c r="C3459" s="105"/>
      <c r="D3459" s="121"/>
      <c r="E3459" s="83"/>
    </row>
    <row r="3460" spans="2:5" x14ac:dyDescent="0.3">
      <c r="B3460" s="104"/>
      <c r="C3460" s="105"/>
      <c r="D3460" s="121"/>
      <c r="E3460" s="83"/>
    </row>
    <row r="3461" spans="2:5" x14ac:dyDescent="0.3">
      <c r="B3461" s="104"/>
      <c r="C3461" s="105"/>
      <c r="D3461" s="121"/>
      <c r="E3461" s="83"/>
    </row>
    <row r="3462" spans="2:5" x14ac:dyDescent="0.3">
      <c r="B3462" s="104"/>
      <c r="C3462" s="105"/>
      <c r="D3462" s="121"/>
      <c r="E3462" s="83"/>
    </row>
    <row r="3463" spans="2:5" x14ac:dyDescent="0.3">
      <c r="B3463" s="104"/>
      <c r="C3463" s="105"/>
      <c r="D3463" s="121"/>
      <c r="E3463" s="83"/>
    </row>
    <row r="3464" spans="2:5" x14ac:dyDescent="0.3">
      <c r="B3464" s="104"/>
      <c r="C3464" s="105"/>
      <c r="D3464" s="121"/>
      <c r="E3464" s="83"/>
    </row>
    <row r="3465" spans="2:5" x14ac:dyDescent="0.3">
      <c r="B3465" s="104"/>
      <c r="C3465" s="105"/>
      <c r="D3465" s="121"/>
      <c r="E3465" s="83"/>
    </row>
    <row r="3466" spans="2:5" x14ac:dyDescent="0.3">
      <c r="B3466" s="104"/>
      <c r="C3466" s="105"/>
      <c r="D3466" s="121"/>
      <c r="E3466" s="83"/>
    </row>
    <row r="3467" spans="2:5" x14ac:dyDescent="0.3">
      <c r="B3467" s="104"/>
      <c r="C3467" s="105"/>
      <c r="D3467" s="121"/>
      <c r="E3467" s="83"/>
    </row>
    <row r="3468" spans="2:5" x14ac:dyDescent="0.3">
      <c r="B3468" s="104"/>
      <c r="C3468" s="105"/>
      <c r="D3468" s="121"/>
      <c r="E3468" s="83"/>
    </row>
    <row r="3469" spans="2:5" x14ac:dyDescent="0.3">
      <c r="B3469" s="104"/>
      <c r="C3469" s="105"/>
      <c r="D3469" s="121"/>
      <c r="E3469" s="83"/>
    </row>
    <row r="3470" spans="2:5" x14ac:dyDescent="0.3">
      <c r="B3470" s="104"/>
      <c r="C3470" s="105"/>
      <c r="D3470" s="121"/>
      <c r="E3470" s="83"/>
    </row>
    <row r="3471" spans="2:5" x14ac:dyDescent="0.3">
      <c r="B3471" s="104"/>
      <c r="C3471" s="105"/>
      <c r="D3471" s="121"/>
      <c r="E3471" s="83"/>
    </row>
    <row r="3472" spans="2:5" x14ac:dyDescent="0.3">
      <c r="B3472" s="104"/>
      <c r="C3472" s="105"/>
      <c r="D3472" s="121"/>
      <c r="E3472" s="83"/>
    </row>
    <row r="3473" spans="2:5" x14ac:dyDescent="0.3">
      <c r="B3473" s="104"/>
      <c r="C3473" s="105"/>
      <c r="D3473" s="121"/>
      <c r="E3473" s="83"/>
    </row>
    <row r="3474" spans="2:5" x14ac:dyDescent="0.3">
      <c r="B3474" s="104"/>
      <c r="C3474" s="105"/>
      <c r="D3474" s="121"/>
      <c r="E3474" s="83"/>
    </row>
    <row r="3475" spans="2:5" x14ac:dyDescent="0.3">
      <c r="B3475" s="104"/>
      <c r="C3475" s="105"/>
      <c r="D3475" s="121"/>
      <c r="E3475" s="83"/>
    </row>
    <row r="3476" spans="2:5" x14ac:dyDescent="0.3">
      <c r="B3476" s="104"/>
      <c r="C3476" s="105"/>
      <c r="D3476" s="121"/>
      <c r="E3476" s="83"/>
    </row>
    <row r="3477" spans="2:5" x14ac:dyDescent="0.3">
      <c r="B3477" s="104"/>
      <c r="C3477" s="105"/>
      <c r="D3477" s="121"/>
      <c r="E3477" s="83"/>
    </row>
    <row r="3478" spans="2:5" x14ac:dyDescent="0.3">
      <c r="B3478" s="104"/>
      <c r="C3478" s="105"/>
      <c r="D3478" s="121"/>
      <c r="E3478" s="83"/>
    </row>
    <row r="3479" spans="2:5" x14ac:dyDescent="0.3">
      <c r="B3479" s="104"/>
      <c r="C3479" s="105"/>
      <c r="D3479" s="121"/>
      <c r="E3479" s="83"/>
    </row>
    <row r="3480" spans="2:5" x14ac:dyDescent="0.3">
      <c r="B3480" s="104"/>
      <c r="C3480" s="105"/>
      <c r="D3480" s="121"/>
      <c r="E3480" s="83"/>
    </row>
    <row r="3481" spans="2:5" x14ac:dyDescent="0.3">
      <c r="B3481" s="104"/>
      <c r="C3481" s="105"/>
      <c r="D3481" s="121"/>
      <c r="E3481" s="83"/>
    </row>
    <row r="3482" spans="2:5" x14ac:dyDescent="0.3">
      <c r="B3482" s="104"/>
      <c r="C3482" s="105"/>
      <c r="D3482" s="121"/>
      <c r="E3482" s="83"/>
    </row>
    <row r="3483" spans="2:5" x14ac:dyDescent="0.3">
      <c r="B3483" s="104"/>
      <c r="C3483" s="105"/>
      <c r="D3483" s="121"/>
      <c r="E3483" s="83"/>
    </row>
    <row r="3484" spans="2:5" x14ac:dyDescent="0.3">
      <c r="B3484" s="104"/>
      <c r="C3484" s="105"/>
      <c r="D3484" s="121"/>
      <c r="E3484" s="83"/>
    </row>
    <row r="3485" spans="2:5" x14ac:dyDescent="0.3">
      <c r="B3485" s="104"/>
      <c r="C3485" s="105"/>
      <c r="D3485" s="121"/>
      <c r="E3485" s="83"/>
    </row>
    <row r="3486" spans="2:5" x14ac:dyDescent="0.3">
      <c r="B3486" s="104"/>
      <c r="C3486" s="105"/>
      <c r="D3486" s="121"/>
      <c r="E3486" s="83"/>
    </row>
    <row r="3487" spans="2:5" x14ac:dyDescent="0.3">
      <c r="B3487" s="104"/>
      <c r="C3487" s="105"/>
      <c r="D3487" s="121"/>
      <c r="E3487" s="83"/>
    </row>
    <row r="3488" spans="2:5" x14ac:dyDescent="0.3">
      <c r="B3488" s="104"/>
      <c r="C3488" s="105"/>
      <c r="D3488" s="121"/>
      <c r="E3488" s="83"/>
    </row>
    <row r="3489" spans="2:5" x14ac:dyDescent="0.3">
      <c r="B3489" s="104"/>
      <c r="C3489" s="105"/>
      <c r="D3489" s="121"/>
      <c r="E3489" s="83"/>
    </row>
    <row r="3490" spans="2:5" x14ac:dyDescent="0.3">
      <c r="B3490" s="104"/>
      <c r="C3490" s="105"/>
      <c r="D3490" s="121"/>
      <c r="E3490" s="83"/>
    </row>
    <row r="3491" spans="2:5" x14ac:dyDescent="0.3">
      <c r="B3491" s="104"/>
      <c r="C3491" s="105"/>
      <c r="D3491" s="121"/>
      <c r="E3491" s="83"/>
    </row>
    <row r="3492" spans="2:5" x14ac:dyDescent="0.3">
      <c r="B3492" s="104"/>
      <c r="C3492" s="105"/>
      <c r="D3492" s="121"/>
      <c r="E3492" s="83"/>
    </row>
    <row r="3493" spans="2:5" x14ac:dyDescent="0.3">
      <c r="B3493" s="104"/>
      <c r="C3493" s="105"/>
      <c r="D3493" s="121"/>
      <c r="E3493" s="83"/>
    </row>
    <row r="3494" spans="2:5" x14ac:dyDescent="0.3">
      <c r="B3494" s="104"/>
      <c r="C3494" s="105"/>
      <c r="D3494" s="121"/>
      <c r="E3494" s="83"/>
    </row>
    <row r="3495" spans="2:5" x14ac:dyDescent="0.3">
      <c r="B3495" s="104"/>
      <c r="C3495" s="105"/>
      <c r="D3495" s="121"/>
      <c r="E3495" s="83"/>
    </row>
    <row r="3496" spans="2:5" x14ac:dyDescent="0.3">
      <c r="B3496" s="104"/>
      <c r="C3496" s="105"/>
      <c r="D3496" s="121"/>
      <c r="E3496" s="83"/>
    </row>
    <row r="3497" spans="2:5" x14ac:dyDescent="0.3">
      <c r="B3497" s="104"/>
      <c r="C3497" s="105"/>
      <c r="D3497" s="121"/>
      <c r="E3497" s="83"/>
    </row>
    <row r="3498" spans="2:5" x14ac:dyDescent="0.3">
      <c r="B3498" s="104"/>
      <c r="C3498" s="105"/>
      <c r="D3498" s="121"/>
      <c r="E3498" s="83"/>
    </row>
    <row r="3499" spans="2:5" x14ac:dyDescent="0.3">
      <c r="B3499" s="104"/>
      <c r="C3499" s="105"/>
      <c r="D3499" s="121"/>
      <c r="E3499" s="83"/>
    </row>
    <row r="3500" spans="2:5" x14ac:dyDescent="0.3">
      <c r="B3500" s="104"/>
      <c r="C3500" s="105"/>
      <c r="D3500" s="121"/>
      <c r="E3500" s="83"/>
    </row>
    <row r="3501" spans="2:5" x14ac:dyDescent="0.3">
      <c r="B3501" s="104"/>
      <c r="C3501" s="105"/>
      <c r="D3501" s="121"/>
      <c r="E3501" s="83"/>
    </row>
    <row r="3502" spans="2:5" x14ac:dyDescent="0.3">
      <c r="B3502" s="104"/>
      <c r="C3502" s="105"/>
      <c r="D3502" s="121"/>
      <c r="E3502" s="83"/>
    </row>
    <row r="3503" spans="2:5" x14ac:dyDescent="0.3">
      <c r="B3503" s="104"/>
      <c r="C3503" s="105"/>
      <c r="D3503" s="121"/>
      <c r="E3503" s="83"/>
    </row>
    <row r="3504" spans="2:5" x14ac:dyDescent="0.3">
      <c r="B3504" s="104"/>
      <c r="C3504" s="105"/>
      <c r="D3504" s="121"/>
      <c r="E3504" s="83"/>
    </row>
    <row r="3505" spans="2:5" x14ac:dyDescent="0.3">
      <c r="B3505" s="104"/>
      <c r="C3505" s="105"/>
      <c r="D3505" s="121"/>
      <c r="E3505" s="83"/>
    </row>
    <row r="3506" spans="2:5" x14ac:dyDescent="0.3">
      <c r="B3506" s="104"/>
      <c r="C3506" s="105"/>
      <c r="D3506" s="121"/>
      <c r="E3506" s="83"/>
    </row>
    <row r="3507" spans="2:5" x14ac:dyDescent="0.3">
      <c r="B3507" s="104"/>
      <c r="C3507" s="105"/>
      <c r="D3507" s="121"/>
      <c r="E3507" s="83"/>
    </row>
    <row r="3508" spans="2:5" x14ac:dyDescent="0.3">
      <c r="B3508" s="104"/>
      <c r="C3508" s="105"/>
      <c r="D3508" s="121"/>
      <c r="E3508" s="83"/>
    </row>
    <row r="3509" spans="2:5" x14ac:dyDescent="0.3">
      <c r="B3509" s="104"/>
      <c r="C3509" s="105"/>
      <c r="D3509" s="121"/>
      <c r="E3509" s="83"/>
    </row>
    <row r="3510" spans="2:5" x14ac:dyDescent="0.3">
      <c r="B3510" s="104"/>
      <c r="C3510" s="105"/>
      <c r="D3510" s="121"/>
      <c r="E3510" s="83"/>
    </row>
    <row r="3511" spans="2:5" x14ac:dyDescent="0.3">
      <c r="B3511" s="104"/>
      <c r="C3511" s="105"/>
      <c r="D3511" s="121"/>
      <c r="E3511" s="83"/>
    </row>
    <row r="3512" spans="2:5" x14ac:dyDescent="0.3">
      <c r="B3512" s="104"/>
      <c r="C3512" s="105"/>
      <c r="D3512" s="121"/>
      <c r="E3512" s="83"/>
    </row>
    <row r="3513" spans="2:5" x14ac:dyDescent="0.3">
      <c r="B3513" s="104"/>
      <c r="C3513" s="105"/>
      <c r="D3513" s="121"/>
      <c r="E3513" s="83"/>
    </row>
    <row r="3514" spans="2:5" x14ac:dyDescent="0.3">
      <c r="B3514" s="104"/>
      <c r="C3514" s="105"/>
      <c r="D3514" s="121"/>
      <c r="E3514" s="83"/>
    </row>
    <row r="3515" spans="2:5" x14ac:dyDescent="0.3">
      <c r="B3515" s="104"/>
      <c r="C3515" s="105"/>
      <c r="D3515" s="121"/>
      <c r="E3515" s="83"/>
    </row>
    <row r="3516" spans="2:5" x14ac:dyDescent="0.3">
      <c r="B3516" s="104"/>
      <c r="C3516" s="105"/>
      <c r="D3516" s="121"/>
      <c r="E3516" s="83"/>
    </row>
    <row r="3517" spans="2:5" x14ac:dyDescent="0.3">
      <c r="B3517" s="104"/>
      <c r="C3517" s="105"/>
      <c r="D3517" s="121"/>
      <c r="E3517" s="83"/>
    </row>
    <row r="3518" spans="2:5" x14ac:dyDescent="0.3">
      <c r="B3518" s="104"/>
      <c r="C3518" s="105"/>
      <c r="D3518" s="121"/>
      <c r="E3518" s="83"/>
    </row>
    <row r="3519" spans="2:5" x14ac:dyDescent="0.3">
      <c r="B3519" s="104"/>
      <c r="C3519" s="105"/>
      <c r="D3519" s="121"/>
      <c r="E3519" s="83"/>
    </row>
    <row r="3520" spans="2:5" x14ac:dyDescent="0.3">
      <c r="B3520" s="104"/>
      <c r="C3520" s="105"/>
      <c r="D3520" s="121"/>
      <c r="E3520" s="83"/>
    </row>
    <row r="3521" spans="2:5" x14ac:dyDescent="0.3">
      <c r="B3521" s="104"/>
      <c r="C3521" s="105"/>
      <c r="D3521" s="121"/>
      <c r="E3521" s="83"/>
    </row>
    <row r="3522" spans="2:5" x14ac:dyDescent="0.3">
      <c r="B3522" s="104"/>
      <c r="C3522" s="105"/>
      <c r="D3522" s="121"/>
      <c r="E3522" s="83"/>
    </row>
    <row r="3523" spans="2:5" x14ac:dyDescent="0.3">
      <c r="B3523" s="104"/>
      <c r="C3523" s="105"/>
      <c r="D3523" s="121"/>
      <c r="E3523" s="83"/>
    </row>
    <row r="3524" spans="2:5" x14ac:dyDescent="0.3">
      <c r="B3524" s="104"/>
      <c r="C3524" s="105"/>
      <c r="D3524" s="121"/>
      <c r="E3524" s="83"/>
    </row>
    <row r="3525" spans="2:5" x14ac:dyDescent="0.3">
      <c r="B3525" s="104"/>
      <c r="C3525" s="105"/>
      <c r="D3525" s="121"/>
      <c r="E3525" s="83"/>
    </row>
    <row r="3526" spans="2:5" x14ac:dyDescent="0.3">
      <c r="B3526" s="104"/>
      <c r="C3526" s="105"/>
      <c r="D3526" s="121"/>
      <c r="E3526" s="83"/>
    </row>
    <row r="3527" spans="2:5" x14ac:dyDescent="0.3">
      <c r="B3527" s="104"/>
      <c r="C3527" s="105"/>
      <c r="D3527" s="121"/>
      <c r="E3527" s="83"/>
    </row>
    <row r="3528" spans="2:5" x14ac:dyDescent="0.3">
      <c r="B3528" s="104"/>
      <c r="C3528" s="105"/>
      <c r="D3528" s="121"/>
      <c r="E3528" s="83"/>
    </row>
    <row r="3529" spans="2:5" x14ac:dyDescent="0.3">
      <c r="B3529" s="104"/>
      <c r="C3529" s="105"/>
      <c r="D3529" s="121"/>
      <c r="E3529" s="83"/>
    </row>
    <row r="3530" spans="2:5" x14ac:dyDescent="0.3">
      <c r="B3530" s="104"/>
      <c r="C3530" s="105"/>
      <c r="D3530" s="121"/>
      <c r="E3530" s="83"/>
    </row>
    <row r="3531" spans="2:5" x14ac:dyDescent="0.3">
      <c r="B3531" s="104"/>
      <c r="C3531" s="105"/>
      <c r="D3531" s="121"/>
      <c r="E3531" s="83"/>
    </row>
    <row r="3532" spans="2:5" x14ac:dyDescent="0.3">
      <c r="B3532" s="104"/>
      <c r="C3532" s="105"/>
      <c r="D3532" s="121"/>
      <c r="E3532" s="83"/>
    </row>
    <row r="3533" spans="2:5" x14ac:dyDescent="0.3">
      <c r="B3533" s="104"/>
      <c r="C3533" s="105"/>
      <c r="D3533" s="121"/>
      <c r="E3533" s="83"/>
    </row>
    <row r="3534" spans="2:5" x14ac:dyDescent="0.3">
      <c r="B3534" s="104"/>
      <c r="C3534" s="105"/>
      <c r="D3534" s="121"/>
      <c r="E3534" s="83"/>
    </row>
    <row r="3535" spans="2:5" x14ac:dyDescent="0.3">
      <c r="B3535" s="104"/>
      <c r="C3535" s="105"/>
      <c r="D3535" s="121"/>
      <c r="E3535" s="83"/>
    </row>
    <row r="3536" spans="2:5" x14ac:dyDescent="0.3">
      <c r="B3536" s="104"/>
      <c r="C3536" s="105"/>
      <c r="D3536" s="121"/>
      <c r="E3536" s="83"/>
    </row>
    <row r="3537" spans="2:5" x14ac:dyDescent="0.3">
      <c r="B3537" s="104"/>
      <c r="C3537" s="105"/>
      <c r="D3537" s="121"/>
      <c r="E3537" s="83"/>
    </row>
    <row r="3538" spans="2:5" x14ac:dyDescent="0.3">
      <c r="B3538" s="104"/>
      <c r="C3538" s="105"/>
      <c r="D3538" s="121"/>
      <c r="E3538" s="83"/>
    </row>
    <row r="3539" spans="2:5" x14ac:dyDescent="0.3">
      <c r="B3539" s="104"/>
      <c r="C3539" s="105"/>
      <c r="D3539" s="121"/>
      <c r="E3539" s="83"/>
    </row>
    <row r="3540" spans="2:5" x14ac:dyDescent="0.3">
      <c r="B3540" s="104"/>
      <c r="C3540" s="105"/>
      <c r="D3540" s="121"/>
      <c r="E3540" s="83"/>
    </row>
    <row r="3541" spans="2:5" x14ac:dyDescent="0.3">
      <c r="B3541" s="104"/>
      <c r="C3541" s="105"/>
      <c r="D3541" s="121"/>
      <c r="E3541" s="83"/>
    </row>
    <row r="3542" spans="2:5" x14ac:dyDescent="0.3">
      <c r="B3542" s="104"/>
      <c r="C3542" s="105"/>
      <c r="D3542" s="121"/>
      <c r="E3542" s="83"/>
    </row>
    <row r="3543" spans="2:5" x14ac:dyDescent="0.3">
      <c r="B3543" s="104"/>
      <c r="C3543" s="105"/>
      <c r="D3543" s="121"/>
      <c r="E3543" s="83"/>
    </row>
    <row r="3544" spans="2:5" x14ac:dyDescent="0.3">
      <c r="B3544" s="104"/>
      <c r="C3544" s="105"/>
      <c r="D3544" s="121"/>
      <c r="E3544" s="83"/>
    </row>
    <row r="3545" spans="2:5" x14ac:dyDescent="0.3">
      <c r="B3545" s="104"/>
      <c r="C3545" s="105"/>
      <c r="D3545" s="121"/>
      <c r="E3545" s="83"/>
    </row>
    <row r="3546" spans="2:5" x14ac:dyDescent="0.3">
      <c r="B3546" s="104"/>
      <c r="C3546" s="105"/>
      <c r="D3546" s="121"/>
      <c r="E3546" s="83"/>
    </row>
    <row r="3547" spans="2:5" x14ac:dyDescent="0.3">
      <c r="B3547" s="104"/>
      <c r="C3547" s="105"/>
      <c r="D3547" s="121"/>
      <c r="E3547" s="83"/>
    </row>
    <row r="3548" spans="2:5" x14ac:dyDescent="0.3">
      <c r="B3548" s="104"/>
      <c r="C3548" s="105"/>
      <c r="D3548" s="121"/>
      <c r="E3548" s="83"/>
    </row>
    <row r="3549" spans="2:5" x14ac:dyDescent="0.3">
      <c r="B3549" s="104"/>
      <c r="C3549" s="105"/>
      <c r="D3549" s="121"/>
      <c r="E3549" s="83"/>
    </row>
    <row r="3550" spans="2:5" x14ac:dyDescent="0.3">
      <c r="B3550" s="104"/>
      <c r="C3550" s="105"/>
      <c r="D3550" s="121"/>
      <c r="E3550" s="83"/>
    </row>
    <row r="3551" spans="2:5" x14ac:dyDescent="0.3">
      <c r="B3551" s="104"/>
      <c r="C3551" s="105"/>
      <c r="D3551" s="121"/>
      <c r="E3551" s="83"/>
    </row>
    <row r="3552" spans="2:5" x14ac:dyDescent="0.3">
      <c r="B3552" s="104"/>
      <c r="C3552" s="105"/>
      <c r="D3552" s="121"/>
      <c r="E3552" s="83"/>
    </row>
    <row r="3553" spans="2:5" x14ac:dyDescent="0.3">
      <c r="B3553" s="104"/>
      <c r="C3553" s="105"/>
      <c r="D3553" s="121"/>
      <c r="E3553" s="83"/>
    </row>
    <row r="3554" spans="2:5" x14ac:dyDescent="0.3">
      <c r="B3554" s="104"/>
      <c r="C3554" s="105"/>
      <c r="D3554" s="121"/>
      <c r="E3554" s="83"/>
    </row>
    <row r="3555" spans="2:5" x14ac:dyDescent="0.3">
      <c r="B3555" s="104"/>
      <c r="C3555" s="105"/>
      <c r="D3555" s="121"/>
      <c r="E3555" s="83"/>
    </row>
    <row r="3556" spans="2:5" x14ac:dyDescent="0.3">
      <c r="B3556" s="104"/>
      <c r="C3556" s="105"/>
      <c r="D3556" s="121"/>
      <c r="E3556" s="83"/>
    </row>
    <row r="3557" spans="2:5" x14ac:dyDescent="0.3">
      <c r="B3557" s="104"/>
      <c r="C3557" s="105"/>
      <c r="D3557" s="121"/>
      <c r="E3557" s="83"/>
    </row>
    <row r="3558" spans="2:5" x14ac:dyDescent="0.3">
      <c r="B3558" s="104"/>
      <c r="C3558" s="105"/>
      <c r="D3558" s="121"/>
      <c r="E3558" s="83"/>
    </row>
    <row r="3559" spans="2:5" x14ac:dyDescent="0.3">
      <c r="B3559" s="104"/>
      <c r="C3559" s="105"/>
      <c r="D3559" s="121"/>
      <c r="E3559" s="83"/>
    </row>
    <row r="3560" spans="2:5" x14ac:dyDescent="0.3">
      <c r="B3560" s="104"/>
      <c r="C3560" s="105"/>
      <c r="D3560" s="121"/>
      <c r="E3560" s="83"/>
    </row>
    <row r="3561" spans="2:5" x14ac:dyDescent="0.3">
      <c r="B3561" s="104"/>
      <c r="C3561" s="105"/>
      <c r="D3561" s="121"/>
      <c r="E3561" s="83"/>
    </row>
    <row r="3562" spans="2:5" x14ac:dyDescent="0.3">
      <c r="B3562" s="104"/>
      <c r="C3562" s="105"/>
      <c r="D3562" s="121"/>
      <c r="E3562" s="83"/>
    </row>
    <row r="3563" spans="2:5" x14ac:dyDescent="0.3">
      <c r="B3563" s="104"/>
      <c r="C3563" s="105"/>
      <c r="D3563" s="121"/>
      <c r="E3563" s="83"/>
    </row>
    <row r="3564" spans="2:5" x14ac:dyDescent="0.3">
      <c r="B3564" s="104"/>
      <c r="C3564" s="105"/>
      <c r="D3564" s="121"/>
      <c r="E3564" s="83"/>
    </row>
    <row r="3565" spans="2:5" x14ac:dyDescent="0.3">
      <c r="B3565" s="104"/>
      <c r="C3565" s="105"/>
      <c r="D3565" s="121"/>
      <c r="E3565" s="83"/>
    </row>
    <row r="3566" spans="2:5" x14ac:dyDescent="0.3">
      <c r="B3566" s="104"/>
      <c r="C3566" s="105"/>
      <c r="D3566" s="121"/>
      <c r="E3566" s="83"/>
    </row>
    <row r="3567" spans="2:5" x14ac:dyDescent="0.3">
      <c r="B3567" s="104"/>
      <c r="C3567" s="105"/>
      <c r="D3567" s="121"/>
      <c r="E3567" s="83"/>
    </row>
    <row r="3568" spans="2:5" x14ac:dyDescent="0.3">
      <c r="B3568" s="104"/>
      <c r="C3568" s="105"/>
      <c r="D3568" s="121"/>
      <c r="E3568" s="83"/>
    </row>
    <row r="3569" spans="2:5" x14ac:dyDescent="0.3">
      <c r="B3569" s="104"/>
      <c r="C3569" s="105"/>
      <c r="D3569" s="121"/>
      <c r="E3569" s="83"/>
    </row>
    <row r="3570" spans="2:5" x14ac:dyDescent="0.3">
      <c r="B3570" s="104"/>
      <c r="C3570" s="105"/>
      <c r="D3570" s="121"/>
      <c r="E3570" s="83"/>
    </row>
    <row r="3571" spans="2:5" x14ac:dyDescent="0.3">
      <c r="B3571" s="104"/>
      <c r="C3571" s="105"/>
      <c r="D3571" s="121"/>
      <c r="E3571" s="83"/>
    </row>
    <row r="3572" spans="2:5" x14ac:dyDescent="0.3">
      <c r="B3572" s="104"/>
      <c r="C3572" s="105"/>
      <c r="D3572" s="121"/>
      <c r="E3572" s="83"/>
    </row>
    <row r="3573" spans="2:5" x14ac:dyDescent="0.3">
      <c r="B3573" s="104"/>
      <c r="C3573" s="105"/>
      <c r="D3573" s="121"/>
      <c r="E3573" s="83"/>
    </row>
    <row r="3574" spans="2:5" x14ac:dyDescent="0.3">
      <c r="B3574" s="104"/>
      <c r="C3574" s="105"/>
      <c r="D3574" s="121"/>
      <c r="E3574" s="83"/>
    </row>
    <row r="3575" spans="2:5" x14ac:dyDescent="0.3">
      <c r="B3575" s="104"/>
      <c r="C3575" s="105"/>
      <c r="D3575" s="121"/>
      <c r="E3575" s="83"/>
    </row>
    <row r="3576" spans="2:5" x14ac:dyDescent="0.3">
      <c r="B3576" s="104"/>
      <c r="C3576" s="105"/>
      <c r="D3576" s="121"/>
      <c r="E3576" s="83"/>
    </row>
    <row r="3577" spans="2:5" x14ac:dyDescent="0.3">
      <c r="B3577" s="104"/>
      <c r="C3577" s="105"/>
      <c r="D3577" s="121"/>
      <c r="E3577" s="83"/>
    </row>
    <row r="3578" spans="2:5" x14ac:dyDescent="0.3">
      <c r="B3578" s="104"/>
      <c r="C3578" s="105"/>
      <c r="D3578" s="121"/>
      <c r="E3578" s="83"/>
    </row>
    <row r="3579" spans="2:5" x14ac:dyDescent="0.3">
      <c r="B3579" s="104"/>
      <c r="C3579" s="105"/>
      <c r="D3579" s="121"/>
      <c r="E3579" s="83"/>
    </row>
    <row r="3580" spans="2:5" x14ac:dyDescent="0.3">
      <c r="B3580" s="104"/>
      <c r="C3580" s="105"/>
      <c r="D3580" s="121"/>
      <c r="E3580" s="83"/>
    </row>
    <row r="3581" spans="2:5" x14ac:dyDescent="0.3">
      <c r="B3581" s="104"/>
      <c r="C3581" s="105"/>
      <c r="D3581" s="121"/>
      <c r="E3581" s="83"/>
    </row>
    <row r="3582" spans="2:5" x14ac:dyDescent="0.3">
      <c r="B3582" s="104"/>
      <c r="C3582" s="105"/>
      <c r="D3582" s="121"/>
      <c r="E3582" s="83"/>
    </row>
    <row r="3583" spans="2:5" x14ac:dyDescent="0.3">
      <c r="B3583" s="104"/>
      <c r="C3583" s="105"/>
      <c r="D3583" s="121"/>
      <c r="E3583" s="83"/>
    </row>
    <row r="3584" spans="2:5" x14ac:dyDescent="0.3">
      <c r="B3584" s="104"/>
      <c r="C3584" s="105"/>
      <c r="D3584" s="121"/>
      <c r="E3584" s="83"/>
    </row>
    <row r="3585" spans="2:5" x14ac:dyDescent="0.3">
      <c r="B3585" s="104"/>
      <c r="C3585" s="105"/>
      <c r="D3585" s="121"/>
      <c r="E3585" s="83"/>
    </row>
    <row r="3586" spans="2:5" x14ac:dyDescent="0.3">
      <c r="B3586" s="104"/>
      <c r="C3586" s="105"/>
      <c r="D3586" s="121"/>
      <c r="E3586" s="83"/>
    </row>
    <row r="3587" spans="2:5" x14ac:dyDescent="0.3">
      <c r="B3587" s="104"/>
      <c r="C3587" s="105"/>
      <c r="D3587" s="121"/>
      <c r="E3587" s="83"/>
    </row>
    <row r="3588" spans="2:5" x14ac:dyDescent="0.3">
      <c r="B3588" s="104"/>
      <c r="C3588" s="105"/>
      <c r="D3588" s="121"/>
      <c r="E3588" s="83"/>
    </row>
    <row r="3589" spans="2:5" x14ac:dyDescent="0.3">
      <c r="B3589" s="104"/>
      <c r="C3589" s="105"/>
      <c r="D3589" s="121"/>
      <c r="E3589" s="83"/>
    </row>
    <row r="3590" spans="2:5" x14ac:dyDescent="0.3">
      <c r="B3590" s="104"/>
      <c r="C3590" s="105"/>
      <c r="D3590" s="121"/>
      <c r="E3590" s="83"/>
    </row>
    <row r="3591" spans="2:5" x14ac:dyDescent="0.3">
      <c r="B3591" s="104"/>
      <c r="C3591" s="105"/>
      <c r="D3591" s="121"/>
      <c r="E3591" s="83"/>
    </row>
    <row r="3592" spans="2:5" x14ac:dyDescent="0.3">
      <c r="B3592" s="104"/>
      <c r="C3592" s="105"/>
      <c r="D3592" s="121"/>
      <c r="E3592" s="83"/>
    </row>
    <row r="3593" spans="2:5" x14ac:dyDescent="0.3">
      <c r="B3593" s="104"/>
      <c r="C3593" s="105"/>
      <c r="D3593" s="121"/>
      <c r="E3593" s="83"/>
    </row>
    <row r="3594" spans="2:5" x14ac:dyDescent="0.3">
      <c r="B3594" s="104"/>
      <c r="C3594" s="105"/>
      <c r="D3594" s="121"/>
      <c r="E3594" s="83"/>
    </row>
    <row r="3595" spans="2:5" x14ac:dyDescent="0.3">
      <c r="B3595" s="104"/>
      <c r="C3595" s="105"/>
      <c r="D3595" s="121"/>
      <c r="E3595" s="83"/>
    </row>
    <row r="3596" spans="2:5" x14ac:dyDescent="0.3">
      <c r="B3596" s="104"/>
      <c r="C3596" s="105"/>
      <c r="D3596" s="121"/>
      <c r="E3596" s="83"/>
    </row>
    <row r="3597" spans="2:5" x14ac:dyDescent="0.3">
      <c r="B3597" s="104"/>
      <c r="C3597" s="105"/>
      <c r="D3597" s="121"/>
      <c r="E3597" s="83"/>
    </row>
    <row r="3598" spans="2:5" x14ac:dyDescent="0.3">
      <c r="B3598" s="104"/>
      <c r="C3598" s="105"/>
      <c r="D3598" s="121"/>
      <c r="E3598" s="83"/>
    </row>
    <row r="3599" spans="2:5" x14ac:dyDescent="0.3">
      <c r="B3599" s="104"/>
      <c r="C3599" s="105"/>
      <c r="D3599" s="121"/>
      <c r="E3599" s="83"/>
    </row>
    <row r="3600" spans="2:5" x14ac:dyDescent="0.3">
      <c r="B3600" s="104"/>
      <c r="C3600" s="105"/>
      <c r="D3600" s="121"/>
      <c r="E3600" s="83"/>
    </row>
    <row r="3601" spans="2:5" x14ac:dyDescent="0.3">
      <c r="B3601" s="104"/>
      <c r="C3601" s="105"/>
      <c r="D3601" s="121"/>
      <c r="E3601" s="83"/>
    </row>
    <row r="3602" spans="2:5" x14ac:dyDescent="0.3">
      <c r="B3602" s="104"/>
      <c r="C3602" s="105"/>
      <c r="D3602" s="121"/>
      <c r="E3602" s="83"/>
    </row>
    <row r="3603" spans="2:5" x14ac:dyDescent="0.3">
      <c r="B3603" s="104"/>
      <c r="C3603" s="105"/>
      <c r="D3603" s="121"/>
      <c r="E3603" s="83"/>
    </row>
    <row r="3604" spans="2:5" x14ac:dyDescent="0.3">
      <c r="B3604" s="104"/>
      <c r="C3604" s="105"/>
      <c r="D3604" s="121"/>
      <c r="E3604" s="83"/>
    </row>
    <row r="3605" spans="2:5" x14ac:dyDescent="0.3">
      <c r="B3605" s="104"/>
      <c r="C3605" s="105"/>
      <c r="D3605" s="121"/>
      <c r="E3605" s="83"/>
    </row>
    <row r="3606" spans="2:5" x14ac:dyDescent="0.3">
      <c r="B3606" s="104"/>
      <c r="C3606" s="105"/>
      <c r="D3606" s="121"/>
      <c r="E3606" s="83"/>
    </row>
    <row r="3607" spans="2:5" x14ac:dyDescent="0.3">
      <c r="B3607" s="104"/>
      <c r="C3607" s="105"/>
      <c r="D3607" s="121"/>
      <c r="E3607" s="83"/>
    </row>
    <row r="3608" spans="2:5" x14ac:dyDescent="0.3">
      <c r="B3608" s="104"/>
      <c r="C3608" s="105"/>
      <c r="D3608" s="121"/>
      <c r="E3608" s="83"/>
    </row>
    <row r="3609" spans="2:5" x14ac:dyDescent="0.3">
      <c r="B3609" s="104"/>
      <c r="C3609" s="105"/>
      <c r="D3609" s="121"/>
      <c r="E3609" s="83"/>
    </row>
    <row r="3610" spans="2:5" x14ac:dyDescent="0.3">
      <c r="B3610" s="104"/>
      <c r="C3610" s="105"/>
      <c r="D3610" s="121"/>
      <c r="E3610" s="83"/>
    </row>
    <row r="3611" spans="2:5" x14ac:dyDescent="0.3">
      <c r="B3611" s="104"/>
      <c r="C3611" s="105"/>
      <c r="D3611" s="121"/>
      <c r="E3611" s="83"/>
    </row>
    <row r="3612" spans="2:5" x14ac:dyDescent="0.3">
      <c r="B3612" s="104"/>
      <c r="C3612" s="105"/>
      <c r="D3612" s="121"/>
      <c r="E3612" s="83"/>
    </row>
    <row r="3613" spans="2:5" x14ac:dyDescent="0.3">
      <c r="B3613" s="104"/>
      <c r="C3613" s="105"/>
      <c r="D3613" s="121"/>
      <c r="E3613" s="83"/>
    </row>
    <row r="3614" spans="2:5" x14ac:dyDescent="0.3">
      <c r="B3614" s="104"/>
      <c r="C3614" s="105"/>
      <c r="D3614" s="121"/>
      <c r="E3614" s="83"/>
    </row>
    <row r="3615" spans="2:5" x14ac:dyDescent="0.3">
      <c r="B3615" s="104"/>
      <c r="C3615" s="105"/>
      <c r="D3615" s="121"/>
      <c r="E3615" s="83"/>
    </row>
    <row r="3616" spans="2:5" x14ac:dyDescent="0.3">
      <c r="B3616" s="104"/>
      <c r="C3616" s="105"/>
      <c r="D3616" s="121"/>
      <c r="E3616" s="83"/>
    </row>
    <row r="3617" spans="2:5" x14ac:dyDescent="0.3">
      <c r="B3617" s="104"/>
      <c r="C3617" s="105"/>
      <c r="D3617" s="121"/>
      <c r="E3617" s="83"/>
    </row>
    <row r="3618" spans="2:5" x14ac:dyDescent="0.3">
      <c r="B3618" s="104"/>
      <c r="C3618" s="105"/>
      <c r="D3618" s="121"/>
      <c r="E3618" s="83"/>
    </row>
    <row r="3619" spans="2:5" x14ac:dyDescent="0.3">
      <c r="B3619" s="104"/>
      <c r="C3619" s="105"/>
      <c r="D3619" s="121"/>
      <c r="E3619" s="83"/>
    </row>
    <row r="3620" spans="2:5" x14ac:dyDescent="0.3">
      <c r="B3620" s="104"/>
      <c r="C3620" s="105"/>
      <c r="D3620" s="121"/>
      <c r="E3620" s="83"/>
    </row>
    <row r="3621" spans="2:5" x14ac:dyDescent="0.3">
      <c r="B3621" s="104"/>
      <c r="C3621" s="105"/>
      <c r="D3621" s="121"/>
      <c r="E3621" s="83"/>
    </row>
    <row r="3622" spans="2:5" x14ac:dyDescent="0.3">
      <c r="B3622" s="104"/>
      <c r="C3622" s="105"/>
      <c r="D3622" s="121"/>
      <c r="E3622" s="83"/>
    </row>
    <row r="3623" spans="2:5" x14ac:dyDescent="0.3">
      <c r="B3623" s="104"/>
      <c r="C3623" s="105"/>
      <c r="D3623" s="121"/>
      <c r="E3623" s="83"/>
    </row>
    <row r="3624" spans="2:5" x14ac:dyDescent="0.3">
      <c r="B3624" s="104"/>
      <c r="C3624" s="105"/>
      <c r="D3624" s="121"/>
      <c r="E3624" s="83"/>
    </row>
    <row r="3625" spans="2:5" x14ac:dyDescent="0.3">
      <c r="B3625" s="104"/>
      <c r="C3625" s="105"/>
      <c r="D3625" s="121"/>
      <c r="E3625" s="83"/>
    </row>
    <row r="3626" spans="2:5" x14ac:dyDescent="0.3">
      <c r="B3626" s="104"/>
      <c r="C3626" s="105"/>
      <c r="D3626" s="121"/>
      <c r="E3626" s="83"/>
    </row>
    <row r="3627" spans="2:5" x14ac:dyDescent="0.3">
      <c r="B3627" s="104"/>
      <c r="C3627" s="105"/>
      <c r="D3627" s="121"/>
      <c r="E3627" s="83"/>
    </row>
    <row r="3628" spans="2:5" x14ac:dyDescent="0.3">
      <c r="B3628" s="104"/>
      <c r="C3628" s="105"/>
      <c r="D3628" s="121"/>
      <c r="E3628" s="83"/>
    </row>
    <row r="3629" spans="2:5" x14ac:dyDescent="0.3">
      <c r="B3629" s="104"/>
      <c r="C3629" s="105"/>
      <c r="D3629" s="121"/>
      <c r="E3629" s="83"/>
    </row>
    <row r="3630" spans="2:5" x14ac:dyDescent="0.3">
      <c r="B3630" s="104"/>
      <c r="C3630" s="105"/>
      <c r="D3630" s="121"/>
      <c r="E3630" s="83"/>
    </row>
    <row r="3631" spans="2:5" x14ac:dyDescent="0.3">
      <c r="B3631" s="104"/>
      <c r="C3631" s="105"/>
      <c r="D3631" s="121"/>
      <c r="E3631" s="83"/>
    </row>
    <row r="3632" spans="2:5" x14ac:dyDescent="0.3">
      <c r="B3632" s="104"/>
      <c r="C3632" s="105"/>
      <c r="D3632" s="121"/>
      <c r="E3632" s="83"/>
    </row>
    <row r="3633" spans="2:5" x14ac:dyDescent="0.3">
      <c r="B3633" s="104"/>
      <c r="C3633" s="105"/>
      <c r="D3633" s="121"/>
      <c r="E3633" s="83"/>
    </row>
    <row r="3634" spans="2:5" x14ac:dyDescent="0.3">
      <c r="B3634" s="104"/>
      <c r="C3634" s="105"/>
      <c r="D3634" s="121"/>
      <c r="E3634" s="83"/>
    </row>
    <row r="3635" spans="2:5" x14ac:dyDescent="0.3">
      <c r="B3635" s="104"/>
      <c r="C3635" s="105"/>
      <c r="D3635" s="121"/>
      <c r="E3635" s="83"/>
    </row>
    <row r="3636" spans="2:5" x14ac:dyDescent="0.3">
      <c r="B3636" s="104"/>
      <c r="C3636" s="105"/>
      <c r="D3636" s="121"/>
      <c r="E3636" s="83"/>
    </row>
    <row r="3637" spans="2:5" x14ac:dyDescent="0.3">
      <c r="B3637" s="104"/>
      <c r="C3637" s="105"/>
      <c r="D3637" s="121"/>
      <c r="E3637" s="83"/>
    </row>
    <row r="3638" spans="2:5" x14ac:dyDescent="0.3">
      <c r="B3638" s="104"/>
      <c r="C3638" s="105"/>
      <c r="D3638" s="121"/>
      <c r="E3638" s="83"/>
    </row>
    <row r="3639" spans="2:5" x14ac:dyDescent="0.3">
      <c r="B3639" s="104"/>
      <c r="C3639" s="105"/>
      <c r="D3639" s="121"/>
      <c r="E3639" s="83"/>
    </row>
    <row r="3640" spans="2:5" x14ac:dyDescent="0.3">
      <c r="B3640" s="104"/>
      <c r="C3640" s="105"/>
      <c r="D3640" s="121"/>
      <c r="E3640" s="83"/>
    </row>
    <row r="3641" spans="2:5" x14ac:dyDescent="0.3">
      <c r="B3641" s="104"/>
      <c r="C3641" s="105"/>
      <c r="D3641" s="121"/>
      <c r="E3641" s="83"/>
    </row>
    <row r="3642" spans="2:5" x14ac:dyDescent="0.3">
      <c r="B3642" s="104"/>
      <c r="C3642" s="105"/>
      <c r="D3642" s="121"/>
      <c r="E3642" s="83"/>
    </row>
    <row r="3643" spans="2:5" x14ac:dyDescent="0.3">
      <c r="B3643" s="104"/>
      <c r="C3643" s="105"/>
      <c r="D3643" s="121"/>
      <c r="E3643" s="83"/>
    </row>
    <row r="3644" spans="2:5" x14ac:dyDescent="0.3">
      <c r="B3644" s="104"/>
      <c r="C3644" s="105"/>
      <c r="D3644" s="121"/>
      <c r="E3644" s="83"/>
    </row>
    <row r="3645" spans="2:5" x14ac:dyDescent="0.3">
      <c r="B3645" s="104"/>
      <c r="C3645" s="105"/>
      <c r="D3645" s="121"/>
      <c r="E3645" s="83"/>
    </row>
    <row r="3646" spans="2:5" x14ac:dyDescent="0.3">
      <c r="B3646" s="104"/>
      <c r="C3646" s="105"/>
      <c r="D3646" s="121"/>
      <c r="E3646" s="83"/>
    </row>
    <row r="3647" spans="2:5" x14ac:dyDescent="0.3">
      <c r="B3647" s="104"/>
      <c r="C3647" s="105"/>
      <c r="D3647" s="121"/>
      <c r="E3647" s="83"/>
    </row>
    <row r="3648" spans="2:5" x14ac:dyDescent="0.3">
      <c r="B3648" s="104"/>
      <c r="C3648" s="105"/>
      <c r="D3648" s="121"/>
      <c r="E3648" s="83"/>
    </row>
    <row r="3649" spans="2:5" x14ac:dyDescent="0.3">
      <c r="B3649" s="104"/>
      <c r="C3649" s="105"/>
      <c r="D3649" s="121"/>
      <c r="E3649" s="83"/>
    </row>
    <row r="3650" spans="2:5" x14ac:dyDescent="0.3">
      <c r="B3650" s="104"/>
      <c r="C3650" s="105"/>
      <c r="D3650" s="121"/>
      <c r="E3650" s="83"/>
    </row>
    <row r="3651" spans="2:5" x14ac:dyDescent="0.3">
      <c r="B3651" s="104"/>
      <c r="C3651" s="105"/>
      <c r="D3651" s="121"/>
      <c r="E3651" s="83"/>
    </row>
    <row r="3652" spans="2:5" x14ac:dyDescent="0.3">
      <c r="B3652" s="104"/>
      <c r="C3652" s="105"/>
      <c r="D3652" s="121"/>
      <c r="E3652" s="83"/>
    </row>
    <row r="3653" spans="2:5" x14ac:dyDescent="0.3">
      <c r="B3653" s="104"/>
      <c r="C3653" s="105"/>
      <c r="D3653" s="121"/>
      <c r="E3653" s="83"/>
    </row>
    <row r="3654" spans="2:5" x14ac:dyDescent="0.3">
      <c r="B3654" s="104"/>
      <c r="C3654" s="105"/>
      <c r="D3654" s="121"/>
      <c r="E3654" s="83"/>
    </row>
    <row r="3655" spans="2:5" x14ac:dyDescent="0.3">
      <c r="B3655" s="104"/>
      <c r="C3655" s="105"/>
      <c r="D3655" s="121"/>
      <c r="E3655" s="83"/>
    </row>
    <row r="3656" spans="2:5" x14ac:dyDescent="0.3">
      <c r="B3656" s="104"/>
      <c r="C3656" s="105"/>
      <c r="D3656" s="121"/>
      <c r="E3656" s="83"/>
    </row>
    <row r="3657" spans="2:5" x14ac:dyDescent="0.3">
      <c r="B3657" s="104"/>
      <c r="C3657" s="105"/>
      <c r="D3657" s="121"/>
      <c r="E3657" s="83"/>
    </row>
    <row r="3658" spans="2:5" x14ac:dyDescent="0.3">
      <c r="B3658" s="104"/>
      <c r="C3658" s="105"/>
      <c r="D3658" s="121"/>
      <c r="E3658" s="83"/>
    </row>
    <row r="3659" spans="2:5" x14ac:dyDescent="0.3">
      <c r="B3659" s="104"/>
      <c r="C3659" s="105"/>
      <c r="D3659" s="121"/>
      <c r="E3659" s="83"/>
    </row>
    <row r="3660" spans="2:5" x14ac:dyDescent="0.3">
      <c r="B3660" s="104"/>
      <c r="C3660" s="105"/>
      <c r="D3660" s="121"/>
      <c r="E3660" s="83"/>
    </row>
    <row r="3661" spans="2:5" x14ac:dyDescent="0.3">
      <c r="B3661" s="104"/>
      <c r="C3661" s="105"/>
      <c r="D3661" s="121"/>
      <c r="E3661" s="83"/>
    </row>
    <row r="3662" spans="2:5" x14ac:dyDescent="0.3">
      <c r="B3662" s="104"/>
      <c r="C3662" s="105"/>
      <c r="D3662" s="121"/>
      <c r="E3662" s="83"/>
    </row>
    <row r="3663" spans="2:5" x14ac:dyDescent="0.3">
      <c r="B3663" s="104"/>
      <c r="C3663" s="105"/>
      <c r="D3663" s="121"/>
      <c r="E3663" s="83"/>
    </row>
    <row r="3664" spans="2:5" x14ac:dyDescent="0.3">
      <c r="B3664" s="104"/>
      <c r="C3664" s="105"/>
      <c r="D3664" s="121"/>
      <c r="E3664" s="83"/>
    </row>
    <row r="3665" spans="2:5" x14ac:dyDescent="0.3">
      <c r="B3665" s="104"/>
      <c r="C3665" s="105"/>
      <c r="D3665" s="121"/>
      <c r="E3665" s="83"/>
    </row>
    <row r="3666" spans="2:5" x14ac:dyDescent="0.3">
      <c r="B3666" s="104"/>
      <c r="C3666" s="105"/>
      <c r="D3666" s="121"/>
      <c r="E3666" s="83"/>
    </row>
    <row r="3667" spans="2:5" x14ac:dyDescent="0.3">
      <c r="B3667" s="104"/>
      <c r="C3667" s="105"/>
      <c r="D3667" s="121"/>
      <c r="E3667" s="83"/>
    </row>
    <row r="3668" spans="2:5" x14ac:dyDescent="0.3">
      <c r="B3668" s="104"/>
      <c r="C3668" s="105"/>
      <c r="D3668" s="121"/>
      <c r="E3668" s="83"/>
    </row>
    <row r="3669" spans="2:5" x14ac:dyDescent="0.3">
      <c r="B3669" s="104"/>
      <c r="C3669" s="105"/>
      <c r="D3669" s="121"/>
      <c r="E3669" s="83"/>
    </row>
    <row r="3670" spans="2:5" x14ac:dyDescent="0.3">
      <c r="B3670" s="104"/>
      <c r="C3670" s="105"/>
      <c r="D3670" s="121"/>
      <c r="E3670" s="83"/>
    </row>
    <row r="3671" spans="2:5" x14ac:dyDescent="0.3">
      <c r="B3671" s="104"/>
      <c r="C3671" s="105"/>
      <c r="D3671" s="121"/>
      <c r="E3671" s="83"/>
    </row>
    <row r="3672" spans="2:5" x14ac:dyDescent="0.3">
      <c r="B3672" s="104"/>
      <c r="C3672" s="105"/>
      <c r="D3672" s="121"/>
      <c r="E3672" s="83"/>
    </row>
    <row r="3673" spans="2:5" x14ac:dyDescent="0.3">
      <c r="B3673" s="104"/>
      <c r="C3673" s="105"/>
      <c r="D3673" s="121"/>
      <c r="E3673" s="83"/>
    </row>
    <row r="3674" spans="2:5" x14ac:dyDescent="0.3">
      <c r="B3674" s="104"/>
      <c r="C3674" s="105"/>
      <c r="D3674" s="121"/>
      <c r="E3674" s="83"/>
    </row>
    <row r="3675" spans="2:5" x14ac:dyDescent="0.3">
      <c r="B3675" s="104"/>
      <c r="C3675" s="105"/>
      <c r="D3675" s="121"/>
      <c r="E3675" s="83"/>
    </row>
    <row r="3676" spans="2:5" x14ac:dyDescent="0.3">
      <c r="B3676" s="104"/>
      <c r="C3676" s="105"/>
      <c r="D3676" s="121"/>
      <c r="E3676" s="83"/>
    </row>
    <row r="3677" spans="2:5" x14ac:dyDescent="0.3">
      <c r="B3677" s="104"/>
      <c r="C3677" s="105"/>
      <c r="D3677" s="121"/>
      <c r="E3677" s="83"/>
    </row>
    <row r="3678" spans="2:5" x14ac:dyDescent="0.3">
      <c r="B3678" s="104"/>
      <c r="C3678" s="105"/>
      <c r="D3678" s="121"/>
      <c r="E3678" s="83"/>
    </row>
    <row r="3679" spans="2:5" x14ac:dyDescent="0.3">
      <c r="B3679" s="104"/>
      <c r="C3679" s="105"/>
      <c r="D3679" s="121"/>
      <c r="E3679" s="83"/>
    </row>
    <row r="3680" spans="2:5" x14ac:dyDescent="0.3">
      <c r="B3680" s="104"/>
      <c r="C3680" s="105"/>
      <c r="D3680" s="121"/>
      <c r="E3680" s="83"/>
    </row>
    <row r="3681" spans="2:5" x14ac:dyDescent="0.3">
      <c r="B3681" s="104"/>
      <c r="C3681" s="105"/>
      <c r="D3681" s="121"/>
      <c r="E3681" s="83"/>
    </row>
    <row r="3682" spans="2:5" x14ac:dyDescent="0.3">
      <c r="B3682" s="104"/>
      <c r="C3682" s="105"/>
      <c r="D3682" s="121"/>
      <c r="E3682" s="83"/>
    </row>
    <row r="3683" spans="2:5" x14ac:dyDescent="0.3">
      <c r="B3683" s="104"/>
      <c r="C3683" s="105"/>
      <c r="D3683" s="121"/>
      <c r="E3683" s="83"/>
    </row>
    <row r="3684" spans="2:5" x14ac:dyDescent="0.3">
      <c r="B3684" s="104"/>
      <c r="C3684" s="105"/>
      <c r="D3684" s="121"/>
      <c r="E3684" s="83"/>
    </row>
    <row r="3685" spans="2:5" x14ac:dyDescent="0.3">
      <c r="B3685" s="104"/>
      <c r="C3685" s="105"/>
      <c r="D3685" s="121"/>
      <c r="E3685" s="83"/>
    </row>
    <row r="3686" spans="2:5" x14ac:dyDescent="0.3">
      <c r="B3686" s="104"/>
      <c r="C3686" s="105"/>
      <c r="D3686" s="121"/>
      <c r="E3686" s="83"/>
    </row>
    <row r="3687" spans="2:5" x14ac:dyDescent="0.3">
      <c r="B3687" s="104"/>
      <c r="C3687" s="105"/>
      <c r="D3687" s="121"/>
      <c r="E3687" s="83"/>
    </row>
    <row r="3688" spans="2:5" x14ac:dyDescent="0.3">
      <c r="B3688" s="104"/>
      <c r="C3688" s="105"/>
      <c r="D3688" s="121"/>
      <c r="E3688" s="83"/>
    </row>
    <row r="3689" spans="2:5" x14ac:dyDescent="0.3">
      <c r="B3689" s="104"/>
      <c r="C3689" s="105"/>
      <c r="D3689" s="121"/>
      <c r="E3689" s="83"/>
    </row>
    <row r="3690" spans="2:5" x14ac:dyDescent="0.3">
      <c r="B3690" s="104"/>
      <c r="C3690" s="105"/>
      <c r="D3690" s="121"/>
      <c r="E3690" s="83"/>
    </row>
    <row r="3691" spans="2:5" x14ac:dyDescent="0.3">
      <c r="B3691" s="104"/>
      <c r="C3691" s="105"/>
      <c r="D3691" s="121"/>
      <c r="E3691" s="83"/>
    </row>
    <row r="3692" spans="2:5" x14ac:dyDescent="0.3">
      <c r="B3692" s="104"/>
      <c r="C3692" s="105"/>
      <c r="D3692" s="121"/>
      <c r="E3692" s="83"/>
    </row>
    <row r="3693" spans="2:5" x14ac:dyDescent="0.3">
      <c r="B3693" s="104"/>
      <c r="C3693" s="105"/>
      <c r="D3693" s="121"/>
      <c r="E3693" s="83"/>
    </row>
    <row r="3694" spans="2:5" x14ac:dyDescent="0.3">
      <c r="B3694" s="104"/>
      <c r="C3694" s="105"/>
      <c r="D3694" s="121"/>
      <c r="E3694" s="83"/>
    </row>
    <row r="3695" spans="2:5" x14ac:dyDescent="0.3">
      <c r="B3695" s="104"/>
      <c r="C3695" s="105"/>
      <c r="D3695" s="121"/>
      <c r="E3695" s="83"/>
    </row>
    <row r="3696" spans="2:5" x14ac:dyDescent="0.3">
      <c r="B3696" s="104"/>
      <c r="C3696" s="105"/>
      <c r="D3696" s="121"/>
      <c r="E3696" s="83"/>
    </row>
    <row r="3697" spans="2:5" x14ac:dyDescent="0.3">
      <c r="B3697" s="104"/>
      <c r="C3697" s="105"/>
      <c r="D3697" s="121"/>
      <c r="E3697" s="83"/>
    </row>
    <row r="3698" spans="2:5" x14ac:dyDescent="0.3">
      <c r="B3698" s="104"/>
      <c r="C3698" s="105"/>
      <c r="D3698" s="121"/>
      <c r="E3698" s="83"/>
    </row>
    <row r="3699" spans="2:5" x14ac:dyDescent="0.3">
      <c r="B3699" s="104"/>
      <c r="C3699" s="105"/>
      <c r="D3699" s="121"/>
      <c r="E3699" s="83"/>
    </row>
    <row r="3700" spans="2:5" x14ac:dyDescent="0.3">
      <c r="B3700" s="104"/>
      <c r="C3700" s="105"/>
      <c r="D3700" s="121"/>
      <c r="E3700" s="83"/>
    </row>
    <row r="3701" spans="2:5" x14ac:dyDescent="0.3">
      <c r="B3701" s="104"/>
      <c r="C3701" s="105"/>
      <c r="D3701" s="121"/>
      <c r="E3701" s="83"/>
    </row>
    <row r="3702" spans="2:5" x14ac:dyDescent="0.3">
      <c r="B3702" s="104"/>
      <c r="C3702" s="105"/>
      <c r="D3702" s="121"/>
      <c r="E3702" s="83"/>
    </row>
    <row r="3703" spans="2:5" x14ac:dyDescent="0.3">
      <c r="B3703" s="104"/>
      <c r="C3703" s="105"/>
      <c r="D3703" s="121"/>
      <c r="E3703" s="83"/>
    </row>
    <row r="3704" spans="2:5" x14ac:dyDescent="0.3">
      <c r="B3704" s="104"/>
      <c r="C3704" s="105"/>
      <c r="D3704" s="121"/>
      <c r="E3704" s="83"/>
    </row>
    <row r="3705" spans="2:5" x14ac:dyDescent="0.3">
      <c r="B3705" s="104"/>
      <c r="C3705" s="105"/>
      <c r="D3705" s="121"/>
      <c r="E3705" s="83"/>
    </row>
    <row r="3706" spans="2:5" x14ac:dyDescent="0.3">
      <c r="B3706" s="104"/>
      <c r="C3706" s="105"/>
      <c r="D3706" s="121"/>
      <c r="E3706" s="83"/>
    </row>
    <row r="3707" spans="2:5" x14ac:dyDescent="0.3">
      <c r="B3707" s="104"/>
      <c r="C3707" s="105"/>
      <c r="D3707" s="121"/>
      <c r="E3707" s="83"/>
    </row>
    <row r="3708" spans="2:5" x14ac:dyDescent="0.3">
      <c r="B3708" s="104"/>
      <c r="C3708" s="105"/>
      <c r="D3708" s="121"/>
      <c r="E3708" s="83"/>
    </row>
    <row r="3709" spans="2:5" x14ac:dyDescent="0.3">
      <c r="B3709" s="104"/>
      <c r="C3709" s="105"/>
      <c r="D3709" s="121"/>
      <c r="E3709" s="83"/>
    </row>
    <row r="3710" spans="2:5" x14ac:dyDescent="0.3">
      <c r="B3710" s="104"/>
      <c r="C3710" s="105"/>
      <c r="D3710" s="121"/>
      <c r="E3710" s="83"/>
    </row>
    <row r="3711" spans="2:5" x14ac:dyDescent="0.3">
      <c r="B3711" s="104"/>
      <c r="C3711" s="105"/>
      <c r="D3711" s="121"/>
      <c r="E3711" s="83"/>
    </row>
    <row r="3712" spans="2:5" x14ac:dyDescent="0.3">
      <c r="B3712" s="104"/>
      <c r="C3712" s="105"/>
      <c r="D3712" s="121"/>
      <c r="E3712" s="83"/>
    </row>
    <row r="3713" spans="2:5" x14ac:dyDescent="0.3">
      <c r="B3713" s="104"/>
      <c r="C3713" s="105"/>
      <c r="D3713" s="121"/>
      <c r="E3713" s="83"/>
    </row>
    <row r="3714" spans="2:5" x14ac:dyDescent="0.3">
      <c r="B3714" s="104"/>
      <c r="C3714" s="105"/>
      <c r="D3714" s="121"/>
      <c r="E3714" s="83"/>
    </row>
    <row r="3715" spans="2:5" x14ac:dyDescent="0.3">
      <c r="B3715" s="104"/>
      <c r="C3715" s="105"/>
      <c r="D3715" s="121"/>
      <c r="E3715" s="83"/>
    </row>
    <row r="3716" spans="2:5" x14ac:dyDescent="0.3">
      <c r="B3716" s="104"/>
      <c r="C3716" s="105"/>
      <c r="D3716" s="121"/>
      <c r="E3716" s="83"/>
    </row>
    <row r="3717" spans="2:5" x14ac:dyDescent="0.3">
      <c r="B3717" s="104"/>
      <c r="C3717" s="105"/>
      <c r="D3717" s="121"/>
      <c r="E3717" s="83"/>
    </row>
    <row r="3718" spans="2:5" x14ac:dyDescent="0.3">
      <c r="B3718" s="104"/>
      <c r="C3718" s="105"/>
      <c r="D3718" s="121"/>
      <c r="E3718" s="83"/>
    </row>
    <row r="3719" spans="2:5" x14ac:dyDescent="0.3">
      <c r="B3719" s="104"/>
      <c r="C3719" s="105"/>
      <c r="D3719" s="121"/>
      <c r="E3719" s="83"/>
    </row>
    <row r="3720" spans="2:5" x14ac:dyDescent="0.3">
      <c r="B3720" s="104"/>
      <c r="C3720" s="105"/>
      <c r="D3720" s="121"/>
      <c r="E3720" s="83"/>
    </row>
    <row r="3721" spans="2:5" x14ac:dyDescent="0.3">
      <c r="B3721" s="104"/>
      <c r="C3721" s="105"/>
      <c r="D3721" s="121"/>
      <c r="E3721" s="83"/>
    </row>
    <row r="3722" spans="2:5" x14ac:dyDescent="0.3">
      <c r="B3722" s="104"/>
      <c r="C3722" s="105"/>
      <c r="D3722" s="121"/>
      <c r="E3722" s="83"/>
    </row>
    <row r="3723" spans="2:5" x14ac:dyDescent="0.3">
      <c r="B3723" s="104"/>
      <c r="C3723" s="105"/>
      <c r="D3723" s="121"/>
      <c r="E3723" s="83"/>
    </row>
    <row r="3724" spans="2:5" x14ac:dyDescent="0.3">
      <c r="B3724" s="104"/>
      <c r="C3724" s="105"/>
      <c r="D3724" s="121"/>
      <c r="E3724" s="83"/>
    </row>
    <row r="3725" spans="2:5" x14ac:dyDescent="0.3">
      <c r="B3725" s="104"/>
      <c r="C3725" s="105"/>
      <c r="D3725" s="121"/>
      <c r="E3725" s="83"/>
    </row>
    <row r="3726" spans="2:5" x14ac:dyDescent="0.3">
      <c r="B3726" s="104"/>
      <c r="C3726" s="105"/>
      <c r="D3726" s="121"/>
      <c r="E3726" s="83"/>
    </row>
    <row r="3727" spans="2:5" x14ac:dyDescent="0.3">
      <c r="B3727" s="104"/>
      <c r="C3727" s="105"/>
      <c r="D3727" s="121"/>
      <c r="E3727" s="83"/>
    </row>
    <row r="3728" spans="2:5" x14ac:dyDescent="0.3">
      <c r="B3728" s="104"/>
      <c r="C3728" s="105"/>
      <c r="D3728" s="121"/>
      <c r="E3728" s="83"/>
    </row>
    <row r="3729" spans="2:5" x14ac:dyDescent="0.3">
      <c r="B3729" s="104"/>
      <c r="C3729" s="105"/>
      <c r="D3729" s="121"/>
      <c r="E3729" s="83"/>
    </row>
    <row r="3730" spans="2:5" x14ac:dyDescent="0.3">
      <c r="B3730" s="104"/>
      <c r="C3730" s="105"/>
      <c r="D3730" s="121"/>
      <c r="E3730" s="83"/>
    </row>
    <row r="3731" spans="2:5" x14ac:dyDescent="0.3">
      <c r="B3731" s="104"/>
      <c r="C3731" s="105"/>
      <c r="D3731" s="121"/>
      <c r="E3731" s="83"/>
    </row>
    <row r="3732" spans="2:5" x14ac:dyDescent="0.3">
      <c r="B3732" s="104"/>
      <c r="C3732" s="105"/>
      <c r="D3732" s="121"/>
      <c r="E3732" s="83"/>
    </row>
    <row r="3733" spans="2:5" x14ac:dyDescent="0.3">
      <c r="B3733" s="104"/>
      <c r="C3733" s="105"/>
      <c r="D3733" s="121"/>
      <c r="E3733" s="83"/>
    </row>
    <row r="3734" spans="2:5" x14ac:dyDescent="0.3">
      <c r="B3734" s="104"/>
      <c r="C3734" s="105"/>
      <c r="D3734" s="121"/>
      <c r="E3734" s="83"/>
    </row>
    <row r="3735" spans="2:5" x14ac:dyDescent="0.3">
      <c r="B3735" s="104"/>
      <c r="C3735" s="105"/>
      <c r="D3735" s="121"/>
      <c r="E3735" s="83"/>
    </row>
    <row r="3736" spans="2:5" x14ac:dyDescent="0.3">
      <c r="B3736" s="104"/>
      <c r="C3736" s="105"/>
      <c r="D3736" s="121"/>
      <c r="E3736" s="83"/>
    </row>
    <row r="3737" spans="2:5" x14ac:dyDescent="0.3">
      <c r="B3737" s="104"/>
      <c r="C3737" s="105"/>
      <c r="D3737" s="121"/>
      <c r="E3737" s="83"/>
    </row>
    <row r="3738" spans="2:5" x14ac:dyDescent="0.3">
      <c r="B3738" s="104"/>
      <c r="C3738" s="105"/>
      <c r="D3738" s="121"/>
      <c r="E3738" s="83"/>
    </row>
    <row r="3739" spans="2:5" x14ac:dyDescent="0.3">
      <c r="B3739" s="104"/>
      <c r="C3739" s="105"/>
      <c r="D3739" s="121"/>
      <c r="E3739" s="83"/>
    </row>
    <row r="3740" spans="2:5" x14ac:dyDescent="0.3">
      <c r="B3740" s="104"/>
      <c r="C3740" s="105"/>
      <c r="D3740" s="121"/>
      <c r="E3740" s="83"/>
    </row>
    <row r="3741" spans="2:5" x14ac:dyDescent="0.3">
      <c r="B3741" s="104"/>
      <c r="C3741" s="105"/>
      <c r="D3741" s="121"/>
      <c r="E3741" s="83"/>
    </row>
    <row r="3742" spans="2:5" x14ac:dyDescent="0.3">
      <c r="B3742" s="104"/>
      <c r="C3742" s="105"/>
      <c r="D3742" s="121"/>
      <c r="E3742" s="83"/>
    </row>
    <row r="3743" spans="2:5" x14ac:dyDescent="0.3">
      <c r="B3743" s="104"/>
      <c r="C3743" s="105"/>
      <c r="D3743" s="121"/>
      <c r="E3743" s="83"/>
    </row>
    <row r="3744" spans="2:5" x14ac:dyDescent="0.3">
      <c r="B3744" s="104"/>
      <c r="C3744" s="105"/>
      <c r="D3744" s="121"/>
      <c r="E3744" s="83"/>
    </row>
    <row r="3745" spans="2:5" x14ac:dyDescent="0.3">
      <c r="B3745" s="104"/>
      <c r="C3745" s="105"/>
      <c r="D3745" s="121"/>
      <c r="E3745" s="83"/>
    </row>
    <row r="3746" spans="2:5" x14ac:dyDescent="0.3">
      <c r="B3746" s="104"/>
      <c r="C3746" s="105"/>
      <c r="D3746" s="121"/>
      <c r="E3746" s="83"/>
    </row>
    <row r="3747" spans="2:5" x14ac:dyDescent="0.3">
      <c r="B3747" s="104"/>
      <c r="C3747" s="105"/>
      <c r="D3747" s="121"/>
      <c r="E3747" s="83"/>
    </row>
    <row r="3748" spans="2:5" x14ac:dyDescent="0.3">
      <c r="B3748" s="104"/>
      <c r="C3748" s="105"/>
      <c r="D3748" s="121"/>
      <c r="E3748" s="83"/>
    </row>
    <row r="3749" spans="2:5" x14ac:dyDescent="0.3">
      <c r="B3749" s="104"/>
      <c r="C3749" s="105"/>
      <c r="D3749" s="121"/>
      <c r="E3749" s="83"/>
    </row>
    <row r="3750" spans="2:5" x14ac:dyDescent="0.3">
      <c r="B3750" s="104"/>
      <c r="C3750" s="105"/>
      <c r="D3750" s="121"/>
      <c r="E3750" s="83"/>
    </row>
    <row r="3751" spans="2:5" x14ac:dyDescent="0.3">
      <c r="B3751" s="104"/>
      <c r="C3751" s="105"/>
      <c r="D3751" s="121"/>
      <c r="E3751" s="83"/>
    </row>
    <row r="3752" spans="2:5" x14ac:dyDescent="0.3">
      <c r="B3752" s="104"/>
      <c r="C3752" s="105"/>
      <c r="D3752" s="121"/>
      <c r="E3752" s="83"/>
    </row>
    <row r="3753" spans="2:5" x14ac:dyDescent="0.3">
      <c r="B3753" s="104"/>
      <c r="C3753" s="105"/>
      <c r="D3753" s="121"/>
      <c r="E3753" s="83"/>
    </row>
    <row r="3754" spans="2:5" x14ac:dyDescent="0.3">
      <c r="B3754" s="104"/>
      <c r="C3754" s="105"/>
      <c r="D3754" s="121"/>
      <c r="E3754" s="83"/>
    </row>
    <row r="3755" spans="2:5" x14ac:dyDescent="0.3">
      <c r="B3755" s="104"/>
      <c r="C3755" s="105"/>
      <c r="D3755" s="121"/>
      <c r="E3755" s="83"/>
    </row>
    <row r="3756" spans="2:5" x14ac:dyDescent="0.3">
      <c r="B3756" s="104"/>
      <c r="C3756" s="105"/>
      <c r="D3756" s="121"/>
      <c r="E3756" s="83"/>
    </row>
    <row r="3757" spans="2:5" x14ac:dyDescent="0.3">
      <c r="B3757" s="104"/>
      <c r="C3757" s="105"/>
      <c r="D3757" s="121"/>
      <c r="E3757" s="83"/>
    </row>
    <row r="3758" spans="2:5" x14ac:dyDescent="0.3">
      <c r="B3758" s="104"/>
      <c r="C3758" s="105"/>
      <c r="D3758" s="121"/>
      <c r="E3758" s="83"/>
    </row>
    <row r="3759" spans="2:5" x14ac:dyDescent="0.3">
      <c r="B3759" s="104"/>
      <c r="C3759" s="105"/>
      <c r="D3759" s="121"/>
      <c r="E3759" s="83"/>
    </row>
    <row r="3760" spans="2:5" x14ac:dyDescent="0.3">
      <c r="B3760" s="104"/>
      <c r="C3760" s="105"/>
      <c r="D3760" s="121"/>
      <c r="E3760" s="83"/>
    </row>
    <row r="3761" spans="2:5" x14ac:dyDescent="0.3">
      <c r="B3761" s="104"/>
      <c r="C3761" s="105"/>
      <c r="D3761" s="121"/>
      <c r="E3761" s="83"/>
    </row>
    <row r="3762" spans="2:5" x14ac:dyDescent="0.3">
      <c r="B3762" s="104"/>
      <c r="C3762" s="105"/>
      <c r="D3762" s="121"/>
      <c r="E3762" s="83"/>
    </row>
    <row r="3763" spans="2:5" x14ac:dyDescent="0.3">
      <c r="B3763" s="104"/>
      <c r="C3763" s="105"/>
      <c r="D3763" s="121"/>
      <c r="E3763" s="83"/>
    </row>
    <row r="3764" spans="2:5" x14ac:dyDescent="0.3">
      <c r="B3764" s="104"/>
      <c r="C3764" s="105"/>
      <c r="D3764" s="121"/>
      <c r="E3764" s="83"/>
    </row>
    <row r="3765" spans="2:5" x14ac:dyDescent="0.3">
      <c r="B3765" s="104"/>
      <c r="C3765" s="105"/>
      <c r="D3765" s="121"/>
      <c r="E3765" s="83"/>
    </row>
    <row r="3766" spans="2:5" x14ac:dyDescent="0.3">
      <c r="B3766" s="104"/>
      <c r="C3766" s="105"/>
      <c r="D3766" s="121"/>
      <c r="E3766" s="83"/>
    </row>
    <row r="3767" spans="2:5" x14ac:dyDescent="0.3">
      <c r="B3767" s="104"/>
      <c r="C3767" s="105"/>
      <c r="D3767" s="121"/>
      <c r="E3767" s="83"/>
    </row>
    <row r="3768" spans="2:5" x14ac:dyDescent="0.3">
      <c r="B3768" s="104"/>
      <c r="C3768" s="105"/>
      <c r="D3768" s="121"/>
      <c r="E3768" s="83"/>
    </row>
    <row r="3769" spans="2:5" x14ac:dyDescent="0.3">
      <c r="B3769" s="104"/>
      <c r="C3769" s="105"/>
      <c r="D3769" s="121"/>
      <c r="E3769" s="83"/>
    </row>
    <row r="3770" spans="2:5" x14ac:dyDescent="0.3">
      <c r="B3770" s="104"/>
      <c r="C3770" s="105"/>
      <c r="D3770" s="121"/>
      <c r="E3770" s="83"/>
    </row>
    <row r="3771" spans="2:5" x14ac:dyDescent="0.3">
      <c r="B3771" s="104"/>
      <c r="C3771" s="105"/>
      <c r="D3771" s="121"/>
      <c r="E3771" s="83"/>
    </row>
    <row r="3772" spans="2:5" x14ac:dyDescent="0.3">
      <c r="B3772" s="104"/>
      <c r="C3772" s="105"/>
      <c r="D3772" s="121"/>
      <c r="E3772" s="83"/>
    </row>
    <row r="3773" spans="2:5" x14ac:dyDescent="0.3">
      <c r="B3773" s="104"/>
      <c r="C3773" s="105"/>
      <c r="D3773" s="121"/>
      <c r="E3773" s="83"/>
    </row>
    <row r="3774" spans="2:5" x14ac:dyDescent="0.3">
      <c r="B3774" s="104"/>
      <c r="C3774" s="105"/>
      <c r="D3774" s="121"/>
      <c r="E3774" s="83"/>
    </row>
    <row r="3775" spans="2:5" x14ac:dyDescent="0.3">
      <c r="B3775" s="104"/>
      <c r="C3775" s="105"/>
      <c r="D3775" s="121"/>
      <c r="E3775" s="83"/>
    </row>
    <row r="3776" spans="2:5" x14ac:dyDescent="0.3">
      <c r="B3776" s="104"/>
      <c r="C3776" s="105"/>
      <c r="D3776" s="121"/>
      <c r="E3776" s="83"/>
    </row>
    <row r="3777" spans="2:5" x14ac:dyDescent="0.3">
      <c r="B3777" s="104"/>
      <c r="C3777" s="105"/>
      <c r="D3777" s="121"/>
      <c r="E3777" s="83"/>
    </row>
    <row r="3778" spans="2:5" x14ac:dyDescent="0.3">
      <c r="B3778" s="104"/>
      <c r="C3778" s="105"/>
      <c r="D3778" s="121"/>
      <c r="E3778" s="83"/>
    </row>
    <row r="3779" spans="2:5" x14ac:dyDescent="0.3">
      <c r="B3779" s="104"/>
      <c r="C3779" s="105"/>
      <c r="D3779" s="121"/>
      <c r="E3779" s="83"/>
    </row>
    <row r="3780" spans="2:5" x14ac:dyDescent="0.3">
      <c r="B3780" s="104"/>
      <c r="C3780" s="105"/>
      <c r="D3780" s="121"/>
      <c r="E3780" s="83"/>
    </row>
    <row r="3781" spans="2:5" x14ac:dyDescent="0.3">
      <c r="B3781" s="104"/>
      <c r="C3781" s="105"/>
      <c r="D3781" s="121"/>
      <c r="E3781" s="83"/>
    </row>
    <row r="3782" spans="2:5" x14ac:dyDescent="0.3">
      <c r="B3782" s="104"/>
      <c r="C3782" s="105"/>
      <c r="D3782" s="121"/>
      <c r="E3782" s="83"/>
    </row>
    <row r="3783" spans="2:5" x14ac:dyDescent="0.3">
      <c r="B3783" s="104"/>
      <c r="C3783" s="105"/>
      <c r="D3783" s="121"/>
      <c r="E3783" s="83"/>
    </row>
    <row r="3784" spans="2:5" x14ac:dyDescent="0.3">
      <c r="B3784" s="104"/>
      <c r="C3784" s="105"/>
      <c r="D3784" s="121"/>
      <c r="E3784" s="83"/>
    </row>
    <row r="3785" spans="2:5" x14ac:dyDescent="0.3">
      <c r="B3785" s="104"/>
      <c r="C3785" s="105"/>
      <c r="D3785" s="121"/>
      <c r="E3785" s="83"/>
    </row>
    <row r="3786" spans="2:5" x14ac:dyDescent="0.3">
      <c r="B3786" s="104"/>
      <c r="C3786" s="105"/>
      <c r="D3786" s="121"/>
      <c r="E3786" s="83"/>
    </row>
    <row r="3787" spans="2:5" x14ac:dyDescent="0.3">
      <c r="B3787" s="104"/>
      <c r="C3787" s="105"/>
      <c r="D3787" s="121"/>
      <c r="E3787" s="83"/>
    </row>
    <row r="3788" spans="2:5" x14ac:dyDescent="0.3">
      <c r="B3788" s="104"/>
      <c r="C3788" s="105"/>
      <c r="D3788" s="121"/>
      <c r="E3788" s="83"/>
    </row>
    <row r="3789" spans="2:5" x14ac:dyDescent="0.3">
      <c r="B3789" s="104"/>
      <c r="C3789" s="105"/>
      <c r="D3789" s="121"/>
      <c r="E3789" s="83"/>
    </row>
    <row r="3790" spans="2:5" x14ac:dyDescent="0.3">
      <c r="B3790" s="104"/>
      <c r="C3790" s="105"/>
      <c r="D3790" s="121"/>
      <c r="E3790" s="83"/>
    </row>
    <row r="3791" spans="2:5" x14ac:dyDescent="0.3">
      <c r="B3791" s="104"/>
      <c r="C3791" s="105"/>
      <c r="D3791" s="121"/>
      <c r="E3791" s="83"/>
    </row>
    <row r="3792" spans="2:5" x14ac:dyDescent="0.3">
      <c r="B3792" s="104"/>
      <c r="C3792" s="105"/>
      <c r="D3792" s="121"/>
      <c r="E3792" s="83"/>
    </row>
    <row r="3793" spans="2:5" x14ac:dyDescent="0.3">
      <c r="B3793" s="104"/>
      <c r="C3793" s="105"/>
      <c r="D3793" s="121"/>
      <c r="E3793" s="83"/>
    </row>
    <row r="3794" spans="2:5" x14ac:dyDescent="0.3">
      <c r="B3794" s="104"/>
      <c r="C3794" s="105"/>
      <c r="D3794" s="121"/>
      <c r="E3794" s="83"/>
    </row>
    <row r="3795" spans="2:5" x14ac:dyDescent="0.3">
      <c r="B3795" s="104"/>
      <c r="C3795" s="105"/>
      <c r="D3795" s="121"/>
      <c r="E3795" s="83"/>
    </row>
    <row r="3796" spans="2:5" x14ac:dyDescent="0.3">
      <c r="B3796" s="104"/>
      <c r="C3796" s="105"/>
      <c r="D3796" s="121"/>
      <c r="E3796" s="83"/>
    </row>
    <row r="3797" spans="2:5" x14ac:dyDescent="0.3">
      <c r="B3797" s="104"/>
      <c r="C3797" s="105"/>
      <c r="D3797" s="121"/>
      <c r="E3797" s="83"/>
    </row>
    <row r="3798" spans="2:5" x14ac:dyDescent="0.3">
      <c r="B3798" s="104"/>
      <c r="C3798" s="105"/>
      <c r="D3798" s="121"/>
      <c r="E3798" s="83"/>
    </row>
    <row r="3799" spans="2:5" x14ac:dyDescent="0.3">
      <c r="B3799" s="104"/>
      <c r="C3799" s="105"/>
      <c r="D3799" s="121"/>
      <c r="E3799" s="83"/>
    </row>
    <row r="3800" spans="2:5" x14ac:dyDescent="0.3">
      <c r="B3800" s="104"/>
      <c r="C3800" s="105"/>
      <c r="D3800" s="121"/>
      <c r="E3800" s="83"/>
    </row>
    <row r="3801" spans="2:5" x14ac:dyDescent="0.3">
      <c r="B3801" s="104"/>
      <c r="C3801" s="105"/>
      <c r="D3801" s="121"/>
      <c r="E3801" s="83"/>
    </row>
    <row r="3802" spans="2:5" x14ac:dyDescent="0.3">
      <c r="B3802" s="104"/>
      <c r="C3802" s="105"/>
      <c r="D3802" s="121"/>
      <c r="E3802" s="83"/>
    </row>
    <row r="3803" spans="2:5" x14ac:dyDescent="0.3">
      <c r="B3803" s="104"/>
      <c r="C3803" s="105"/>
      <c r="D3803" s="121"/>
      <c r="E3803" s="83"/>
    </row>
    <row r="3804" spans="2:5" x14ac:dyDescent="0.3">
      <c r="B3804" s="104"/>
      <c r="C3804" s="105"/>
      <c r="D3804" s="121"/>
      <c r="E3804" s="83"/>
    </row>
    <row r="3805" spans="2:5" x14ac:dyDescent="0.3">
      <c r="B3805" s="104"/>
      <c r="C3805" s="105"/>
      <c r="D3805" s="121"/>
      <c r="E3805" s="83"/>
    </row>
    <row r="3806" spans="2:5" x14ac:dyDescent="0.3">
      <c r="B3806" s="104"/>
      <c r="C3806" s="105"/>
      <c r="D3806" s="121"/>
      <c r="E3806" s="83"/>
    </row>
    <row r="3807" spans="2:5" x14ac:dyDescent="0.3">
      <c r="B3807" s="104"/>
      <c r="C3807" s="105"/>
      <c r="D3807" s="121"/>
      <c r="E3807" s="83"/>
    </row>
    <row r="3808" spans="2:5" x14ac:dyDescent="0.3">
      <c r="B3808" s="104"/>
      <c r="C3808" s="105"/>
      <c r="D3808" s="121"/>
      <c r="E3808" s="83"/>
    </row>
    <row r="3809" spans="2:5" x14ac:dyDescent="0.3">
      <c r="B3809" s="104"/>
      <c r="C3809" s="105"/>
      <c r="D3809" s="121"/>
      <c r="E3809" s="83"/>
    </row>
    <row r="3810" spans="2:5" x14ac:dyDescent="0.3">
      <c r="B3810" s="104"/>
      <c r="C3810" s="105"/>
      <c r="D3810" s="121"/>
      <c r="E3810" s="83"/>
    </row>
    <row r="3811" spans="2:5" x14ac:dyDescent="0.3">
      <c r="B3811" s="104"/>
      <c r="C3811" s="105"/>
      <c r="D3811" s="121"/>
      <c r="E3811" s="83"/>
    </row>
    <row r="3812" spans="2:5" x14ac:dyDescent="0.3">
      <c r="B3812" s="104"/>
      <c r="C3812" s="105"/>
      <c r="D3812" s="121"/>
      <c r="E3812" s="83"/>
    </row>
    <row r="3813" spans="2:5" x14ac:dyDescent="0.3">
      <c r="B3813" s="104"/>
      <c r="C3813" s="105"/>
      <c r="D3813" s="121"/>
      <c r="E3813" s="83"/>
    </row>
    <row r="3814" spans="2:5" x14ac:dyDescent="0.3">
      <c r="B3814" s="104"/>
      <c r="C3814" s="105"/>
      <c r="D3814" s="121"/>
      <c r="E3814" s="83"/>
    </row>
    <row r="3815" spans="2:5" x14ac:dyDescent="0.3">
      <c r="B3815" s="104"/>
      <c r="C3815" s="105"/>
      <c r="D3815" s="121"/>
      <c r="E3815" s="83"/>
    </row>
    <row r="3816" spans="2:5" x14ac:dyDescent="0.3">
      <c r="B3816" s="104"/>
      <c r="C3816" s="105"/>
      <c r="D3816" s="121"/>
      <c r="E3816" s="83"/>
    </row>
    <row r="3817" spans="2:5" x14ac:dyDescent="0.3">
      <c r="B3817" s="104"/>
      <c r="C3817" s="105"/>
      <c r="D3817" s="121"/>
      <c r="E3817" s="83"/>
    </row>
    <row r="3818" spans="2:5" x14ac:dyDescent="0.3">
      <c r="B3818" s="104"/>
      <c r="C3818" s="105"/>
      <c r="D3818" s="121"/>
      <c r="E3818" s="83"/>
    </row>
    <row r="3819" spans="2:5" x14ac:dyDescent="0.3">
      <c r="B3819" s="104"/>
      <c r="C3819" s="105"/>
      <c r="D3819" s="121"/>
      <c r="E3819" s="83"/>
    </row>
    <row r="3820" spans="2:5" x14ac:dyDescent="0.3">
      <c r="B3820" s="104"/>
      <c r="C3820" s="105"/>
      <c r="D3820" s="121"/>
      <c r="E3820" s="83"/>
    </row>
    <row r="3821" spans="2:5" x14ac:dyDescent="0.3">
      <c r="B3821" s="104"/>
      <c r="C3821" s="105"/>
      <c r="D3821" s="121"/>
      <c r="E3821" s="83"/>
    </row>
    <row r="3822" spans="2:5" x14ac:dyDescent="0.3">
      <c r="B3822" s="104"/>
      <c r="C3822" s="105"/>
      <c r="D3822" s="121"/>
      <c r="E3822" s="83"/>
    </row>
    <row r="3823" spans="2:5" x14ac:dyDescent="0.3">
      <c r="B3823" s="104"/>
      <c r="C3823" s="105"/>
      <c r="D3823" s="121"/>
      <c r="E3823" s="83"/>
    </row>
    <row r="3824" spans="2:5" x14ac:dyDescent="0.3">
      <c r="B3824" s="104"/>
      <c r="C3824" s="105"/>
      <c r="D3824" s="121"/>
      <c r="E3824" s="83"/>
    </row>
    <row r="3825" spans="2:5" x14ac:dyDescent="0.3">
      <c r="B3825" s="104"/>
      <c r="C3825" s="105"/>
      <c r="D3825" s="121"/>
      <c r="E3825" s="83"/>
    </row>
    <row r="3826" spans="2:5" x14ac:dyDescent="0.3">
      <c r="B3826" s="104"/>
      <c r="C3826" s="105"/>
      <c r="D3826" s="121"/>
      <c r="E3826" s="83"/>
    </row>
    <row r="3827" spans="2:5" x14ac:dyDescent="0.3">
      <c r="B3827" s="104"/>
      <c r="C3827" s="105"/>
      <c r="D3827" s="121"/>
      <c r="E3827" s="83"/>
    </row>
    <row r="3828" spans="2:5" x14ac:dyDescent="0.3">
      <c r="B3828" s="104"/>
      <c r="C3828" s="105"/>
      <c r="D3828" s="121"/>
      <c r="E3828" s="83"/>
    </row>
    <row r="3829" spans="2:5" x14ac:dyDescent="0.3">
      <c r="B3829" s="104"/>
      <c r="C3829" s="105"/>
      <c r="D3829" s="121"/>
      <c r="E3829" s="83"/>
    </row>
    <row r="3830" spans="2:5" x14ac:dyDescent="0.3">
      <c r="B3830" s="104"/>
      <c r="C3830" s="105"/>
      <c r="D3830" s="121"/>
      <c r="E3830" s="83"/>
    </row>
    <row r="3831" spans="2:5" x14ac:dyDescent="0.3">
      <c r="B3831" s="104"/>
      <c r="C3831" s="105"/>
      <c r="D3831" s="121"/>
      <c r="E3831" s="83"/>
    </row>
    <row r="3832" spans="2:5" x14ac:dyDescent="0.3">
      <c r="B3832" s="104"/>
      <c r="C3832" s="105"/>
      <c r="D3832" s="121"/>
      <c r="E3832" s="83"/>
    </row>
    <row r="3833" spans="2:5" x14ac:dyDescent="0.3">
      <c r="B3833" s="104"/>
      <c r="C3833" s="105"/>
      <c r="D3833" s="121"/>
      <c r="E3833" s="83"/>
    </row>
    <row r="3834" spans="2:5" x14ac:dyDescent="0.3">
      <c r="B3834" s="104"/>
      <c r="C3834" s="105"/>
      <c r="D3834" s="121"/>
      <c r="E3834" s="83"/>
    </row>
    <row r="3835" spans="2:5" x14ac:dyDescent="0.3">
      <c r="B3835" s="104"/>
      <c r="C3835" s="105"/>
      <c r="D3835" s="121"/>
      <c r="E3835" s="83"/>
    </row>
    <row r="3836" spans="2:5" x14ac:dyDescent="0.3">
      <c r="B3836" s="104"/>
      <c r="C3836" s="105"/>
      <c r="D3836" s="121"/>
      <c r="E3836" s="83"/>
    </row>
    <row r="3837" spans="2:5" x14ac:dyDescent="0.3">
      <c r="B3837" s="104"/>
      <c r="C3837" s="105"/>
      <c r="D3837" s="121"/>
      <c r="E3837" s="83"/>
    </row>
    <row r="3838" spans="2:5" x14ac:dyDescent="0.3">
      <c r="B3838" s="104"/>
      <c r="C3838" s="105"/>
      <c r="D3838" s="121"/>
      <c r="E3838" s="83"/>
    </row>
    <row r="3839" spans="2:5" x14ac:dyDescent="0.3">
      <c r="B3839" s="104"/>
      <c r="C3839" s="105"/>
      <c r="D3839" s="121"/>
      <c r="E3839" s="83"/>
    </row>
    <row r="3840" spans="2:5" x14ac:dyDescent="0.3">
      <c r="B3840" s="104"/>
      <c r="C3840" s="105"/>
      <c r="D3840" s="121"/>
      <c r="E3840" s="83"/>
    </row>
    <row r="3841" spans="2:5" x14ac:dyDescent="0.3">
      <c r="B3841" s="104"/>
      <c r="C3841" s="105"/>
      <c r="D3841" s="121"/>
      <c r="E3841" s="83"/>
    </row>
    <row r="3842" spans="2:5" x14ac:dyDescent="0.3">
      <c r="B3842" s="104"/>
      <c r="C3842" s="105"/>
      <c r="D3842" s="121"/>
      <c r="E3842" s="83"/>
    </row>
    <row r="3843" spans="2:5" x14ac:dyDescent="0.3">
      <c r="B3843" s="104"/>
      <c r="C3843" s="105"/>
      <c r="D3843" s="121"/>
      <c r="E3843" s="83"/>
    </row>
    <row r="3844" spans="2:5" x14ac:dyDescent="0.3">
      <c r="B3844" s="104"/>
      <c r="C3844" s="105"/>
      <c r="D3844" s="121"/>
      <c r="E3844" s="83"/>
    </row>
    <row r="3845" spans="2:5" x14ac:dyDescent="0.3">
      <c r="B3845" s="104"/>
      <c r="C3845" s="105"/>
      <c r="D3845" s="121"/>
      <c r="E3845" s="83"/>
    </row>
    <row r="3846" spans="2:5" x14ac:dyDescent="0.3">
      <c r="B3846" s="104"/>
      <c r="C3846" s="105"/>
      <c r="D3846" s="121"/>
      <c r="E3846" s="83"/>
    </row>
    <row r="3847" spans="2:5" x14ac:dyDescent="0.3">
      <c r="B3847" s="104"/>
      <c r="C3847" s="105"/>
      <c r="D3847" s="121"/>
      <c r="E3847" s="83"/>
    </row>
    <row r="3848" spans="2:5" x14ac:dyDescent="0.3">
      <c r="B3848" s="104"/>
      <c r="C3848" s="105"/>
      <c r="D3848" s="121"/>
      <c r="E3848" s="83"/>
    </row>
    <row r="3849" spans="2:5" x14ac:dyDescent="0.3">
      <c r="B3849" s="104"/>
      <c r="C3849" s="105"/>
      <c r="D3849" s="121"/>
      <c r="E3849" s="83"/>
    </row>
    <row r="3850" spans="2:5" x14ac:dyDescent="0.3">
      <c r="B3850" s="104"/>
      <c r="C3850" s="105"/>
      <c r="D3850" s="121"/>
      <c r="E3850" s="83"/>
    </row>
    <row r="3851" spans="2:5" x14ac:dyDescent="0.3">
      <c r="B3851" s="104"/>
      <c r="C3851" s="105"/>
      <c r="D3851" s="121"/>
      <c r="E3851" s="83"/>
    </row>
    <row r="3852" spans="2:5" x14ac:dyDescent="0.3">
      <c r="B3852" s="104"/>
      <c r="C3852" s="105"/>
      <c r="D3852" s="121"/>
      <c r="E3852" s="83"/>
    </row>
    <row r="3853" spans="2:5" x14ac:dyDescent="0.3">
      <c r="B3853" s="104"/>
      <c r="C3853" s="105"/>
      <c r="D3853" s="121"/>
      <c r="E3853" s="83"/>
    </row>
    <row r="3854" spans="2:5" x14ac:dyDescent="0.3">
      <c r="B3854" s="104"/>
      <c r="C3854" s="105"/>
      <c r="D3854" s="121"/>
      <c r="E3854" s="83"/>
    </row>
    <row r="3855" spans="2:5" x14ac:dyDescent="0.3">
      <c r="B3855" s="104"/>
      <c r="C3855" s="105"/>
      <c r="D3855" s="121"/>
      <c r="E3855" s="83"/>
    </row>
    <row r="3856" spans="2:5" x14ac:dyDescent="0.3">
      <c r="B3856" s="104"/>
      <c r="C3856" s="105"/>
      <c r="D3856" s="121"/>
      <c r="E3856" s="83"/>
    </row>
    <row r="3857" spans="2:5" x14ac:dyDescent="0.3">
      <c r="B3857" s="104"/>
      <c r="C3857" s="105"/>
      <c r="D3857" s="121"/>
      <c r="E3857" s="83"/>
    </row>
    <row r="3858" spans="2:5" x14ac:dyDescent="0.3">
      <c r="B3858" s="104"/>
      <c r="C3858" s="105"/>
      <c r="D3858" s="121"/>
      <c r="E3858" s="83"/>
    </row>
    <row r="3859" spans="2:5" x14ac:dyDescent="0.3">
      <c r="B3859" s="104"/>
      <c r="C3859" s="105"/>
      <c r="D3859" s="121"/>
      <c r="E3859" s="83"/>
    </row>
    <row r="3860" spans="2:5" x14ac:dyDescent="0.3">
      <c r="B3860" s="104"/>
      <c r="C3860" s="105"/>
      <c r="D3860" s="121"/>
      <c r="E3860" s="83"/>
    </row>
    <row r="3861" spans="2:5" x14ac:dyDescent="0.3">
      <c r="B3861" s="104"/>
      <c r="C3861" s="105"/>
      <c r="D3861" s="121"/>
      <c r="E3861" s="83"/>
    </row>
    <row r="3862" spans="2:5" x14ac:dyDescent="0.3">
      <c r="B3862" s="104"/>
      <c r="C3862" s="105"/>
      <c r="D3862" s="121"/>
      <c r="E3862" s="83"/>
    </row>
    <row r="3863" spans="2:5" x14ac:dyDescent="0.3">
      <c r="B3863" s="104"/>
      <c r="C3863" s="105"/>
      <c r="D3863" s="121"/>
      <c r="E3863" s="83"/>
    </row>
    <row r="3864" spans="2:5" x14ac:dyDescent="0.3">
      <c r="B3864" s="104"/>
      <c r="C3864" s="105"/>
      <c r="D3864" s="121"/>
      <c r="E3864" s="83"/>
    </row>
    <row r="3865" spans="2:5" x14ac:dyDescent="0.3">
      <c r="B3865" s="104"/>
      <c r="C3865" s="105"/>
      <c r="D3865" s="121"/>
      <c r="E3865" s="83"/>
    </row>
    <row r="3866" spans="2:5" x14ac:dyDescent="0.3">
      <c r="B3866" s="104"/>
      <c r="C3866" s="105"/>
      <c r="D3866" s="121"/>
      <c r="E3866" s="83"/>
    </row>
    <row r="3867" spans="2:5" x14ac:dyDescent="0.3">
      <c r="B3867" s="104"/>
      <c r="C3867" s="105"/>
      <c r="D3867" s="121"/>
      <c r="E3867" s="83"/>
    </row>
    <row r="3868" spans="2:5" x14ac:dyDescent="0.3">
      <c r="B3868" s="104"/>
      <c r="C3868" s="105"/>
      <c r="D3868" s="121"/>
      <c r="E3868" s="83"/>
    </row>
    <row r="3869" spans="2:5" x14ac:dyDescent="0.3">
      <c r="B3869" s="104"/>
      <c r="C3869" s="105"/>
      <c r="D3869" s="121"/>
      <c r="E3869" s="83"/>
    </row>
    <row r="3870" spans="2:5" x14ac:dyDescent="0.3">
      <c r="B3870" s="104"/>
      <c r="C3870" s="105"/>
      <c r="D3870" s="121"/>
      <c r="E3870" s="83"/>
    </row>
    <row r="3871" spans="2:5" x14ac:dyDescent="0.3">
      <c r="B3871" s="104"/>
      <c r="C3871" s="105"/>
      <c r="D3871" s="121"/>
      <c r="E3871" s="83"/>
    </row>
    <row r="3872" spans="2:5" x14ac:dyDescent="0.3">
      <c r="B3872" s="104"/>
      <c r="C3872" s="105"/>
      <c r="D3872" s="121"/>
      <c r="E3872" s="83"/>
    </row>
    <row r="3873" spans="2:5" x14ac:dyDescent="0.3">
      <c r="B3873" s="104"/>
      <c r="C3873" s="105"/>
      <c r="D3873" s="121"/>
      <c r="E3873" s="83"/>
    </row>
    <row r="3874" spans="2:5" x14ac:dyDescent="0.3">
      <c r="B3874" s="104"/>
      <c r="C3874" s="105"/>
      <c r="D3874" s="121"/>
      <c r="E3874" s="83"/>
    </row>
    <row r="3875" spans="2:5" x14ac:dyDescent="0.3">
      <c r="B3875" s="104"/>
      <c r="C3875" s="105"/>
      <c r="D3875" s="121"/>
      <c r="E3875" s="83"/>
    </row>
    <row r="3876" spans="2:5" x14ac:dyDescent="0.3">
      <c r="B3876" s="104"/>
      <c r="C3876" s="105"/>
      <c r="D3876" s="121"/>
      <c r="E3876" s="83"/>
    </row>
    <row r="3877" spans="2:5" x14ac:dyDescent="0.3">
      <c r="B3877" s="104"/>
      <c r="C3877" s="105"/>
      <c r="D3877" s="121"/>
      <c r="E3877" s="83"/>
    </row>
    <row r="3878" spans="2:5" x14ac:dyDescent="0.3">
      <c r="B3878" s="104"/>
      <c r="C3878" s="105"/>
      <c r="D3878" s="121"/>
      <c r="E3878" s="83"/>
    </row>
    <row r="3879" spans="2:5" x14ac:dyDescent="0.3">
      <c r="B3879" s="104"/>
      <c r="C3879" s="105"/>
      <c r="D3879" s="121"/>
      <c r="E3879" s="83"/>
    </row>
    <row r="3880" spans="2:5" x14ac:dyDescent="0.3">
      <c r="B3880" s="104"/>
      <c r="C3880" s="105"/>
      <c r="D3880" s="121"/>
      <c r="E3880" s="83"/>
    </row>
    <row r="3881" spans="2:5" x14ac:dyDescent="0.3">
      <c r="B3881" s="104"/>
      <c r="C3881" s="105"/>
      <c r="D3881" s="121"/>
      <c r="E3881" s="83"/>
    </row>
    <row r="3882" spans="2:5" x14ac:dyDescent="0.3">
      <c r="B3882" s="104"/>
      <c r="C3882" s="105"/>
      <c r="D3882" s="121"/>
      <c r="E3882" s="83"/>
    </row>
    <row r="3883" spans="2:5" x14ac:dyDescent="0.3">
      <c r="B3883" s="104"/>
      <c r="C3883" s="105"/>
      <c r="D3883" s="121"/>
      <c r="E3883" s="83"/>
    </row>
    <row r="3884" spans="2:5" x14ac:dyDescent="0.3">
      <c r="B3884" s="104"/>
      <c r="C3884" s="105"/>
      <c r="D3884" s="121"/>
      <c r="E3884" s="83"/>
    </row>
    <row r="3885" spans="2:5" x14ac:dyDescent="0.3">
      <c r="B3885" s="104"/>
      <c r="C3885" s="105"/>
      <c r="D3885" s="121"/>
      <c r="E3885" s="83"/>
    </row>
    <row r="3886" spans="2:5" x14ac:dyDescent="0.3">
      <c r="B3886" s="104"/>
      <c r="C3886" s="105"/>
      <c r="D3886" s="121"/>
      <c r="E3886" s="83"/>
    </row>
    <row r="3887" spans="2:5" x14ac:dyDescent="0.3">
      <c r="B3887" s="104"/>
      <c r="C3887" s="105"/>
      <c r="D3887" s="121"/>
      <c r="E3887" s="83"/>
    </row>
    <row r="3888" spans="2:5" x14ac:dyDescent="0.3">
      <c r="B3888" s="104"/>
      <c r="C3888" s="105"/>
      <c r="D3888" s="121"/>
      <c r="E3888" s="83"/>
    </row>
    <row r="3889" spans="2:5" x14ac:dyDescent="0.3">
      <c r="B3889" s="104"/>
      <c r="C3889" s="105"/>
      <c r="D3889" s="121"/>
      <c r="E3889" s="83"/>
    </row>
    <row r="3890" spans="2:5" x14ac:dyDescent="0.3">
      <c r="B3890" s="104"/>
      <c r="C3890" s="105"/>
      <c r="D3890" s="121"/>
      <c r="E3890" s="83"/>
    </row>
    <row r="3891" spans="2:5" x14ac:dyDescent="0.3">
      <c r="B3891" s="104"/>
      <c r="C3891" s="105"/>
      <c r="D3891" s="121"/>
      <c r="E3891" s="83"/>
    </row>
    <row r="3892" spans="2:5" x14ac:dyDescent="0.3">
      <c r="B3892" s="104"/>
      <c r="C3892" s="105"/>
      <c r="D3892" s="121"/>
      <c r="E3892" s="83"/>
    </row>
    <row r="3893" spans="2:5" x14ac:dyDescent="0.3">
      <c r="B3893" s="104"/>
      <c r="C3893" s="105"/>
      <c r="D3893" s="121"/>
      <c r="E3893" s="83"/>
    </row>
    <row r="3894" spans="2:5" x14ac:dyDescent="0.3">
      <c r="B3894" s="104"/>
      <c r="C3894" s="105"/>
      <c r="D3894" s="121"/>
      <c r="E3894" s="83"/>
    </row>
    <row r="3895" spans="2:5" x14ac:dyDescent="0.3">
      <c r="B3895" s="104"/>
      <c r="C3895" s="105"/>
      <c r="D3895" s="121"/>
      <c r="E3895" s="83"/>
    </row>
    <row r="3896" spans="2:5" x14ac:dyDescent="0.3">
      <c r="B3896" s="104"/>
      <c r="C3896" s="105"/>
      <c r="D3896" s="121"/>
      <c r="E3896" s="83"/>
    </row>
    <row r="3897" spans="2:5" x14ac:dyDescent="0.3">
      <c r="B3897" s="104"/>
      <c r="C3897" s="105"/>
      <c r="D3897" s="121"/>
      <c r="E3897" s="83"/>
    </row>
    <row r="3898" spans="2:5" x14ac:dyDescent="0.3">
      <c r="B3898" s="104"/>
      <c r="C3898" s="105"/>
      <c r="D3898" s="121"/>
      <c r="E3898" s="83"/>
    </row>
    <row r="3899" spans="2:5" x14ac:dyDescent="0.3">
      <c r="B3899" s="104"/>
      <c r="C3899" s="105"/>
      <c r="D3899" s="121"/>
      <c r="E3899" s="83"/>
    </row>
    <row r="3900" spans="2:5" x14ac:dyDescent="0.3">
      <c r="B3900" s="104"/>
      <c r="C3900" s="105"/>
      <c r="D3900" s="121"/>
      <c r="E3900" s="83"/>
    </row>
    <row r="3901" spans="2:5" x14ac:dyDescent="0.3">
      <c r="B3901" s="104"/>
      <c r="C3901" s="105"/>
      <c r="D3901" s="121"/>
      <c r="E3901" s="83"/>
    </row>
    <row r="3902" spans="2:5" x14ac:dyDescent="0.3">
      <c r="B3902" s="104"/>
      <c r="C3902" s="105"/>
      <c r="D3902" s="121"/>
      <c r="E3902" s="83"/>
    </row>
    <row r="3903" spans="2:5" x14ac:dyDescent="0.3">
      <c r="B3903" s="104"/>
      <c r="C3903" s="105"/>
      <c r="D3903" s="121"/>
      <c r="E3903" s="83"/>
    </row>
    <row r="3904" spans="2:5" x14ac:dyDescent="0.3">
      <c r="B3904" s="104"/>
      <c r="C3904" s="105"/>
      <c r="D3904" s="121"/>
      <c r="E3904" s="83"/>
    </row>
    <row r="3905" spans="2:5" x14ac:dyDescent="0.3">
      <c r="B3905" s="104"/>
      <c r="C3905" s="105"/>
      <c r="D3905" s="121"/>
      <c r="E3905" s="83"/>
    </row>
    <row r="3906" spans="2:5" x14ac:dyDescent="0.3">
      <c r="B3906" s="104"/>
      <c r="C3906" s="105"/>
      <c r="D3906" s="121"/>
      <c r="E3906" s="83"/>
    </row>
    <row r="3907" spans="2:5" x14ac:dyDescent="0.3">
      <c r="B3907" s="104"/>
      <c r="C3907" s="105"/>
      <c r="D3907" s="121"/>
      <c r="E3907" s="83"/>
    </row>
    <row r="3908" spans="2:5" x14ac:dyDescent="0.3">
      <c r="B3908" s="104"/>
      <c r="C3908" s="105"/>
      <c r="D3908" s="121"/>
      <c r="E3908" s="83"/>
    </row>
    <row r="3909" spans="2:5" x14ac:dyDescent="0.3">
      <c r="B3909" s="104"/>
      <c r="C3909" s="105"/>
      <c r="D3909" s="121"/>
      <c r="E3909" s="83"/>
    </row>
    <row r="3910" spans="2:5" x14ac:dyDescent="0.3">
      <c r="B3910" s="104"/>
      <c r="C3910" s="105"/>
      <c r="D3910" s="121"/>
      <c r="E3910" s="83"/>
    </row>
    <row r="3911" spans="2:5" x14ac:dyDescent="0.3">
      <c r="B3911" s="104"/>
      <c r="C3911" s="105"/>
      <c r="D3911" s="121"/>
      <c r="E3911" s="83"/>
    </row>
    <row r="3912" spans="2:5" x14ac:dyDescent="0.3">
      <c r="B3912" s="104"/>
      <c r="C3912" s="105"/>
      <c r="D3912" s="121"/>
      <c r="E3912" s="83"/>
    </row>
    <row r="3913" spans="2:5" x14ac:dyDescent="0.3">
      <c r="B3913" s="104"/>
      <c r="C3913" s="105"/>
      <c r="D3913" s="121"/>
      <c r="E3913" s="83"/>
    </row>
    <row r="3914" spans="2:5" x14ac:dyDescent="0.3">
      <c r="B3914" s="104"/>
      <c r="C3914" s="105"/>
      <c r="D3914" s="121"/>
      <c r="E3914" s="83"/>
    </row>
    <row r="3915" spans="2:5" x14ac:dyDescent="0.3">
      <c r="B3915" s="104"/>
      <c r="C3915" s="105"/>
      <c r="D3915" s="121"/>
      <c r="E3915" s="83"/>
    </row>
    <row r="3916" spans="2:5" x14ac:dyDescent="0.3">
      <c r="B3916" s="104"/>
      <c r="C3916" s="105"/>
      <c r="D3916" s="121"/>
      <c r="E3916" s="83"/>
    </row>
    <row r="3917" spans="2:5" x14ac:dyDescent="0.3">
      <c r="B3917" s="104"/>
      <c r="C3917" s="105"/>
      <c r="D3917" s="121"/>
      <c r="E3917" s="83"/>
    </row>
    <row r="3918" spans="2:5" x14ac:dyDescent="0.3">
      <c r="B3918" s="104"/>
      <c r="C3918" s="105"/>
      <c r="D3918" s="121"/>
      <c r="E3918" s="83"/>
    </row>
    <row r="3919" spans="2:5" x14ac:dyDescent="0.3">
      <c r="B3919" s="104"/>
      <c r="C3919" s="105"/>
      <c r="D3919" s="121"/>
      <c r="E3919" s="83"/>
    </row>
    <row r="3920" spans="2:5" x14ac:dyDescent="0.3">
      <c r="B3920" s="104"/>
      <c r="C3920" s="105"/>
      <c r="D3920" s="121"/>
      <c r="E3920" s="83"/>
    </row>
    <row r="3921" spans="2:5" x14ac:dyDescent="0.3">
      <c r="B3921" s="104"/>
      <c r="C3921" s="105"/>
      <c r="D3921" s="121"/>
      <c r="E3921" s="83"/>
    </row>
    <row r="3922" spans="2:5" x14ac:dyDescent="0.3">
      <c r="B3922" s="104"/>
      <c r="C3922" s="105"/>
      <c r="D3922" s="121"/>
      <c r="E3922" s="83"/>
    </row>
    <row r="3923" spans="2:5" x14ac:dyDescent="0.3">
      <c r="B3923" s="104"/>
      <c r="C3923" s="105"/>
      <c r="D3923" s="121"/>
      <c r="E3923" s="83"/>
    </row>
    <row r="3924" spans="2:5" x14ac:dyDescent="0.3">
      <c r="B3924" s="104"/>
      <c r="C3924" s="105"/>
      <c r="D3924" s="121"/>
      <c r="E3924" s="83"/>
    </row>
    <row r="3925" spans="2:5" x14ac:dyDescent="0.3">
      <c r="B3925" s="104"/>
      <c r="C3925" s="105"/>
      <c r="D3925" s="121"/>
      <c r="E3925" s="83"/>
    </row>
    <row r="3926" spans="2:5" x14ac:dyDescent="0.3">
      <c r="B3926" s="104"/>
      <c r="C3926" s="105"/>
      <c r="D3926" s="121"/>
      <c r="E3926" s="83"/>
    </row>
    <row r="3927" spans="2:5" x14ac:dyDescent="0.3">
      <c r="B3927" s="104"/>
      <c r="C3927" s="105"/>
      <c r="D3927" s="121"/>
      <c r="E3927" s="83"/>
    </row>
    <row r="3928" spans="2:5" x14ac:dyDescent="0.3">
      <c r="B3928" s="104"/>
      <c r="C3928" s="105"/>
      <c r="D3928" s="121"/>
      <c r="E3928" s="83"/>
    </row>
    <row r="3929" spans="2:5" x14ac:dyDescent="0.3">
      <c r="B3929" s="104"/>
      <c r="C3929" s="105"/>
      <c r="D3929" s="121"/>
      <c r="E3929" s="83"/>
    </row>
    <row r="3930" spans="2:5" x14ac:dyDescent="0.3">
      <c r="B3930" s="104"/>
      <c r="C3930" s="105"/>
      <c r="D3930" s="121"/>
      <c r="E3930" s="83"/>
    </row>
    <row r="3931" spans="2:5" x14ac:dyDescent="0.3">
      <c r="B3931" s="104"/>
      <c r="C3931" s="105"/>
      <c r="D3931" s="121"/>
      <c r="E3931" s="83"/>
    </row>
    <row r="3932" spans="2:5" x14ac:dyDescent="0.3">
      <c r="B3932" s="104"/>
      <c r="C3932" s="105"/>
      <c r="D3932" s="121"/>
      <c r="E3932" s="83"/>
    </row>
    <row r="3933" spans="2:5" x14ac:dyDescent="0.3">
      <c r="B3933" s="104"/>
      <c r="C3933" s="105"/>
      <c r="D3933" s="121"/>
      <c r="E3933" s="83"/>
    </row>
    <row r="3934" spans="2:5" x14ac:dyDescent="0.3">
      <c r="B3934" s="104"/>
      <c r="C3934" s="105"/>
      <c r="D3934" s="121"/>
      <c r="E3934" s="83"/>
    </row>
    <row r="3935" spans="2:5" x14ac:dyDescent="0.3">
      <c r="B3935" s="104"/>
      <c r="C3935" s="105"/>
      <c r="D3935" s="121"/>
      <c r="E3935" s="83"/>
    </row>
    <row r="3936" spans="2:5" x14ac:dyDescent="0.3">
      <c r="B3936" s="104"/>
      <c r="C3936" s="105"/>
      <c r="D3936" s="121"/>
      <c r="E3936" s="83"/>
    </row>
    <row r="3937" spans="2:5" x14ac:dyDescent="0.3">
      <c r="B3937" s="104"/>
      <c r="C3937" s="105"/>
      <c r="D3937" s="121"/>
      <c r="E3937" s="83"/>
    </row>
    <row r="3938" spans="2:5" x14ac:dyDescent="0.3">
      <c r="B3938" s="104"/>
      <c r="C3938" s="105"/>
      <c r="D3938" s="121"/>
      <c r="E3938" s="83"/>
    </row>
    <row r="3939" spans="2:5" x14ac:dyDescent="0.3">
      <c r="B3939" s="104"/>
      <c r="C3939" s="105"/>
      <c r="D3939" s="121"/>
      <c r="E3939" s="83"/>
    </row>
    <row r="3940" spans="2:5" x14ac:dyDescent="0.3">
      <c r="B3940" s="104"/>
      <c r="C3940" s="105"/>
      <c r="D3940" s="121"/>
      <c r="E3940" s="83"/>
    </row>
    <row r="3941" spans="2:5" x14ac:dyDescent="0.3">
      <c r="B3941" s="104"/>
      <c r="C3941" s="105"/>
      <c r="D3941" s="121"/>
      <c r="E3941" s="83"/>
    </row>
    <row r="3942" spans="2:5" x14ac:dyDescent="0.3">
      <c r="B3942" s="104"/>
      <c r="C3942" s="105"/>
      <c r="D3942" s="121"/>
      <c r="E3942" s="83"/>
    </row>
    <row r="3943" spans="2:5" x14ac:dyDescent="0.3">
      <c r="B3943" s="104"/>
      <c r="C3943" s="105"/>
      <c r="D3943" s="121"/>
      <c r="E3943" s="83"/>
    </row>
    <row r="3944" spans="2:5" x14ac:dyDescent="0.3">
      <c r="B3944" s="104"/>
      <c r="C3944" s="105"/>
      <c r="D3944" s="121"/>
      <c r="E3944" s="83"/>
    </row>
    <row r="3945" spans="2:5" x14ac:dyDescent="0.3">
      <c r="B3945" s="104"/>
      <c r="C3945" s="105"/>
      <c r="D3945" s="121"/>
      <c r="E3945" s="83"/>
    </row>
    <row r="3946" spans="2:5" x14ac:dyDescent="0.3">
      <c r="B3946" s="104"/>
      <c r="C3946" s="105"/>
      <c r="D3946" s="121"/>
      <c r="E3946" s="83"/>
    </row>
    <row r="3947" spans="2:5" x14ac:dyDescent="0.3">
      <c r="B3947" s="104"/>
      <c r="C3947" s="105"/>
      <c r="D3947" s="121"/>
      <c r="E3947" s="83"/>
    </row>
    <row r="3948" spans="2:5" x14ac:dyDescent="0.3">
      <c r="B3948" s="104"/>
      <c r="C3948" s="105"/>
      <c r="D3948" s="121"/>
      <c r="E3948" s="83"/>
    </row>
    <row r="3949" spans="2:5" x14ac:dyDescent="0.3">
      <c r="B3949" s="104"/>
      <c r="C3949" s="105"/>
      <c r="D3949" s="121"/>
      <c r="E3949" s="83"/>
    </row>
    <row r="3950" spans="2:5" x14ac:dyDescent="0.3">
      <c r="B3950" s="104"/>
      <c r="C3950" s="105"/>
      <c r="D3950" s="121"/>
      <c r="E3950" s="83"/>
    </row>
    <row r="3951" spans="2:5" x14ac:dyDescent="0.3">
      <c r="B3951" s="104"/>
      <c r="C3951" s="105"/>
      <c r="D3951" s="121"/>
      <c r="E3951" s="83"/>
    </row>
    <row r="3952" spans="2:5" x14ac:dyDescent="0.3">
      <c r="B3952" s="104"/>
      <c r="C3952" s="105"/>
      <c r="D3952" s="121"/>
      <c r="E3952" s="83"/>
    </row>
    <row r="3953" spans="2:5" x14ac:dyDescent="0.3">
      <c r="B3953" s="104"/>
      <c r="C3953" s="105"/>
      <c r="D3953" s="121"/>
      <c r="E3953" s="83"/>
    </row>
    <row r="3954" spans="2:5" x14ac:dyDescent="0.3">
      <c r="B3954" s="104"/>
      <c r="C3954" s="105"/>
      <c r="D3954" s="121"/>
      <c r="E3954" s="83"/>
    </row>
    <row r="3955" spans="2:5" x14ac:dyDescent="0.3">
      <c r="B3955" s="104"/>
      <c r="C3955" s="105"/>
      <c r="D3955" s="121"/>
      <c r="E3955" s="83"/>
    </row>
    <row r="3956" spans="2:5" x14ac:dyDescent="0.3">
      <c r="B3956" s="104"/>
      <c r="C3956" s="105"/>
      <c r="D3956" s="121"/>
      <c r="E3956" s="83"/>
    </row>
    <row r="3957" spans="2:5" x14ac:dyDescent="0.3">
      <c r="B3957" s="104"/>
      <c r="C3957" s="105"/>
      <c r="D3957" s="121"/>
      <c r="E3957" s="83"/>
    </row>
    <row r="3958" spans="2:5" x14ac:dyDescent="0.3">
      <c r="B3958" s="104"/>
      <c r="C3958" s="105"/>
      <c r="D3958" s="121"/>
      <c r="E3958" s="83"/>
    </row>
    <row r="3959" spans="2:5" x14ac:dyDescent="0.3">
      <c r="B3959" s="104"/>
      <c r="C3959" s="105"/>
      <c r="D3959" s="121"/>
      <c r="E3959" s="83"/>
    </row>
    <row r="3960" spans="2:5" x14ac:dyDescent="0.3">
      <c r="B3960" s="104"/>
      <c r="C3960" s="105"/>
      <c r="D3960" s="121"/>
      <c r="E3960" s="83"/>
    </row>
    <row r="3961" spans="2:5" x14ac:dyDescent="0.3">
      <c r="B3961" s="104"/>
      <c r="C3961" s="105"/>
      <c r="D3961" s="121"/>
      <c r="E3961" s="83"/>
    </row>
    <row r="3962" spans="2:5" x14ac:dyDescent="0.3">
      <c r="B3962" s="104"/>
      <c r="C3962" s="105"/>
      <c r="D3962" s="121"/>
      <c r="E3962" s="83"/>
    </row>
    <row r="3963" spans="2:5" x14ac:dyDescent="0.3">
      <c r="B3963" s="104"/>
      <c r="C3963" s="105"/>
      <c r="D3963" s="121"/>
      <c r="E3963" s="83"/>
    </row>
    <row r="3964" spans="2:5" x14ac:dyDescent="0.3">
      <c r="B3964" s="104"/>
      <c r="C3964" s="105"/>
      <c r="D3964" s="121"/>
      <c r="E3964" s="83"/>
    </row>
    <row r="3965" spans="2:5" x14ac:dyDescent="0.3">
      <c r="B3965" s="104"/>
      <c r="C3965" s="105"/>
      <c r="D3965" s="121"/>
      <c r="E3965" s="83"/>
    </row>
    <row r="3966" spans="2:5" x14ac:dyDescent="0.3">
      <c r="B3966" s="104"/>
      <c r="C3966" s="105"/>
      <c r="D3966" s="121"/>
      <c r="E3966" s="83"/>
    </row>
    <row r="3967" spans="2:5" x14ac:dyDescent="0.3">
      <c r="B3967" s="104"/>
      <c r="C3967" s="105"/>
      <c r="D3967" s="121"/>
      <c r="E3967" s="83"/>
    </row>
    <row r="3968" spans="2:5" x14ac:dyDescent="0.3">
      <c r="B3968" s="104"/>
      <c r="C3968" s="105"/>
      <c r="D3968" s="121"/>
      <c r="E3968" s="83"/>
    </row>
    <row r="3969" spans="2:5" x14ac:dyDescent="0.3">
      <c r="B3969" s="104"/>
      <c r="C3969" s="105"/>
      <c r="D3969" s="121"/>
      <c r="E3969" s="83"/>
    </row>
    <row r="3970" spans="2:5" x14ac:dyDescent="0.3">
      <c r="B3970" s="104"/>
      <c r="C3970" s="105"/>
      <c r="D3970" s="121"/>
      <c r="E3970" s="83"/>
    </row>
    <row r="3971" spans="2:5" x14ac:dyDescent="0.3">
      <c r="B3971" s="104"/>
      <c r="C3971" s="105"/>
      <c r="D3971" s="121"/>
      <c r="E3971" s="83"/>
    </row>
    <row r="3972" spans="2:5" x14ac:dyDescent="0.3">
      <c r="B3972" s="104"/>
      <c r="C3972" s="105"/>
      <c r="D3972" s="121"/>
      <c r="E3972" s="83"/>
    </row>
    <row r="3973" spans="2:5" x14ac:dyDescent="0.3">
      <c r="B3973" s="104"/>
      <c r="C3973" s="105"/>
      <c r="D3973" s="121"/>
      <c r="E3973" s="83"/>
    </row>
    <row r="3974" spans="2:5" x14ac:dyDescent="0.3">
      <c r="B3974" s="104"/>
      <c r="C3974" s="105"/>
      <c r="D3974" s="121"/>
      <c r="E3974" s="83"/>
    </row>
    <row r="3975" spans="2:5" x14ac:dyDescent="0.3">
      <c r="B3975" s="104"/>
      <c r="C3975" s="105"/>
      <c r="D3975" s="121"/>
      <c r="E3975" s="83"/>
    </row>
    <row r="3976" spans="2:5" x14ac:dyDescent="0.3">
      <c r="B3976" s="104"/>
      <c r="C3976" s="105"/>
      <c r="D3976" s="121"/>
      <c r="E3976" s="83"/>
    </row>
    <row r="3977" spans="2:5" x14ac:dyDescent="0.3">
      <c r="B3977" s="104"/>
      <c r="C3977" s="105"/>
      <c r="D3977" s="121"/>
      <c r="E3977" s="83"/>
    </row>
    <row r="3978" spans="2:5" x14ac:dyDescent="0.3">
      <c r="B3978" s="104"/>
      <c r="C3978" s="105"/>
      <c r="D3978" s="121"/>
      <c r="E3978" s="83"/>
    </row>
    <row r="3979" spans="2:5" x14ac:dyDescent="0.3">
      <c r="B3979" s="104"/>
      <c r="C3979" s="105"/>
      <c r="D3979" s="121"/>
      <c r="E3979" s="83"/>
    </row>
    <row r="3980" spans="2:5" x14ac:dyDescent="0.3">
      <c r="B3980" s="104"/>
      <c r="C3980" s="105"/>
      <c r="D3980" s="121"/>
      <c r="E3980" s="83"/>
    </row>
    <row r="3981" spans="2:5" x14ac:dyDescent="0.3">
      <c r="B3981" s="104"/>
      <c r="C3981" s="105"/>
      <c r="D3981" s="121"/>
      <c r="E3981" s="83"/>
    </row>
    <row r="3982" spans="2:5" x14ac:dyDescent="0.3">
      <c r="B3982" s="104"/>
      <c r="C3982" s="105"/>
      <c r="D3982" s="121"/>
      <c r="E3982" s="83"/>
    </row>
    <row r="3983" spans="2:5" x14ac:dyDescent="0.3">
      <c r="B3983" s="104"/>
      <c r="C3983" s="105"/>
      <c r="D3983" s="121"/>
      <c r="E3983" s="83"/>
    </row>
    <row r="3984" spans="2:5" x14ac:dyDescent="0.3">
      <c r="B3984" s="104"/>
      <c r="C3984" s="105"/>
      <c r="D3984" s="121"/>
      <c r="E3984" s="83"/>
    </row>
    <row r="3985" spans="2:5" x14ac:dyDescent="0.3">
      <c r="B3985" s="104"/>
      <c r="C3985" s="105"/>
      <c r="D3985" s="121"/>
      <c r="E3985" s="83"/>
    </row>
    <row r="3986" spans="2:5" x14ac:dyDescent="0.3">
      <c r="B3986" s="104"/>
      <c r="C3986" s="105"/>
      <c r="D3986" s="121"/>
      <c r="E3986" s="83"/>
    </row>
    <row r="3987" spans="2:5" x14ac:dyDescent="0.3">
      <c r="B3987" s="104"/>
      <c r="C3987" s="105"/>
      <c r="D3987" s="121"/>
      <c r="E3987" s="83"/>
    </row>
    <row r="3988" spans="2:5" x14ac:dyDescent="0.3">
      <c r="B3988" s="104"/>
      <c r="C3988" s="105"/>
      <c r="D3988" s="121"/>
      <c r="E3988" s="83"/>
    </row>
    <row r="3989" spans="2:5" x14ac:dyDescent="0.3">
      <c r="B3989" s="104"/>
      <c r="C3989" s="105"/>
      <c r="D3989" s="121"/>
      <c r="E3989" s="83"/>
    </row>
    <row r="3990" spans="2:5" x14ac:dyDescent="0.3">
      <c r="B3990" s="104"/>
      <c r="C3990" s="105"/>
      <c r="D3990" s="121"/>
      <c r="E3990" s="83"/>
    </row>
    <row r="3991" spans="2:5" x14ac:dyDescent="0.3">
      <c r="B3991" s="104"/>
      <c r="C3991" s="105"/>
      <c r="D3991" s="121"/>
      <c r="E3991" s="83"/>
    </row>
    <row r="3992" spans="2:5" x14ac:dyDescent="0.3">
      <c r="B3992" s="104"/>
      <c r="C3992" s="105"/>
      <c r="D3992" s="121"/>
      <c r="E3992" s="83"/>
    </row>
    <row r="3993" spans="2:5" x14ac:dyDescent="0.3">
      <c r="B3993" s="104"/>
      <c r="C3993" s="105"/>
      <c r="D3993" s="121"/>
      <c r="E3993" s="83"/>
    </row>
    <row r="3994" spans="2:5" x14ac:dyDescent="0.3">
      <c r="B3994" s="104"/>
      <c r="C3994" s="105"/>
      <c r="D3994" s="121"/>
      <c r="E3994" s="83"/>
    </row>
    <row r="3995" spans="2:5" x14ac:dyDescent="0.3">
      <c r="B3995" s="104"/>
      <c r="C3995" s="105"/>
      <c r="D3995" s="121"/>
      <c r="E3995" s="83"/>
    </row>
    <row r="3996" spans="2:5" x14ac:dyDescent="0.3">
      <c r="B3996" s="104"/>
      <c r="C3996" s="105"/>
      <c r="D3996" s="121"/>
      <c r="E3996" s="83"/>
    </row>
    <row r="3997" spans="2:5" x14ac:dyDescent="0.3">
      <c r="B3997" s="104"/>
      <c r="C3997" s="105"/>
      <c r="D3997" s="121"/>
      <c r="E3997" s="83"/>
    </row>
    <row r="3998" spans="2:5" x14ac:dyDescent="0.3">
      <c r="B3998" s="104"/>
      <c r="C3998" s="105"/>
      <c r="D3998" s="121"/>
      <c r="E3998" s="83"/>
    </row>
    <row r="3999" spans="2:5" x14ac:dyDescent="0.3">
      <c r="B3999" s="104"/>
      <c r="C3999" s="105"/>
      <c r="D3999" s="121"/>
      <c r="E3999" s="83"/>
    </row>
    <row r="4000" spans="2:5" x14ac:dyDescent="0.3">
      <c r="B4000" s="104"/>
      <c r="C4000" s="105"/>
      <c r="D4000" s="121"/>
      <c r="E4000" s="83"/>
    </row>
    <row r="4001" spans="2:5" x14ac:dyDescent="0.3">
      <c r="B4001" s="104"/>
      <c r="C4001" s="105"/>
      <c r="D4001" s="121"/>
      <c r="E4001" s="83"/>
    </row>
    <row r="4002" spans="2:5" x14ac:dyDescent="0.3">
      <c r="B4002" s="104"/>
      <c r="C4002" s="105"/>
      <c r="D4002" s="121"/>
      <c r="E4002" s="83"/>
    </row>
    <row r="4003" spans="2:5" x14ac:dyDescent="0.3">
      <c r="B4003" s="104"/>
      <c r="C4003" s="105"/>
      <c r="D4003" s="121"/>
      <c r="E4003" s="83"/>
    </row>
    <row r="4004" spans="2:5" x14ac:dyDescent="0.3">
      <c r="B4004" s="104"/>
      <c r="C4004" s="105"/>
      <c r="D4004" s="121"/>
      <c r="E4004" s="83"/>
    </row>
    <row r="4005" spans="2:5" x14ac:dyDescent="0.3">
      <c r="B4005" s="104"/>
      <c r="C4005" s="105"/>
      <c r="D4005" s="121"/>
      <c r="E4005" s="83"/>
    </row>
    <row r="4006" spans="2:5" x14ac:dyDescent="0.3">
      <c r="B4006" s="104"/>
      <c r="C4006" s="105"/>
      <c r="D4006" s="121"/>
      <c r="E4006" s="83"/>
    </row>
    <row r="4007" spans="2:5" x14ac:dyDescent="0.3">
      <c r="B4007" s="104"/>
      <c r="C4007" s="105"/>
      <c r="D4007" s="121"/>
      <c r="E4007" s="83"/>
    </row>
    <row r="4008" spans="2:5" x14ac:dyDescent="0.3">
      <c r="B4008" s="104"/>
      <c r="C4008" s="105"/>
      <c r="D4008" s="121"/>
      <c r="E4008" s="83"/>
    </row>
    <row r="4009" spans="2:5" x14ac:dyDescent="0.3">
      <c r="B4009" s="104"/>
      <c r="C4009" s="105"/>
      <c r="D4009" s="121"/>
      <c r="E4009" s="83"/>
    </row>
    <row r="4010" spans="2:5" x14ac:dyDescent="0.3">
      <c r="B4010" s="104"/>
      <c r="C4010" s="105"/>
      <c r="D4010" s="121"/>
      <c r="E4010" s="83"/>
    </row>
    <row r="4011" spans="2:5" x14ac:dyDescent="0.3">
      <c r="B4011" s="104"/>
      <c r="C4011" s="105"/>
      <c r="D4011" s="121"/>
      <c r="E4011" s="83"/>
    </row>
    <row r="4012" spans="2:5" x14ac:dyDescent="0.3">
      <c r="B4012" s="104"/>
      <c r="C4012" s="105"/>
      <c r="D4012" s="121"/>
      <c r="E4012" s="83"/>
    </row>
    <row r="4013" spans="2:5" x14ac:dyDescent="0.3">
      <c r="B4013" s="104"/>
      <c r="C4013" s="105"/>
      <c r="D4013" s="121"/>
      <c r="E4013" s="83"/>
    </row>
    <row r="4014" spans="2:5" x14ac:dyDescent="0.3">
      <c r="B4014" s="104"/>
      <c r="C4014" s="105"/>
      <c r="D4014" s="121"/>
      <c r="E4014" s="83"/>
    </row>
    <row r="4015" spans="2:5" x14ac:dyDescent="0.3">
      <c r="B4015" s="104"/>
      <c r="C4015" s="105"/>
      <c r="D4015" s="121"/>
      <c r="E4015" s="83"/>
    </row>
    <row r="4016" spans="2:5" x14ac:dyDescent="0.3">
      <c r="B4016" s="104"/>
      <c r="C4016" s="105"/>
      <c r="D4016" s="121"/>
      <c r="E4016" s="83"/>
    </row>
    <row r="4017" spans="2:5" x14ac:dyDescent="0.3">
      <c r="B4017" s="104"/>
      <c r="C4017" s="105"/>
      <c r="D4017" s="121"/>
      <c r="E4017" s="83"/>
    </row>
    <row r="4018" spans="2:5" x14ac:dyDescent="0.3">
      <c r="B4018" s="104"/>
      <c r="C4018" s="105"/>
      <c r="D4018" s="121"/>
      <c r="E4018" s="83"/>
    </row>
    <row r="4019" spans="2:5" x14ac:dyDescent="0.3">
      <c r="B4019" s="104"/>
      <c r="C4019" s="105"/>
      <c r="D4019" s="121"/>
      <c r="E4019" s="83"/>
    </row>
    <row r="4020" spans="2:5" x14ac:dyDescent="0.3">
      <c r="B4020" s="104"/>
      <c r="C4020" s="105"/>
      <c r="D4020" s="121"/>
      <c r="E4020" s="83"/>
    </row>
    <row r="4021" spans="2:5" x14ac:dyDescent="0.3">
      <c r="B4021" s="104"/>
      <c r="C4021" s="105"/>
      <c r="D4021" s="121"/>
      <c r="E4021" s="83"/>
    </row>
    <row r="4022" spans="2:5" x14ac:dyDescent="0.3">
      <c r="B4022" s="104"/>
      <c r="C4022" s="105"/>
      <c r="D4022" s="121"/>
      <c r="E4022" s="83"/>
    </row>
    <row r="4023" spans="2:5" x14ac:dyDescent="0.3">
      <c r="B4023" s="104"/>
      <c r="C4023" s="105"/>
      <c r="D4023" s="121"/>
      <c r="E4023" s="83"/>
    </row>
    <row r="4024" spans="2:5" x14ac:dyDescent="0.3">
      <c r="B4024" s="104"/>
      <c r="C4024" s="105"/>
      <c r="D4024" s="121"/>
      <c r="E4024" s="83"/>
    </row>
    <row r="4025" spans="2:5" x14ac:dyDescent="0.3">
      <c r="B4025" s="104"/>
      <c r="C4025" s="105"/>
      <c r="D4025" s="121"/>
      <c r="E4025" s="83"/>
    </row>
    <row r="4026" spans="2:5" x14ac:dyDescent="0.3">
      <c r="B4026" s="104"/>
      <c r="C4026" s="105"/>
      <c r="D4026" s="121"/>
      <c r="E4026" s="83"/>
    </row>
    <row r="4027" spans="2:5" x14ac:dyDescent="0.3">
      <c r="B4027" s="104"/>
      <c r="C4027" s="105"/>
      <c r="D4027" s="121"/>
      <c r="E4027" s="83"/>
    </row>
    <row r="4028" spans="2:5" x14ac:dyDescent="0.3">
      <c r="B4028" s="104"/>
      <c r="C4028" s="105"/>
      <c r="D4028" s="121"/>
      <c r="E4028" s="83"/>
    </row>
    <row r="4029" spans="2:5" x14ac:dyDescent="0.3">
      <c r="B4029" s="104"/>
      <c r="C4029" s="105"/>
      <c r="D4029" s="121"/>
      <c r="E4029" s="83"/>
    </row>
    <row r="4030" spans="2:5" x14ac:dyDescent="0.3">
      <c r="B4030" s="104"/>
      <c r="C4030" s="105"/>
      <c r="D4030" s="121"/>
      <c r="E4030" s="83"/>
    </row>
    <row r="4031" spans="2:5" x14ac:dyDescent="0.3">
      <c r="B4031" s="104"/>
      <c r="C4031" s="105"/>
      <c r="D4031" s="121"/>
      <c r="E4031" s="83"/>
    </row>
    <row r="4032" spans="2:5" x14ac:dyDescent="0.3">
      <c r="B4032" s="104"/>
      <c r="C4032" s="105"/>
      <c r="D4032" s="121"/>
      <c r="E4032" s="83"/>
    </row>
    <row r="4033" spans="2:5" x14ac:dyDescent="0.3">
      <c r="B4033" s="104"/>
      <c r="C4033" s="105"/>
      <c r="D4033" s="121"/>
      <c r="E4033" s="83"/>
    </row>
    <row r="4034" spans="2:5" x14ac:dyDescent="0.3">
      <c r="B4034" s="104"/>
      <c r="C4034" s="105"/>
      <c r="D4034" s="121"/>
      <c r="E4034" s="83"/>
    </row>
    <row r="4035" spans="2:5" x14ac:dyDescent="0.3">
      <c r="B4035" s="104"/>
      <c r="C4035" s="105"/>
      <c r="D4035" s="121"/>
      <c r="E4035" s="83"/>
    </row>
    <row r="4036" spans="2:5" x14ac:dyDescent="0.3">
      <c r="B4036" s="104"/>
      <c r="C4036" s="105"/>
      <c r="D4036" s="121"/>
      <c r="E4036" s="83"/>
    </row>
    <row r="4037" spans="2:5" x14ac:dyDescent="0.3">
      <c r="B4037" s="104"/>
      <c r="C4037" s="105"/>
      <c r="D4037" s="121"/>
      <c r="E4037" s="83"/>
    </row>
    <row r="4038" spans="2:5" x14ac:dyDescent="0.3">
      <c r="B4038" s="104"/>
      <c r="C4038" s="105"/>
      <c r="D4038" s="121"/>
      <c r="E4038" s="83"/>
    </row>
    <row r="4039" spans="2:5" x14ac:dyDescent="0.3">
      <c r="B4039" s="104"/>
      <c r="C4039" s="105"/>
      <c r="D4039" s="121"/>
      <c r="E4039" s="83"/>
    </row>
    <row r="4040" spans="2:5" x14ac:dyDescent="0.3">
      <c r="B4040" s="104"/>
      <c r="C4040" s="105"/>
      <c r="D4040" s="121"/>
      <c r="E4040" s="83"/>
    </row>
    <row r="4041" spans="2:5" x14ac:dyDescent="0.3">
      <c r="B4041" s="104"/>
      <c r="C4041" s="105"/>
      <c r="D4041" s="121"/>
      <c r="E4041" s="83"/>
    </row>
    <row r="4042" spans="2:5" x14ac:dyDescent="0.3">
      <c r="B4042" s="104"/>
      <c r="C4042" s="105"/>
      <c r="D4042" s="121"/>
      <c r="E4042" s="83"/>
    </row>
    <row r="4043" spans="2:5" x14ac:dyDescent="0.3">
      <c r="B4043" s="104"/>
      <c r="C4043" s="105"/>
      <c r="D4043" s="121"/>
      <c r="E4043" s="83"/>
    </row>
    <row r="4044" spans="2:5" x14ac:dyDescent="0.3">
      <c r="B4044" s="104"/>
      <c r="C4044" s="105"/>
      <c r="D4044" s="121"/>
      <c r="E4044" s="83"/>
    </row>
    <row r="4045" spans="2:5" x14ac:dyDescent="0.3">
      <c r="B4045" s="104"/>
      <c r="C4045" s="105"/>
      <c r="D4045" s="121"/>
      <c r="E4045" s="83"/>
    </row>
    <row r="4046" spans="2:5" x14ac:dyDescent="0.3">
      <c r="B4046" s="104"/>
      <c r="C4046" s="105"/>
      <c r="D4046" s="121"/>
      <c r="E4046" s="83"/>
    </row>
    <row r="4047" spans="2:5" x14ac:dyDescent="0.3">
      <c r="B4047" s="104"/>
      <c r="C4047" s="105"/>
      <c r="D4047" s="121"/>
      <c r="E4047" s="83"/>
    </row>
    <row r="4048" spans="2:5" x14ac:dyDescent="0.3">
      <c r="B4048" s="104"/>
      <c r="C4048" s="105"/>
      <c r="D4048" s="121"/>
      <c r="E4048" s="83"/>
    </row>
    <row r="4049" spans="2:5" x14ac:dyDescent="0.3">
      <c r="B4049" s="104"/>
      <c r="C4049" s="105"/>
      <c r="D4049" s="121"/>
      <c r="E4049" s="83"/>
    </row>
    <row r="4050" spans="2:5" x14ac:dyDescent="0.3">
      <c r="B4050" s="104"/>
      <c r="C4050" s="105"/>
      <c r="D4050" s="121"/>
      <c r="E4050" s="83"/>
    </row>
    <row r="4051" spans="2:5" x14ac:dyDescent="0.3">
      <c r="B4051" s="104"/>
      <c r="C4051" s="105"/>
      <c r="D4051" s="121"/>
      <c r="E4051" s="83"/>
    </row>
    <row r="4052" spans="2:5" x14ac:dyDescent="0.3">
      <c r="B4052" s="104"/>
      <c r="C4052" s="105"/>
      <c r="D4052" s="121"/>
      <c r="E4052" s="83"/>
    </row>
    <row r="4053" spans="2:5" x14ac:dyDescent="0.3">
      <c r="B4053" s="104"/>
      <c r="C4053" s="105"/>
      <c r="D4053" s="121"/>
      <c r="E4053" s="83"/>
    </row>
    <row r="4054" spans="2:5" x14ac:dyDescent="0.3">
      <c r="B4054" s="104"/>
      <c r="C4054" s="105"/>
      <c r="D4054" s="121"/>
      <c r="E4054" s="83"/>
    </row>
    <row r="4055" spans="2:5" x14ac:dyDescent="0.3">
      <c r="B4055" s="104"/>
      <c r="C4055" s="105"/>
      <c r="D4055" s="121"/>
      <c r="E4055" s="83"/>
    </row>
    <row r="4056" spans="2:5" x14ac:dyDescent="0.3">
      <c r="B4056" s="104"/>
      <c r="C4056" s="105"/>
      <c r="D4056" s="121"/>
      <c r="E4056" s="83"/>
    </row>
    <row r="4057" spans="2:5" x14ac:dyDescent="0.3">
      <c r="B4057" s="104"/>
      <c r="C4057" s="105"/>
      <c r="D4057" s="121"/>
      <c r="E4057" s="83"/>
    </row>
    <row r="4058" spans="2:5" x14ac:dyDescent="0.3">
      <c r="B4058" s="104"/>
      <c r="C4058" s="105"/>
      <c r="D4058" s="121"/>
      <c r="E4058" s="83"/>
    </row>
    <row r="4059" spans="2:5" x14ac:dyDescent="0.3">
      <c r="B4059" s="104"/>
      <c r="C4059" s="105"/>
      <c r="D4059" s="121"/>
      <c r="E4059" s="83"/>
    </row>
    <row r="4060" spans="2:5" x14ac:dyDescent="0.3">
      <c r="B4060" s="104"/>
      <c r="C4060" s="105"/>
      <c r="D4060" s="121"/>
      <c r="E4060" s="83"/>
    </row>
    <row r="4061" spans="2:5" x14ac:dyDescent="0.3">
      <c r="B4061" s="104"/>
      <c r="C4061" s="105"/>
      <c r="D4061" s="121"/>
      <c r="E4061" s="83"/>
    </row>
    <row r="4062" spans="2:5" x14ac:dyDescent="0.3">
      <c r="B4062" s="104"/>
      <c r="C4062" s="105"/>
      <c r="D4062" s="121"/>
      <c r="E4062" s="83"/>
    </row>
    <row r="4063" spans="2:5" x14ac:dyDescent="0.3">
      <c r="B4063" s="104"/>
      <c r="C4063" s="105"/>
      <c r="D4063" s="121"/>
      <c r="E4063" s="83"/>
    </row>
    <row r="4064" spans="2:5" x14ac:dyDescent="0.3">
      <c r="B4064" s="104"/>
      <c r="C4064" s="105"/>
      <c r="D4064" s="121"/>
      <c r="E4064" s="83"/>
    </row>
    <row r="4065" spans="2:5" x14ac:dyDescent="0.3">
      <c r="B4065" s="104"/>
      <c r="C4065" s="105"/>
      <c r="D4065" s="121"/>
      <c r="E4065" s="83"/>
    </row>
    <row r="4066" spans="2:5" x14ac:dyDescent="0.3">
      <c r="B4066" s="104"/>
      <c r="C4066" s="105"/>
      <c r="D4066" s="121"/>
      <c r="E4066" s="83"/>
    </row>
    <row r="4067" spans="2:5" x14ac:dyDescent="0.3">
      <c r="B4067" s="104"/>
      <c r="C4067" s="105"/>
      <c r="D4067" s="121"/>
      <c r="E4067" s="83"/>
    </row>
    <row r="4068" spans="2:5" x14ac:dyDescent="0.3">
      <c r="B4068" s="104"/>
      <c r="C4068" s="105"/>
      <c r="D4068" s="121"/>
      <c r="E4068" s="83"/>
    </row>
    <row r="4069" spans="2:5" x14ac:dyDescent="0.3">
      <c r="B4069" s="104"/>
      <c r="C4069" s="105"/>
      <c r="D4069" s="121"/>
      <c r="E4069" s="83"/>
    </row>
    <row r="4070" spans="2:5" x14ac:dyDescent="0.3">
      <c r="B4070" s="104"/>
      <c r="C4070" s="105"/>
      <c r="D4070" s="121"/>
      <c r="E4070" s="83"/>
    </row>
    <row r="4071" spans="2:5" x14ac:dyDescent="0.3">
      <c r="B4071" s="104"/>
      <c r="C4071" s="105"/>
      <c r="D4071" s="121"/>
      <c r="E4071" s="83"/>
    </row>
    <row r="4072" spans="2:5" x14ac:dyDescent="0.3">
      <c r="B4072" s="104"/>
      <c r="C4072" s="105"/>
      <c r="D4072" s="121"/>
      <c r="E4072" s="83"/>
    </row>
    <row r="4073" spans="2:5" x14ac:dyDescent="0.3">
      <c r="B4073" s="104"/>
      <c r="C4073" s="105"/>
      <c r="D4073" s="121"/>
      <c r="E4073" s="83"/>
    </row>
    <row r="4074" spans="2:5" x14ac:dyDescent="0.3">
      <c r="B4074" s="104"/>
      <c r="C4074" s="105"/>
      <c r="D4074" s="121"/>
      <c r="E4074" s="83"/>
    </row>
    <row r="4075" spans="2:5" x14ac:dyDescent="0.3">
      <c r="B4075" s="104"/>
      <c r="C4075" s="105"/>
      <c r="D4075" s="121"/>
      <c r="E4075" s="83"/>
    </row>
    <row r="4076" spans="2:5" x14ac:dyDescent="0.3">
      <c r="B4076" s="104"/>
      <c r="C4076" s="105"/>
      <c r="D4076" s="121"/>
      <c r="E4076" s="83"/>
    </row>
    <row r="4077" spans="2:5" x14ac:dyDescent="0.3">
      <c r="B4077" s="104"/>
      <c r="C4077" s="105"/>
      <c r="D4077" s="121"/>
      <c r="E4077" s="83"/>
    </row>
    <row r="4078" spans="2:5" x14ac:dyDescent="0.3">
      <c r="B4078" s="104"/>
      <c r="C4078" s="105"/>
      <c r="D4078" s="121"/>
      <c r="E4078" s="83"/>
    </row>
    <row r="4079" spans="2:5" x14ac:dyDescent="0.3">
      <c r="B4079" s="104"/>
      <c r="C4079" s="105"/>
      <c r="D4079" s="121"/>
      <c r="E4079" s="83"/>
    </row>
    <row r="4080" spans="2:5" x14ac:dyDescent="0.3">
      <c r="B4080" s="104"/>
      <c r="C4080" s="105"/>
      <c r="D4080" s="121"/>
      <c r="E4080" s="83"/>
    </row>
    <row r="4081" spans="2:5" x14ac:dyDescent="0.3">
      <c r="B4081" s="104"/>
      <c r="C4081" s="105"/>
      <c r="D4081" s="121"/>
      <c r="E4081" s="83"/>
    </row>
    <row r="4082" spans="2:5" x14ac:dyDescent="0.3">
      <c r="B4082" s="104"/>
      <c r="C4082" s="105"/>
      <c r="D4082" s="121"/>
      <c r="E4082" s="83"/>
    </row>
    <row r="4083" spans="2:5" x14ac:dyDescent="0.3">
      <c r="B4083" s="104"/>
      <c r="C4083" s="105"/>
      <c r="D4083" s="121"/>
      <c r="E4083" s="83"/>
    </row>
    <row r="4084" spans="2:5" x14ac:dyDescent="0.3">
      <c r="B4084" s="104"/>
      <c r="C4084" s="105"/>
      <c r="D4084" s="121"/>
      <c r="E4084" s="83"/>
    </row>
    <row r="4085" spans="2:5" x14ac:dyDescent="0.3">
      <c r="B4085" s="104"/>
      <c r="C4085" s="105"/>
      <c r="D4085" s="121"/>
      <c r="E4085" s="83"/>
    </row>
    <row r="4086" spans="2:5" x14ac:dyDescent="0.3">
      <c r="B4086" s="104"/>
      <c r="C4086" s="105"/>
      <c r="D4086" s="121"/>
      <c r="E4086" s="83"/>
    </row>
    <row r="4087" spans="2:5" x14ac:dyDescent="0.3">
      <c r="B4087" s="104"/>
      <c r="C4087" s="105"/>
      <c r="D4087" s="121"/>
      <c r="E4087" s="83"/>
    </row>
    <row r="4088" spans="2:5" x14ac:dyDescent="0.3">
      <c r="B4088" s="104"/>
      <c r="C4088" s="105"/>
      <c r="D4088" s="121"/>
      <c r="E4088" s="83"/>
    </row>
    <row r="4089" spans="2:5" x14ac:dyDescent="0.3">
      <c r="B4089" s="104"/>
      <c r="C4089" s="105"/>
      <c r="D4089" s="121"/>
      <c r="E4089" s="83"/>
    </row>
    <row r="4090" spans="2:5" x14ac:dyDescent="0.3">
      <c r="B4090" s="104"/>
      <c r="C4090" s="105"/>
      <c r="D4090" s="121"/>
      <c r="E4090" s="83"/>
    </row>
    <row r="4091" spans="2:5" x14ac:dyDescent="0.3">
      <c r="B4091" s="104"/>
      <c r="C4091" s="105"/>
      <c r="D4091" s="121"/>
      <c r="E4091" s="83"/>
    </row>
    <row r="4092" spans="2:5" x14ac:dyDescent="0.3">
      <c r="B4092" s="104"/>
      <c r="C4092" s="105"/>
      <c r="D4092" s="121"/>
      <c r="E4092" s="83"/>
    </row>
    <row r="4093" spans="2:5" x14ac:dyDescent="0.3">
      <c r="B4093" s="104"/>
      <c r="C4093" s="105"/>
      <c r="D4093" s="121"/>
      <c r="E4093" s="83"/>
    </row>
    <row r="4094" spans="2:5" x14ac:dyDescent="0.3">
      <c r="B4094" s="104"/>
      <c r="C4094" s="105"/>
      <c r="D4094" s="121"/>
      <c r="E4094" s="83"/>
    </row>
    <row r="4095" spans="2:5" x14ac:dyDescent="0.3">
      <c r="B4095" s="104"/>
      <c r="C4095" s="105"/>
      <c r="D4095" s="121"/>
      <c r="E4095" s="83"/>
    </row>
    <row r="4096" spans="2:5" x14ac:dyDescent="0.3">
      <c r="B4096" s="104"/>
      <c r="C4096" s="105"/>
      <c r="D4096" s="121"/>
      <c r="E4096" s="83"/>
    </row>
    <row r="4097" spans="2:5" x14ac:dyDescent="0.3">
      <c r="B4097" s="104"/>
      <c r="C4097" s="105"/>
      <c r="D4097" s="121"/>
      <c r="E4097" s="83"/>
    </row>
    <row r="4098" spans="2:5" x14ac:dyDescent="0.3">
      <c r="B4098" s="104"/>
      <c r="C4098" s="105"/>
      <c r="D4098" s="121"/>
      <c r="E4098" s="83"/>
    </row>
    <row r="4099" spans="2:5" x14ac:dyDescent="0.3">
      <c r="B4099" s="104"/>
      <c r="C4099" s="105"/>
      <c r="D4099" s="121"/>
      <c r="E4099" s="83"/>
    </row>
    <row r="4100" spans="2:5" x14ac:dyDescent="0.3">
      <c r="B4100" s="104"/>
      <c r="C4100" s="105"/>
      <c r="D4100" s="121"/>
      <c r="E4100" s="83"/>
    </row>
    <row r="4101" spans="2:5" x14ac:dyDescent="0.3">
      <c r="B4101" s="104"/>
      <c r="C4101" s="105"/>
      <c r="D4101" s="121"/>
      <c r="E4101" s="83"/>
    </row>
    <row r="4102" spans="2:5" x14ac:dyDescent="0.3">
      <c r="B4102" s="104"/>
      <c r="C4102" s="105"/>
      <c r="D4102" s="121"/>
      <c r="E4102" s="83"/>
    </row>
    <row r="4103" spans="2:5" x14ac:dyDescent="0.3">
      <c r="B4103" s="104"/>
      <c r="C4103" s="105"/>
      <c r="D4103" s="121"/>
      <c r="E4103" s="83"/>
    </row>
    <row r="4104" spans="2:5" x14ac:dyDescent="0.3">
      <c r="B4104" s="104"/>
      <c r="C4104" s="105"/>
      <c r="D4104" s="121"/>
      <c r="E4104" s="83"/>
    </row>
    <row r="4105" spans="2:5" x14ac:dyDescent="0.3">
      <c r="B4105" s="104"/>
      <c r="C4105" s="105"/>
      <c r="D4105" s="121"/>
      <c r="E4105" s="83"/>
    </row>
    <row r="4106" spans="2:5" x14ac:dyDescent="0.3">
      <c r="B4106" s="104"/>
      <c r="C4106" s="105"/>
      <c r="D4106" s="121"/>
      <c r="E4106" s="83"/>
    </row>
    <row r="4107" spans="2:5" x14ac:dyDescent="0.3">
      <c r="B4107" s="104"/>
      <c r="C4107" s="105"/>
      <c r="D4107" s="121"/>
      <c r="E4107" s="83"/>
    </row>
    <row r="4108" spans="2:5" x14ac:dyDescent="0.3">
      <c r="B4108" s="104"/>
      <c r="C4108" s="105"/>
      <c r="D4108" s="121"/>
      <c r="E4108" s="83"/>
    </row>
    <row r="4109" spans="2:5" x14ac:dyDescent="0.3">
      <c r="B4109" s="104"/>
      <c r="C4109" s="105"/>
      <c r="D4109" s="121"/>
      <c r="E4109" s="83"/>
    </row>
    <row r="4110" spans="2:5" x14ac:dyDescent="0.3">
      <c r="B4110" s="104"/>
      <c r="C4110" s="105"/>
      <c r="D4110" s="121"/>
      <c r="E4110" s="83"/>
    </row>
    <row r="4111" spans="2:5" x14ac:dyDescent="0.3">
      <c r="B4111" s="104"/>
      <c r="C4111" s="105"/>
      <c r="D4111" s="121"/>
      <c r="E4111" s="83"/>
    </row>
    <row r="4112" spans="2:5" x14ac:dyDescent="0.3">
      <c r="B4112" s="104"/>
      <c r="C4112" s="105"/>
      <c r="D4112" s="121"/>
      <c r="E4112" s="83"/>
    </row>
    <row r="4113" spans="2:5" x14ac:dyDescent="0.3">
      <c r="B4113" s="104"/>
      <c r="C4113" s="105"/>
      <c r="D4113" s="121"/>
      <c r="E4113" s="83"/>
    </row>
    <row r="4114" spans="2:5" x14ac:dyDescent="0.3">
      <c r="B4114" s="104"/>
      <c r="C4114" s="105"/>
      <c r="D4114" s="121"/>
      <c r="E4114" s="83"/>
    </row>
    <row r="4115" spans="2:5" x14ac:dyDescent="0.3">
      <c r="B4115" s="104"/>
      <c r="C4115" s="105"/>
      <c r="D4115" s="121"/>
      <c r="E4115" s="83"/>
    </row>
    <row r="4116" spans="2:5" x14ac:dyDescent="0.3">
      <c r="B4116" s="104"/>
      <c r="C4116" s="105"/>
      <c r="D4116" s="121"/>
      <c r="E4116" s="83"/>
    </row>
    <row r="4117" spans="2:5" x14ac:dyDescent="0.3">
      <c r="B4117" s="104"/>
      <c r="C4117" s="105"/>
      <c r="D4117" s="121"/>
      <c r="E4117" s="83"/>
    </row>
    <row r="4118" spans="2:5" x14ac:dyDescent="0.3">
      <c r="B4118" s="104"/>
      <c r="C4118" s="105"/>
      <c r="D4118" s="121"/>
      <c r="E4118" s="83"/>
    </row>
    <row r="4119" spans="2:5" x14ac:dyDescent="0.3">
      <c r="B4119" s="104"/>
      <c r="C4119" s="105"/>
      <c r="D4119" s="121"/>
      <c r="E4119" s="83"/>
    </row>
    <row r="4120" spans="2:5" x14ac:dyDescent="0.3">
      <c r="B4120" s="104"/>
      <c r="C4120" s="105"/>
      <c r="D4120" s="121"/>
      <c r="E4120" s="83"/>
    </row>
    <row r="4121" spans="2:5" x14ac:dyDescent="0.3">
      <c r="B4121" s="104"/>
      <c r="C4121" s="105"/>
      <c r="D4121" s="121"/>
      <c r="E4121" s="83"/>
    </row>
    <row r="4122" spans="2:5" x14ac:dyDescent="0.3">
      <c r="B4122" s="104"/>
      <c r="C4122" s="105"/>
      <c r="D4122" s="121"/>
      <c r="E4122" s="83"/>
    </row>
    <row r="4123" spans="2:5" x14ac:dyDescent="0.3">
      <c r="B4123" s="104"/>
      <c r="C4123" s="105"/>
      <c r="D4123" s="121"/>
      <c r="E4123" s="83"/>
    </row>
    <row r="4124" spans="2:5" x14ac:dyDescent="0.3">
      <c r="B4124" s="104"/>
      <c r="C4124" s="105"/>
      <c r="D4124" s="121"/>
      <c r="E4124" s="83"/>
    </row>
    <row r="4125" spans="2:5" x14ac:dyDescent="0.3">
      <c r="B4125" s="104"/>
      <c r="C4125" s="105"/>
      <c r="D4125" s="121"/>
      <c r="E4125" s="83"/>
    </row>
    <row r="4126" spans="2:5" x14ac:dyDescent="0.3">
      <c r="B4126" s="104"/>
      <c r="C4126" s="105"/>
      <c r="D4126" s="121"/>
      <c r="E4126" s="83"/>
    </row>
    <row r="4127" spans="2:5" x14ac:dyDescent="0.3">
      <c r="B4127" s="104"/>
      <c r="C4127" s="105"/>
      <c r="D4127" s="121"/>
      <c r="E4127" s="83"/>
    </row>
    <row r="4128" spans="2:5" x14ac:dyDescent="0.3">
      <c r="B4128" s="104"/>
      <c r="C4128" s="105"/>
      <c r="D4128" s="121"/>
      <c r="E4128" s="83"/>
    </row>
    <row r="4129" spans="2:5" x14ac:dyDescent="0.3">
      <c r="B4129" s="104"/>
      <c r="C4129" s="105"/>
      <c r="D4129" s="121"/>
      <c r="E4129" s="83"/>
    </row>
    <row r="4130" spans="2:5" x14ac:dyDescent="0.3">
      <c r="B4130" s="104"/>
      <c r="C4130" s="105"/>
      <c r="D4130" s="121"/>
      <c r="E4130" s="83"/>
    </row>
    <row r="4131" spans="2:5" x14ac:dyDescent="0.3">
      <c r="B4131" s="104"/>
      <c r="C4131" s="105"/>
      <c r="D4131" s="121"/>
      <c r="E4131" s="83"/>
    </row>
    <row r="4132" spans="2:5" x14ac:dyDescent="0.3">
      <c r="B4132" s="104"/>
      <c r="C4132" s="105"/>
      <c r="D4132" s="121"/>
      <c r="E4132" s="83"/>
    </row>
    <row r="4133" spans="2:5" x14ac:dyDescent="0.3">
      <c r="B4133" s="104"/>
      <c r="C4133" s="105"/>
      <c r="D4133" s="121"/>
      <c r="E4133" s="83"/>
    </row>
    <row r="4134" spans="2:5" x14ac:dyDescent="0.3">
      <c r="B4134" s="104"/>
      <c r="C4134" s="105"/>
      <c r="D4134" s="121"/>
      <c r="E4134" s="83"/>
    </row>
    <row r="4135" spans="2:5" x14ac:dyDescent="0.3">
      <c r="B4135" s="104"/>
      <c r="C4135" s="105"/>
      <c r="D4135" s="121"/>
      <c r="E4135" s="83"/>
    </row>
    <row r="4136" spans="2:5" x14ac:dyDescent="0.3">
      <c r="B4136" s="104"/>
      <c r="C4136" s="105"/>
      <c r="D4136" s="121"/>
      <c r="E4136" s="83"/>
    </row>
    <row r="4137" spans="2:5" x14ac:dyDescent="0.3">
      <c r="B4137" s="104"/>
      <c r="C4137" s="105"/>
      <c r="D4137" s="121"/>
      <c r="E4137" s="83"/>
    </row>
    <row r="4138" spans="2:5" x14ac:dyDescent="0.3">
      <c r="B4138" s="104"/>
      <c r="C4138" s="105"/>
      <c r="D4138" s="121"/>
      <c r="E4138" s="83"/>
    </row>
    <row r="4139" spans="2:5" x14ac:dyDescent="0.3">
      <c r="B4139" s="104"/>
      <c r="C4139" s="105"/>
      <c r="D4139" s="121"/>
      <c r="E4139" s="83"/>
    </row>
    <row r="4140" spans="2:5" x14ac:dyDescent="0.3">
      <c r="B4140" s="104"/>
      <c r="C4140" s="105"/>
      <c r="D4140" s="121"/>
      <c r="E4140" s="83"/>
    </row>
    <row r="4141" spans="2:5" x14ac:dyDescent="0.3">
      <c r="B4141" s="104"/>
      <c r="C4141" s="105"/>
      <c r="D4141" s="121"/>
      <c r="E4141" s="83"/>
    </row>
    <row r="4142" spans="2:5" x14ac:dyDescent="0.3">
      <c r="B4142" s="104"/>
      <c r="C4142" s="105"/>
      <c r="D4142" s="121"/>
      <c r="E4142" s="83"/>
    </row>
    <row r="4143" spans="2:5" x14ac:dyDescent="0.3">
      <c r="B4143" s="104"/>
      <c r="C4143" s="105"/>
      <c r="D4143" s="121"/>
      <c r="E4143" s="83"/>
    </row>
    <row r="4144" spans="2:5" x14ac:dyDescent="0.3">
      <c r="B4144" s="104"/>
      <c r="C4144" s="105"/>
      <c r="D4144" s="121"/>
      <c r="E4144" s="83"/>
    </row>
    <row r="4145" spans="2:5" x14ac:dyDescent="0.3">
      <c r="B4145" s="104"/>
      <c r="C4145" s="105"/>
      <c r="D4145" s="121"/>
      <c r="E4145" s="83"/>
    </row>
    <row r="4146" spans="2:5" x14ac:dyDescent="0.3">
      <c r="B4146" s="104"/>
      <c r="C4146" s="105"/>
      <c r="D4146" s="121"/>
      <c r="E4146" s="83"/>
    </row>
    <row r="4147" spans="2:5" x14ac:dyDescent="0.3">
      <c r="B4147" s="104"/>
      <c r="C4147" s="105"/>
      <c r="D4147" s="121"/>
      <c r="E4147" s="83"/>
    </row>
    <row r="4148" spans="2:5" x14ac:dyDescent="0.3">
      <c r="B4148" s="104"/>
      <c r="C4148" s="105"/>
      <c r="D4148" s="121"/>
      <c r="E4148" s="83"/>
    </row>
    <row r="4149" spans="2:5" x14ac:dyDescent="0.3">
      <c r="B4149" s="104"/>
      <c r="C4149" s="105"/>
      <c r="D4149" s="121"/>
      <c r="E4149" s="83"/>
    </row>
    <row r="4150" spans="2:5" x14ac:dyDescent="0.3">
      <c r="B4150" s="104"/>
      <c r="C4150" s="105"/>
      <c r="D4150" s="121"/>
      <c r="E4150" s="83"/>
    </row>
    <row r="4151" spans="2:5" x14ac:dyDescent="0.3">
      <c r="B4151" s="104"/>
      <c r="C4151" s="105"/>
      <c r="D4151" s="121"/>
      <c r="E4151" s="83"/>
    </row>
    <row r="4152" spans="2:5" x14ac:dyDescent="0.3">
      <c r="B4152" s="104"/>
      <c r="C4152" s="105"/>
      <c r="D4152" s="121"/>
      <c r="E4152" s="83"/>
    </row>
    <row r="4153" spans="2:5" x14ac:dyDescent="0.3">
      <c r="B4153" s="104"/>
      <c r="C4153" s="105"/>
      <c r="D4153" s="121"/>
      <c r="E4153" s="83"/>
    </row>
    <row r="4154" spans="2:5" x14ac:dyDescent="0.3">
      <c r="B4154" s="104"/>
      <c r="C4154" s="105"/>
      <c r="D4154" s="121"/>
      <c r="E4154" s="83"/>
    </row>
    <row r="4155" spans="2:5" x14ac:dyDescent="0.3">
      <c r="B4155" s="104"/>
      <c r="C4155" s="105"/>
      <c r="D4155" s="121"/>
      <c r="E4155" s="83"/>
    </row>
    <row r="4156" spans="2:5" x14ac:dyDescent="0.3">
      <c r="B4156" s="104"/>
      <c r="C4156" s="105"/>
      <c r="D4156" s="121"/>
      <c r="E4156" s="83"/>
    </row>
    <row r="4157" spans="2:5" x14ac:dyDescent="0.3">
      <c r="B4157" s="104"/>
      <c r="C4157" s="105"/>
      <c r="D4157" s="121"/>
      <c r="E4157" s="83"/>
    </row>
    <row r="4158" spans="2:5" x14ac:dyDescent="0.3">
      <c r="B4158" s="104"/>
      <c r="C4158" s="105"/>
      <c r="D4158" s="121"/>
      <c r="E4158" s="83"/>
    </row>
    <row r="4159" spans="2:5" x14ac:dyDescent="0.3">
      <c r="B4159" s="104"/>
      <c r="C4159" s="105"/>
      <c r="D4159" s="121"/>
      <c r="E4159" s="83"/>
    </row>
    <row r="4160" spans="2:5" x14ac:dyDescent="0.3">
      <c r="B4160" s="104"/>
      <c r="C4160" s="105"/>
      <c r="D4160" s="121"/>
      <c r="E4160" s="83"/>
    </row>
    <row r="4161" spans="2:5" x14ac:dyDescent="0.3">
      <c r="B4161" s="104"/>
      <c r="C4161" s="105"/>
      <c r="D4161" s="121"/>
      <c r="E4161" s="83"/>
    </row>
    <row r="4162" spans="2:5" x14ac:dyDescent="0.3">
      <c r="B4162" s="104"/>
      <c r="C4162" s="105"/>
      <c r="D4162" s="121"/>
      <c r="E4162" s="83"/>
    </row>
    <row r="4163" spans="2:5" x14ac:dyDescent="0.3">
      <c r="B4163" s="104"/>
      <c r="C4163" s="105"/>
      <c r="D4163" s="121"/>
      <c r="E4163" s="83"/>
    </row>
    <row r="4164" spans="2:5" x14ac:dyDescent="0.3">
      <c r="B4164" s="104"/>
      <c r="C4164" s="105"/>
      <c r="D4164" s="121"/>
      <c r="E4164" s="83"/>
    </row>
    <row r="4165" spans="2:5" x14ac:dyDescent="0.3">
      <c r="B4165" s="104"/>
      <c r="C4165" s="105"/>
      <c r="D4165" s="121"/>
      <c r="E4165" s="83"/>
    </row>
    <row r="4166" spans="2:5" x14ac:dyDescent="0.3">
      <c r="B4166" s="104"/>
      <c r="C4166" s="105"/>
      <c r="D4166" s="121"/>
      <c r="E4166" s="83"/>
    </row>
    <row r="4167" spans="2:5" x14ac:dyDescent="0.3">
      <c r="B4167" s="104"/>
      <c r="C4167" s="105"/>
      <c r="D4167" s="121"/>
      <c r="E4167" s="83"/>
    </row>
    <row r="4168" spans="2:5" x14ac:dyDescent="0.3">
      <c r="B4168" s="104"/>
      <c r="C4168" s="105"/>
      <c r="D4168" s="121"/>
      <c r="E4168" s="83"/>
    </row>
    <row r="4169" spans="2:5" x14ac:dyDescent="0.3">
      <c r="B4169" s="104"/>
      <c r="C4169" s="105"/>
      <c r="D4169" s="121"/>
      <c r="E4169" s="83"/>
    </row>
    <row r="4170" spans="2:5" x14ac:dyDescent="0.3">
      <c r="B4170" s="104"/>
      <c r="C4170" s="105"/>
      <c r="D4170" s="121"/>
      <c r="E4170" s="83"/>
    </row>
    <row r="4171" spans="2:5" x14ac:dyDescent="0.3">
      <c r="B4171" s="104"/>
      <c r="C4171" s="105"/>
      <c r="D4171" s="121"/>
      <c r="E4171" s="83"/>
    </row>
    <row r="4172" spans="2:5" x14ac:dyDescent="0.3">
      <c r="B4172" s="104"/>
      <c r="C4172" s="105"/>
      <c r="D4172" s="121"/>
      <c r="E4172" s="83"/>
    </row>
    <row r="4173" spans="2:5" x14ac:dyDescent="0.3">
      <c r="B4173" s="104"/>
      <c r="C4173" s="105"/>
      <c r="D4173" s="121"/>
      <c r="E4173" s="83"/>
    </row>
    <row r="4174" spans="2:5" x14ac:dyDescent="0.3">
      <c r="B4174" s="104"/>
      <c r="C4174" s="105"/>
      <c r="D4174" s="121"/>
      <c r="E4174" s="83"/>
    </row>
    <row r="4175" spans="2:5" x14ac:dyDescent="0.3">
      <c r="B4175" s="104"/>
      <c r="C4175" s="105"/>
      <c r="D4175" s="121"/>
      <c r="E4175" s="83"/>
    </row>
    <row r="4176" spans="2:5" x14ac:dyDescent="0.3">
      <c r="B4176" s="104"/>
      <c r="C4176" s="105"/>
      <c r="D4176" s="121"/>
      <c r="E4176" s="83"/>
    </row>
    <row r="4177" spans="2:5" x14ac:dyDescent="0.3">
      <c r="B4177" s="104"/>
      <c r="C4177" s="105"/>
      <c r="D4177" s="121"/>
      <c r="E4177" s="83"/>
    </row>
    <row r="4178" spans="2:5" x14ac:dyDescent="0.3">
      <c r="B4178" s="104"/>
      <c r="C4178" s="105"/>
      <c r="D4178" s="121"/>
      <c r="E4178" s="83"/>
    </row>
    <row r="4179" spans="2:5" x14ac:dyDescent="0.3">
      <c r="B4179" s="104"/>
      <c r="C4179" s="105"/>
      <c r="D4179" s="121"/>
      <c r="E4179" s="83"/>
    </row>
    <row r="4180" spans="2:5" x14ac:dyDescent="0.3">
      <c r="B4180" s="104"/>
      <c r="C4180" s="105"/>
      <c r="D4180" s="121"/>
      <c r="E4180" s="83"/>
    </row>
    <row r="4181" spans="2:5" x14ac:dyDescent="0.3">
      <c r="B4181" s="104"/>
      <c r="C4181" s="105"/>
      <c r="D4181" s="121"/>
      <c r="E4181" s="83"/>
    </row>
    <row r="4182" spans="2:5" x14ac:dyDescent="0.3">
      <c r="B4182" s="104"/>
      <c r="C4182" s="105"/>
      <c r="D4182" s="121"/>
      <c r="E4182" s="83"/>
    </row>
    <row r="4183" spans="2:5" x14ac:dyDescent="0.3">
      <c r="B4183" s="104"/>
      <c r="C4183" s="105"/>
      <c r="D4183" s="121"/>
      <c r="E4183" s="83"/>
    </row>
    <row r="4184" spans="2:5" x14ac:dyDescent="0.3">
      <c r="B4184" s="104"/>
      <c r="C4184" s="105"/>
      <c r="D4184" s="121"/>
      <c r="E4184" s="83"/>
    </row>
    <row r="4185" spans="2:5" x14ac:dyDescent="0.3">
      <c r="B4185" s="104"/>
      <c r="C4185" s="105"/>
      <c r="D4185" s="121"/>
      <c r="E4185" s="83"/>
    </row>
    <row r="4186" spans="2:5" x14ac:dyDescent="0.3">
      <c r="B4186" s="104"/>
      <c r="C4186" s="105"/>
      <c r="D4186" s="121"/>
      <c r="E4186" s="83"/>
    </row>
    <row r="4187" spans="2:5" x14ac:dyDescent="0.3">
      <c r="B4187" s="104"/>
      <c r="C4187" s="105"/>
      <c r="D4187" s="121"/>
      <c r="E4187" s="83"/>
    </row>
    <row r="4188" spans="2:5" x14ac:dyDescent="0.3">
      <c r="B4188" s="104"/>
      <c r="C4188" s="105"/>
      <c r="D4188" s="121"/>
      <c r="E4188" s="83"/>
    </row>
    <row r="4189" spans="2:5" x14ac:dyDescent="0.3">
      <c r="B4189" s="104"/>
      <c r="C4189" s="105"/>
      <c r="D4189" s="121"/>
      <c r="E4189" s="83"/>
    </row>
    <row r="4190" spans="2:5" x14ac:dyDescent="0.3">
      <c r="B4190" s="104"/>
      <c r="C4190" s="105"/>
      <c r="D4190" s="121"/>
      <c r="E4190" s="83"/>
    </row>
    <row r="4191" spans="2:5" x14ac:dyDescent="0.3">
      <c r="B4191" s="104"/>
      <c r="C4191" s="105"/>
      <c r="D4191" s="121"/>
      <c r="E4191" s="83"/>
    </row>
    <row r="4192" spans="2:5" x14ac:dyDescent="0.3">
      <c r="B4192" s="104"/>
      <c r="C4192" s="105"/>
      <c r="D4192" s="121"/>
      <c r="E4192" s="83"/>
    </row>
    <row r="4193" spans="2:5" x14ac:dyDescent="0.3">
      <c r="B4193" s="104"/>
      <c r="C4193" s="105"/>
      <c r="D4193" s="121"/>
      <c r="E4193" s="83"/>
    </row>
    <row r="4194" spans="2:5" x14ac:dyDescent="0.3">
      <c r="B4194" s="104"/>
      <c r="C4194" s="105"/>
      <c r="D4194" s="121"/>
      <c r="E4194" s="83"/>
    </row>
    <row r="4195" spans="2:5" x14ac:dyDescent="0.3">
      <c r="B4195" s="104"/>
      <c r="C4195" s="105"/>
      <c r="D4195" s="121"/>
      <c r="E4195" s="83"/>
    </row>
    <row r="4196" spans="2:5" x14ac:dyDescent="0.3">
      <c r="B4196" s="104"/>
      <c r="C4196" s="105"/>
      <c r="D4196" s="121"/>
      <c r="E4196" s="83"/>
    </row>
    <row r="4197" spans="2:5" x14ac:dyDescent="0.3">
      <c r="B4197" s="104"/>
      <c r="C4197" s="105"/>
      <c r="D4197" s="121"/>
      <c r="E4197" s="83"/>
    </row>
    <row r="4198" spans="2:5" x14ac:dyDescent="0.3">
      <c r="B4198" s="104"/>
      <c r="C4198" s="105"/>
      <c r="D4198" s="121"/>
      <c r="E4198" s="83"/>
    </row>
    <row r="4199" spans="2:5" x14ac:dyDescent="0.3">
      <c r="B4199" s="104"/>
      <c r="C4199" s="105"/>
      <c r="D4199" s="121"/>
      <c r="E4199" s="83"/>
    </row>
    <row r="4200" spans="2:5" x14ac:dyDescent="0.3">
      <c r="B4200" s="104"/>
      <c r="C4200" s="105"/>
      <c r="D4200" s="121"/>
      <c r="E4200" s="83"/>
    </row>
    <row r="4201" spans="2:5" x14ac:dyDescent="0.3">
      <c r="B4201" s="104"/>
      <c r="C4201" s="105"/>
      <c r="D4201" s="121"/>
      <c r="E4201" s="83"/>
    </row>
    <row r="4202" spans="2:5" x14ac:dyDescent="0.3">
      <c r="B4202" s="104"/>
      <c r="C4202" s="105"/>
      <c r="D4202" s="121"/>
      <c r="E4202" s="83"/>
    </row>
    <row r="4203" spans="2:5" x14ac:dyDescent="0.3">
      <c r="B4203" s="104"/>
      <c r="C4203" s="105"/>
      <c r="D4203" s="121"/>
      <c r="E4203" s="83"/>
    </row>
    <row r="4204" spans="2:5" x14ac:dyDescent="0.3">
      <c r="B4204" s="104"/>
      <c r="C4204" s="105"/>
      <c r="D4204" s="121"/>
      <c r="E4204" s="83"/>
    </row>
    <row r="4205" spans="2:5" x14ac:dyDescent="0.3">
      <c r="B4205" s="104"/>
      <c r="C4205" s="105"/>
      <c r="D4205" s="121"/>
      <c r="E4205" s="83"/>
    </row>
    <row r="4206" spans="2:5" x14ac:dyDescent="0.3">
      <c r="B4206" s="104"/>
      <c r="C4206" s="105"/>
      <c r="D4206" s="121"/>
      <c r="E4206" s="83"/>
    </row>
    <row r="4207" spans="2:5" x14ac:dyDescent="0.3">
      <c r="B4207" s="104"/>
      <c r="C4207" s="105"/>
      <c r="D4207" s="121"/>
      <c r="E4207" s="83"/>
    </row>
    <row r="4208" spans="2:5" x14ac:dyDescent="0.3">
      <c r="B4208" s="104"/>
      <c r="C4208" s="105"/>
      <c r="D4208" s="121"/>
      <c r="E4208" s="83"/>
    </row>
    <row r="4209" spans="2:5" x14ac:dyDescent="0.3">
      <c r="B4209" s="104"/>
      <c r="C4209" s="105"/>
      <c r="D4209" s="121"/>
      <c r="E4209" s="83"/>
    </row>
    <row r="4210" spans="2:5" x14ac:dyDescent="0.3">
      <c r="B4210" s="104"/>
      <c r="C4210" s="105"/>
      <c r="D4210" s="121"/>
      <c r="E4210" s="83"/>
    </row>
    <row r="4211" spans="2:5" x14ac:dyDescent="0.3">
      <c r="B4211" s="104"/>
      <c r="C4211" s="105"/>
      <c r="D4211" s="121"/>
      <c r="E4211" s="83"/>
    </row>
    <row r="4212" spans="2:5" x14ac:dyDescent="0.3">
      <c r="B4212" s="104"/>
      <c r="C4212" s="105"/>
      <c r="D4212" s="121"/>
      <c r="E4212" s="83"/>
    </row>
    <row r="4213" spans="2:5" x14ac:dyDescent="0.3">
      <c r="B4213" s="104"/>
      <c r="C4213" s="105"/>
      <c r="D4213" s="121"/>
      <c r="E4213" s="83"/>
    </row>
    <row r="4214" spans="2:5" x14ac:dyDescent="0.3">
      <c r="B4214" s="104"/>
      <c r="C4214" s="105"/>
      <c r="D4214" s="121"/>
      <c r="E4214" s="83"/>
    </row>
    <row r="4215" spans="2:5" x14ac:dyDescent="0.3">
      <c r="B4215" s="104"/>
      <c r="C4215" s="105"/>
      <c r="D4215" s="121"/>
      <c r="E4215" s="83"/>
    </row>
    <row r="4216" spans="2:5" x14ac:dyDescent="0.3">
      <c r="B4216" s="104"/>
      <c r="C4216" s="105"/>
      <c r="D4216" s="121"/>
      <c r="E4216" s="83"/>
    </row>
    <row r="4217" spans="2:5" x14ac:dyDescent="0.3">
      <c r="B4217" s="104"/>
      <c r="C4217" s="105"/>
      <c r="D4217" s="121"/>
      <c r="E4217" s="83"/>
    </row>
    <row r="4218" spans="2:5" x14ac:dyDescent="0.3">
      <c r="B4218" s="104"/>
      <c r="C4218" s="105"/>
      <c r="D4218" s="121"/>
      <c r="E4218" s="83"/>
    </row>
    <row r="4219" spans="2:5" x14ac:dyDescent="0.3">
      <c r="B4219" s="104"/>
      <c r="C4219" s="105"/>
      <c r="D4219" s="121"/>
      <c r="E4219" s="83"/>
    </row>
    <row r="4220" spans="2:5" x14ac:dyDescent="0.3">
      <c r="B4220" s="104"/>
      <c r="C4220" s="105"/>
      <c r="D4220" s="121"/>
      <c r="E4220" s="83"/>
    </row>
    <row r="4221" spans="2:5" x14ac:dyDescent="0.3">
      <c r="B4221" s="104"/>
      <c r="C4221" s="105"/>
      <c r="D4221" s="121"/>
      <c r="E4221" s="83"/>
    </row>
    <row r="4222" spans="2:5" x14ac:dyDescent="0.3">
      <c r="B4222" s="104"/>
      <c r="C4222" s="105"/>
      <c r="D4222" s="121"/>
      <c r="E4222" s="83"/>
    </row>
    <row r="4223" spans="2:5" x14ac:dyDescent="0.3">
      <c r="B4223" s="104"/>
      <c r="C4223" s="105"/>
      <c r="D4223" s="121"/>
      <c r="E4223" s="83"/>
    </row>
    <row r="4224" spans="2:5" x14ac:dyDescent="0.3">
      <c r="B4224" s="104"/>
      <c r="C4224" s="105"/>
      <c r="D4224" s="121"/>
      <c r="E4224" s="83"/>
    </row>
    <row r="4225" spans="2:5" x14ac:dyDescent="0.3">
      <c r="B4225" s="104"/>
      <c r="C4225" s="105"/>
      <c r="D4225" s="121"/>
      <c r="E4225" s="83"/>
    </row>
    <row r="4226" spans="2:5" x14ac:dyDescent="0.3">
      <c r="B4226" s="104"/>
      <c r="C4226" s="105"/>
      <c r="D4226" s="121"/>
      <c r="E4226" s="83"/>
    </row>
    <row r="4227" spans="2:5" x14ac:dyDescent="0.3">
      <c r="B4227" s="104"/>
      <c r="C4227" s="105"/>
      <c r="D4227" s="121"/>
      <c r="E4227" s="83"/>
    </row>
    <row r="4228" spans="2:5" x14ac:dyDescent="0.3">
      <c r="B4228" s="104"/>
      <c r="C4228" s="105"/>
      <c r="D4228" s="121"/>
      <c r="E4228" s="83"/>
    </row>
    <row r="4229" spans="2:5" x14ac:dyDescent="0.3">
      <c r="B4229" s="104"/>
      <c r="C4229" s="105"/>
      <c r="D4229" s="121"/>
      <c r="E4229" s="83"/>
    </row>
    <row r="4230" spans="2:5" x14ac:dyDescent="0.3">
      <c r="B4230" s="104"/>
      <c r="C4230" s="105"/>
      <c r="D4230" s="121"/>
      <c r="E4230" s="83"/>
    </row>
    <row r="4231" spans="2:5" x14ac:dyDescent="0.3">
      <c r="B4231" s="104"/>
      <c r="C4231" s="105"/>
      <c r="D4231" s="121"/>
      <c r="E4231" s="83"/>
    </row>
    <row r="4232" spans="2:5" x14ac:dyDescent="0.3">
      <c r="B4232" s="104"/>
      <c r="C4232" s="105"/>
      <c r="D4232" s="121"/>
      <c r="E4232" s="83"/>
    </row>
    <row r="4233" spans="2:5" x14ac:dyDescent="0.3">
      <c r="B4233" s="104"/>
      <c r="C4233" s="105"/>
      <c r="D4233" s="121"/>
      <c r="E4233" s="83"/>
    </row>
    <row r="4234" spans="2:5" x14ac:dyDescent="0.3">
      <c r="B4234" s="104"/>
      <c r="C4234" s="105"/>
      <c r="D4234" s="121"/>
      <c r="E4234" s="83"/>
    </row>
    <row r="4235" spans="2:5" x14ac:dyDescent="0.3">
      <c r="B4235" s="104"/>
      <c r="C4235" s="105"/>
      <c r="D4235" s="121"/>
      <c r="E4235" s="83"/>
    </row>
    <row r="4236" spans="2:5" x14ac:dyDescent="0.3">
      <c r="B4236" s="104"/>
      <c r="C4236" s="105"/>
      <c r="D4236" s="121"/>
      <c r="E4236" s="83"/>
    </row>
    <row r="4237" spans="2:5" x14ac:dyDescent="0.3">
      <c r="B4237" s="104"/>
      <c r="C4237" s="105"/>
      <c r="D4237" s="121"/>
      <c r="E4237" s="83"/>
    </row>
    <row r="4238" spans="2:5" x14ac:dyDescent="0.3">
      <c r="B4238" s="104"/>
      <c r="C4238" s="105"/>
      <c r="D4238" s="121"/>
      <c r="E4238" s="83"/>
    </row>
    <row r="4239" spans="2:5" x14ac:dyDescent="0.3">
      <c r="B4239" s="104"/>
      <c r="C4239" s="105"/>
      <c r="D4239" s="121"/>
      <c r="E4239" s="83"/>
    </row>
    <row r="4240" spans="2:5" x14ac:dyDescent="0.3">
      <c r="B4240" s="104"/>
      <c r="C4240" s="105"/>
      <c r="D4240" s="121"/>
      <c r="E4240" s="83"/>
    </row>
    <row r="4241" spans="2:5" x14ac:dyDescent="0.3">
      <c r="B4241" s="104"/>
      <c r="C4241" s="105"/>
      <c r="D4241" s="121"/>
      <c r="E4241" s="83"/>
    </row>
    <row r="4242" spans="2:5" x14ac:dyDescent="0.3">
      <c r="B4242" s="104"/>
      <c r="C4242" s="105"/>
      <c r="D4242" s="121"/>
      <c r="E4242" s="83"/>
    </row>
    <row r="4243" spans="2:5" x14ac:dyDescent="0.3">
      <c r="B4243" s="104"/>
      <c r="C4243" s="105"/>
      <c r="D4243" s="121"/>
      <c r="E4243" s="83"/>
    </row>
    <row r="4244" spans="2:5" x14ac:dyDescent="0.3">
      <c r="B4244" s="104"/>
      <c r="C4244" s="105"/>
      <c r="D4244" s="121"/>
      <c r="E4244" s="83"/>
    </row>
    <row r="4245" spans="2:5" x14ac:dyDescent="0.3">
      <c r="B4245" s="104"/>
      <c r="C4245" s="105"/>
      <c r="D4245" s="121"/>
      <c r="E4245" s="83"/>
    </row>
    <row r="4246" spans="2:5" x14ac:dyDescent="0.3">
      <c r="B4246" s="104"/>
      <c r="C4246" s="105"/>
      <c r="D4246" s="121"/>
      <c r="E4246" s="83"/>
    </row>
    <row r="4247" spans="2:5" x14ac:dyDescent="0.3">
      <c r="B4247" s="104"/>
      <c r="C4247" s="105"/>
      <c r="D4247" s="121"/>
      <c r="E4247" s="83"/>
    </row>
    <row r="4248" spans="2:5" x14ac:dyDescent="0.3">
      <c r="B4248" s="104"/>
      <c r="C4248" s="105"/>
      <c r="D4248" s="121"/>
      <c r="E4248" s="83"/>
    </row>
    <row r="4249" spans="2:5" x14ac:dyDescent="0.3">
      <c r="B4249" s="104"/>
      <c r="C4249" s="105"/>
      <c r="D4249" s="121"/>
      <c r="E4249" s="83"/>
    </row>
    <row r="4250" spans="2:5" x14ac:dyDescent="0.3">
      <c r="B4250" s="104"/>
      <c r="C4250" s="105"/>
      <c r="D4250" s="121"/>
      <c r="E4250" s="83"/>
    </row>
    <row r="4251" spans="2:5" x14ac:dyDescent="0.3">
      <c r="B4251" s="104"/>
      <c r="C4251" s="105"/>
      <c r="D4251" s="121"/>
      <c r="E4251" s="83"/>
    </row>
    <row r="4252" spans="2:5" x14ac:dyDescent="0.3">
      <c r="B4252" s="104"/>
      <c r="C4252" s="105"/>
      <c r="D4252" s="121"/>
      <c r="E4252" s="83"/>
    </row>
    <row r="4253" spans="2:5" x14ac:dyDescent="0.3">
      <c r="B4253" s="104"/>
      <c r="C4253" s="105"/>
      <c r="D4253" s="121"/>
      <c r="E4253" s="83"/>
    </row>
    <row r="4254" spans="2:5" x14ac:dyDescent="0.3">
      <c r="B4254" s="104"/>
      <c r="C4254" s="105"/>
      <c r="D4254" s="121"/>
      <c r="E4254" s="83"/>
    </row>
    <row r="4255" spans="2:5" x14ac:dyDescent="0.3">
      <c r="B4255" s="104"/>
      <c r="C4255" s="105"/>
      <c r="D4255" s="121"/>
      <c r="E4255" s="83"/>
    </row>
    <row r="4256" spans="2:5" x14ac:dyDescent="0.3">
      <c r="B4256" s="104"/>
      <c r="C4256" s="105"/>
      <c r="D4256" s="121"/>
      <c r="E4256" s="83"/>
    </row>
    <row r="4257" spans="2:5" x14ac:dyDescent="0.3">
      <c r="B4257" s="104"/>
      <c r="C4257" s="105"/>
      <c r="D4257" s="121"/>
      <c r="E4257" s="83"/>
    </row>
    <row r="4258" spans="2:5" x14ac:dyDescent="0.3">
      <c r="B4258" s="104"/>
      <c r="C4258" s="105"/>
      <c r="D4258" s="121"/>
      <c r="E4258" s="83"/>
    </row>
    <row r="4259" spans="2:5" x14ac:dyDescent="0.3">
      <c r="B4259" s="104"/>
      <c r="C4259" s="105"/>
      <c r="D4259" s="121"/>
      <c r="E4259" s="83"/>
    </row>
    <row r="4260" spans="2:5" x14ac:dyDescent="0.3">
      <c r="B4260" s="104"/>
      <c r="C4260" s="105"/>
      <c r="D4260" s="121"/>
      <c r="E4260" s="83"/>
    </row>
    <row r="4261" spans="2:5" x14ac:dyDescent="0.3">
      <c r="B4261" s="104"/>
      <c r="C4261" s="105"/>
      <c r="D4261" s="121"/>
      <c r="E4261" s="83"/>
    </row>
    <row r="4262" spans="2:5" x14ac:dyDescent="0.3">
      <c r="B4262" s="104"/>
      <c r="C4262" s="105"/>
      <c r="D4262" s="121"/>
      <c r="E4262" s="83"/>
    </row>
    <row r="4263" spans="2:5" x14ac:dyDescent="0.3">
      <c r="B4263" s="104"/>
      <c r="C4263" s="105"/>
      <c r="D4263" s="121"/>
      <c r="E4263" s="83"/>
    </row>
    <row r="4264" spans="2:5" x14ac:dyDescent="0.3">
      <c r="B4264" s="104"/>
      <c r="C4264" s="105"/>
      <c r="D4264" s="121"/>
      <c r="E4264" s="83"/>
    </row>
    <row r="4265" spans="2:5" x14ac:dyDescent="0.3">
      <c r="B4265" s="104"/>
      <c r="C4265" s="105"/>
      <c r="D4265" s="121"/>
      <c r="E4265" s="83"/>
    </row>
    <row r="4266" spans="2:5" x14ac:dyDescent="0.3">
      <c r="B4266" s="104"/>
      <c r="C4266" s="105"/>
      <c r="D4266" s="121"/>
      <c r="E4266" s="83"/>
    </row>
    <row r="4267" spans="2:5" x14ac:dyDescent="0.3">
      <c r="B4267" s="104"/>
      <c r="C4267" s="105"/>
      <c r="D4267" s="121"/>
      <c r="E4267" s="83"/>
    </row>
    <row r="4268" spans="2:5" x14ac:dyDescent="0.3">
      <c r="B4268" s="104"/>
      <c r="C4268" s="105"/>
      <c r="D4268" s="121"/>
      <c r="E4268" s="83"/>
    </row>
    <row r="4269" spans="2:5" x14ac:dyDescent="0.3">
      <c r="B4269" s="104"/>
      <c r="C4269" s="105"/>
      <c r="D4269" s="121"/>
      <c r="E4269" s="83"/>
    </row>
    <row r="4270" spans="2:5" x14ac:dyDescent="0.3">
      <c r="B4270" s="104"/>
      <c r="C4270" s="105"/>
      <c r="D4270" s="121"/>
      <c r="E4270" s="83"/>
    </row>
    <row r="4271" spans="2:5" x14ac:dyDescent="0.3">
      <c r="B4271" s="104"/>
      <c r="C4271" s="105"/>
      <c r="D4271" s="121"/>
      <c r="E4271" s="83"/>
    </row>
    <row r="4272" spans="2:5" x14ac:dyDescent="0.3">
      <c r="B4272" s="104"/>
      <c r="C4272" s="105"/>
      <c r="D4272" s="121"/>
      <c r="E4272" s="83"/>
    </row>
    <row r="4273" spans="2:5" x14ac:dyDescent="0.3">
      <c r="B4273" s="104"/>
      <c r="C4273" s="105"/>
      <c r="D4273" s="121"/>
      <c r="E4273" s="83"/>
    </row>
    <row r="4274" spans="2:5" x14ac:dyDescent="0.3">
      <c r="B4274" s="104"/>
      <c r="C4274" s="105"/>
      <c r="D4274" s="121"/>
      <c r="E4274" s="83"/>
    </row>
    <row r="4275" spans="2:5" x14ac:dyDescent="0.3">
      <c r="B4275" s="104"/>
      <c r="C4275" s="105"/>
      <c r="D4275" s="121"/>
      <c r="E4275" s="83"/>
    </row>
    <row r="4276" spans="2:5" x14ac:dyDescent="0.3">
      <c r="B4276" s="104"/>
      <c r="C4276" s="105"/>
      <c r="D4276" s="121"/>
      <c r="E4276" s="83"/>
    </row>
    <row r="4277" spans="2:5" x14ac:dyDescent="0.3">
      <c r="B4277" s="104"/>
      <c r="C4277" s="105"/>
      <c r="D4277" s="121"/>
      <c r="E4277" s="83"/>
    </row>
    <row r="4278" spans="2:5" x14ac:dyDescent="0.3">
      <c r="B4278" s="104"/>
      <c r="C4278" s="105"/>
      <c r="D4278" s="121"/>
      <c r="E4278" s="83"/>
    </row>
    <row r="4279" spans="2:5" x14ac:dyDescent="0.3">
      <c r="B4279" s="104"/>
      <c r="C4279" s="105"/>
      <c r="D4279" s="121"/>
      <c r="E4279" s="83"/>
    </row>
    <row r="4280" spans="2:5" x14ac:dyDescent="0.3">
      <c r="B4280" s="104"/>
      <c r="C4280" s="105"/>
      <c r="D4280" s="121"/>
      <c r="E4280" s="83"/>
    </row>
    <row r="4281" spans="2:5" x14ac:dyDescent="0.3">
      <c r="B4281" s="104"/>
      <c r="C4281" s="105"/>
      <c r="D4281" s="121"/>
      <c r="E4281" s="83"/>
    </row>
    <row r="4282" spans="2:5" x14ac:dyDescent="0.3">
      <c r="B4282" s="104"/>
      <c r="C4282" s="105"/>
      <c r="D4282" s="121"/>
      <c r="E4282" s="83"/>
    </row>
    <row r="4283" spans="2:5" x14ac:dyDescent="0.3">
      <c r="B4283" s="104"/>
      <c r="C4283" s="105"/>
      <c r="D4283" s="121"/>
      <c r="E4283" s="83"/>
    </row>
    <row r="4284" spans="2:5" x14ac:dyDescent="0.3">
      <c r="B4284" s="104"/>
      <c r="C4284" s="105"/>
      <c r="D4284" s="121"/>
      <c r="E4284" s="83"/>
    </row>
    <row r="4285" spans="2:5" x14ac:dyDescent="0.3">
      <c r="B4285" s="104"/>
      <c r="C4285" s="105"/>
      <c r="D4285" s="121"/>
      <c r="E4285" s="83"/>
    </row>
    <row r="4286" spans="2:5" x14ac:dyDescent="0.3">
      <c r="B4286" s="104"/>
      <c r="C4286" s="105"/>
      <c r="D4286" s="121"/>
      <c r="E4286" s="83"/>
    </row>
    <row r="4287" spans="2:5" x14ac:dyDescent="0.3">
      <c r="B4287" s="104"/>
      <c r="C4287" s="105"/>
      <c r="D4287" s="121"/>
      <c r="E4287" s="83"/>
    </row>
    <row r="4288" spans="2:5" x14ac:dyDescent="0.3">
      <c r="B4288" s="104"/>
      <c r="C4288" s="105"/>
      <c r="D4288" s="121"/>
      <c r="E4288" s="83"/>
    </row>
    <row r="4289" spans="2:5" x14ac:dyDescent="0.3">
      <c r="B4289" s="104"/>
      <c r="C4289" s="105"/>
      <c r="D4289" s="121"/>
      <c r="E4289" s="83"/>
    </row>
    <row r="4290" spans="2:5" x14ac:dyDescent="0.3">
      <c r="B4290" s="104"/>
      <c r="C4290" s="105"/>
      <c r="D4290" s="121"/>
      <c r="E4290" s="83"/>
    </row>
    <row r="4291" spans="2:5" x14ac:dyDescent="0.3">
      <c r="B4291" s="104"/>
      <c r="C4291" s="105"/>
      <c r="D4291" s="121"/>
      <c r="E4291" s="83"/>
    </row>
    <row r="4292" spans="2:5" x14ac:dyDescent="0.3">
      <c r="B4292" s="104"/>
      <c r="C4292" s="105"/>
      <c r="D4292" s="121"/>
      <c r="E4292" s="83"/>
    </row>
    <row r="4293" spans="2:5" x14ac:dyDescent="0.3">
      <c r="B4293" s="104"/>
      <c r="C4293" s="105"/>
      <c r="D4293" s="121"/>
      <c r="E4293" s="83"/>
    </row>
    <row r="4294" spans="2:5" x14ac:dyDescent="0.3">
      <c r="B4294" s="104"/>
      <c r="C4294" s="105"/>
      <c r="D4294" s="121"/>
      <c r="E4294" s="83"/>
    </row>
    <row r="4295" spans="2:5" x14ac:dyDescent="0.3">
      <c r="B4295" s="104"/>
      <c r="C4295" s="105"/>
      <c r="D4295" s="121"/>
      <c r="E4295" s="83"/>
    </row>
    <row r="4296" spans="2:5" x14ac:dyDescent="0.3">
      <c r="B4296" s="104"/>
      <c r="C4296" s="105"/>
      <c r="D4296" s="121"/>
      <c r="E4296" s="83"/>
    </row>
    <row r="4297" spans="2:5" x14ac:dyDescent="0.3">
      <c r="B4297" s="104"/>
      <c r="C4297" s="105"/>
      <c r="D4297" s="121"/>
      <c r="E4297" s="83"/>
    </row>
    <row r="4298" spans="2:5" x14ac:dyDescent="0.3">
      <c r="B4298" s="104"/>
      <c r="C4298" s="105"/>
      <c r="D4298" s="121"/>
      <c r="E4298" s="83"/>
    </row>
    <row r="4299" spans="2:5" x14ac:dyDescent="0.3">
      <c r="B4299" s="104"/>
      <c r="C4299" s="105"/>
      <c r="D4299" s="121"/>
      <c r="E4299" s="83"/>
    </row>
    <row r="4300" spans="2:5" x14ac:dyDescent="0.3">
      <c r="B4300" s="104"/>
      <c r="C4300" s="105"/>
      <c r="D4300" s="121"/>
      <c r="E4300" s="83"/>
    </row>
    <row r="4301" spans="2:5" x14ac:dyDescent="0.3">
      <c r="B4301" s="104"/>
      <c r="C4301" s="105"/>
      <c r="D4301" s="121"/>
      <c r="E4301" s="83"/>
    </row>
    <row r="4302" spans="2:5" x14ac:dyDescent="0.3">
      <c r="B4302" s="104"/>
      <c r="C4302" s="105"/>
      <c r="D4302" s="121"/>
      <c r="E4302" s="83"/>
    </row>
    <row r="4303" spans="2:5" x14ac:dyDescent="0.3">
      <c r="B4303" s="104"/>
      <c r="C4303" s="105"/>
      <c r="D4303" s="121"/>
      <c r="E4303" s="83"/>
    </row>
    <row r="4304" spans="2:5" x14ac:dyDescent="0.3">
      <c r="B4304" s="104"/>
      <c r="C4304" s="105"/>
      <c r="D4304" s="121"/>
      <c r="E4304" s="83"/>
    </row>
    <row r="4305" spans="2:5" x14ac:dyDescent="0.3">
      <c r="B4305" s="104"/>
      <c r="C4305" s="105"/>
      <c r="D4305" s="121"/>
      <c r="E4305" s="83"/>
    </row>
    <row r="4306" spans="2:5" x14ac:dyDescent="0.3">
      <c r="B4306" s="104"/>
      <c r="C4306" s="105"/>
      <c r="D4306" s="121"/>
      <c r="E4306" s="83"/>
    </row>
    <row r="4307" spans="2:5" x14ac:dyDescent="0.3">
      <c r="B4307" s="104"/>
      <c r="C4307" s="105"/>
      <c r="D4307" s="121"/>
      <c r="E4307" s="83"/>
    </row>
    <row r="4308" spans="2:5" x14ac:dyDescent="0.3">
      <c r="B4308" s="104"/>
      <c r="C4308" s="105"/>
      <c r="D4308" s="121"/>
      <c r="E4308" s="83"/>
    </row>
    <row r="4309" spans="2:5" x14ac:dyDescent="0.3">
      <c r="B4309" s="104"/>
      <c r="C4309" s="105"/>
      <c r="D4309" s="121"/>
      <c r="E4309" s="83"/>
    </row>
    <row r="4310" spans="2:5" x14ac:dyDescent="0.3">
      <c r="B4310" s="104"/>
      <c r="C4310" s="105"/>
      <c r="D4310" s="121"/>
      <c r="E4310" s="83"/>
    </row>
    <row r="4311" spans="2:5" x14ac:dyDescent="0.3">
      <c r="B4311" s="104"/>
      <c r="C4311" s="105"/>
      <c r="D4311" s="121"/>
      <c r="E4311" s="83"/>
    </row>
    <row r="4312" spans="2:5" x14ac:dyDescent="0.3">
      <c r="B4312" s="104"/>
      <c r="C4312" s="105"/>
      <c r="D4312" s="121"/>
      <c r="E4312" s="83"/>
    </row>
    <row r="4313" spans="2:5" x14ac:dyDescent="0.3">
      <c r="B4313" s="104"/>
      <c r="C4313" s="105"/>
      <c r="D4313" s="121"/>
      <c r="E4313" s="83"/>
    </row>
    <row r="4314" spans="2:5" x14ac:dyDescent="0.3">
      <c r="B4314" s="104"/>
      <c r="C4314" s="105"/>
      <c r="D4314" s="121"/>
      <c r="E4314" s="83"/>
    </row>
    <row r="4315" spans="2:5" x14ac:dyDescent="0.3">
      <c r="B4315" s="104"/>
      <c r="C4315" s="105"/>
      <c r="D4315" s="121"/>
      <c r="E4315" s="83"/>
    </row>
    <row r="4316" spans="2:5" x14ac:dyDescent="0.3">
      <c r="B4316" s="104"/>
      <c r="C4316" s="105"/>
      <c r="D4316" s="121"/>
      <c r="E4316" s="83"/>
    </row>
    <row r="4317" spans="2:5" x14ac:dyDescent="0.3">
      <c r="B4317" s="104"/>
      <c r="C4317" s="105"/>
      <c r="D4317" s="121"/>
      <c r="E4317" s="83"/>
    </row>
    <row r="4318" spans="2:5" x14ac:dyDescent="0.3">
      <c r="B4318" s="104"/>
      <c r="C4318" s="105"/>
      <c r="D4318" s="121"/>
      <c r="E4318" s="83"/>
    </row>
    <row r="4319" spans="2:5" x14ac:dyDescent="0.3">
      <c r="B4319" s="104"/>
      <c r="C4319" s="105"/>
      <c r="D4319" s="121"/>
      <c r="E4319" s="83"/>
    </row>
    <row r="4320" spans="2:5" x14ac:dyDescent="0.3">
      <c r="B4320" s="104"/>
      <c r="C4320" s="105"/>
      <c r="D4320" s="121"/>
      <c r="E4320" s="83"/>
    </row>
    <row r="4321" spans="2:5" x14ac:dyDescent="0.3">
      <c r="B4321" s="104"/>
      <c r="C4321" s="105"/>
      <c r="D4321" s="121"/>
      <c r="E4321" s="83"/>
    </row>
    <row r="4322" spans="2:5" x14ac:dyDescent="0.3">
      <c r="B4322" s="104"/>
      <c r="C4322" s="105"/>
      <c r="D4322" s="121"/>
      <c r="E4322" s="83"/>
    </row>
    <row r="4323" spans="2:5" x14ac:dyDescent="0.3">
      <c r="B4323" s="104"/>
      <c r="C4323" s="105"/>
      <c r="D4323" s="121"/>
      <c r="E4323" s="83"/>
    </row>
    <row r="4324" spans="2:5" x14ac:dyDescent="0.3">
      <c r="B4324" s="104"/>
      <c r="C4324" s="105"/>
      <c r="D4324" s="121"/>
      <c r="E4324" s="83"/>
    </row>
    <row r="4325" spans="2:5" x14ac:dyDescent="0.3">
      <c r="B4325" s="104"/>
      <c r="C4325" s="105"/>
      <c r="D4325" s="121"/>
      <c r="E4325" s="83"/>
    </row>
    <row r="4326" spans="2:5" x14ac:dyDescent="0.3">
      <c r="B4326" s="104"/>
      <c r="C4326" s="105"/>
      <c r="D4326" s="121"/>
      <c r="E4326" s="83"/>
    </row>
    <row r="4327" spans="2:5" x14ac:dyDescent="0.3">
      <c r="B4327" s="104"/>
      <c r="C4327" s="105"/>
      <c r="D4327" s="121"/>
      <c r="E4327" s="83"/>
    </row>
    <row r="4328" spans="2:5" x14ac:dyDescent="0.3">
      <c r="B4328" s="104"/>
      <c r="C4328" s="105"/>
      <c r="D4328" s="121"/>
      <c r="E4328" s="83"/>
    </row>
    <row r="4329" spans="2:5" x14ac:dyDescent="0.3">
      <c r="B4329" s="104"/>
      <c r="C4329" s="105"/>
      <c r="D4329" s="121"/>
      <c r="E4329" s="83"/>
    </row>
    <row r="4330" spans="2:5" x14ac:dyDescent="0.3">
      <c r="B4330" s="104"/>
      <c r="C4330" s="105"/>
      <c r="D4330" s="121"/>
      <c r="E4330" s="83"/>
    </row>
    <row r="4331" spans="2:5" x14ac:dyDescent="0.3">
      <c r="B4331" s="104"/>
      <c r="C4331" s="105"/>
      <c r="D4331" s="121"/>
      <c r="E4331" s="83"/>
    </row>
    <row r="4332" spans="2:5" x14ac:dyDescent="0.3">
      <c r="B4332" s="104"/>
      <c r="C4332" s="105"/>
      <c r="D4332" s="121"/>
      <c r="E4332" s="83"/>
    </row>
    <row r="4333" spans="2:5" x14ac:dyDescent="0.3">
      <c r="B4333" s="104"/>
      <c r="C4333" s="105"/>
      <c r="D4333" s="121"/>
      <c r="E4333" s="83"/>
    </row>
    <row r="4334" spans="2:5" x14ac:dyDescent="0.3">
      <c r="B4334" s="104"/>
      <c r="C4334" s="105"/>
      <c r="D4334" s="121"/>
      <c r="E4334" s="83"/>
    </row>
    <row r="4335" spans="2:5" x14ac:dyDescent="0.3">
      <c r="B4335" s="104"/>
      <c r="C4335" s="105"/>
      <c r="D4335" s="121"/>
      <c r="E4335" s="83"/>
    </row>
    <row r="4336" spans="2:5" x14ac:dyDescent="0.3">
      <c r="B4336" s="104"/>
      <c r="C4336" s="105"/>
      <c r="D4336" s="121"/>
      <c r="E4336" s="83"/>
    </row>
    <row r="4337" spans="2:5" x14ac:dyDescent="0.3">
      <c r="B4337" s="104"/>
      <c r="C4337" s="105"/>
      <c r="D4337" s="121"/>
      <c r="E4337" s="83"/>
    </row>
    <row r="4338" spans="2:5" x14ac:dyDescent="0.3">
      <c r="B4338" s="104"/>
      <c r="C4338" s="105"/>
      <c r="D4338" s="121"/>
      <c r="E4338" s="83"/>
    </row>
    <row r="4339" spans="2:5" x14ac:dyDescent="0.3">
      <c r="B4339" s="104"/>
      <c r="C4339" s="105"/>
      <c r="D4339" s="121"/>
      <c r="E4339" s="83"/>
    </row>
    <row r="4340" spans="2:5" x14ac:dyDescent="0.3">
      <c r="B4340" s="104"/>
      <c r="C4340" s="105"/>
      <c r="D4340" s="121"/>
      <c r="E4340" s="83"/>
    </row>
    <row r="4341" spans="2:5" x14ac:dyDescent="0.3">
      <c r="B4341" s="104"/>
      <c r="C4341" s="105"/>
      <c r="D4341" s="121"/>
      <c r="E4341" s="83"/>
    </row>
    <row r="4342" spans="2:5" x14ac:dyDescent="0.3">
      <c r="B4342" s="104"/>
      <c r="C4342" s="105"/>
      <c r="D4342" s="121"/>
      <c r="E4342" s="83"/>
    </row>
    <row r="4343" spans="2:5" x14ac:dyDescent="0.3">
      <c r="B4343" s="104"/>
      <c r="C4343" s="105"/>
      <c r="D4343" s="121"/>
      <c r="E4343" s="83"/>
    </row>
    <row r="4344" spans="2:5" x14ac:dyDescent="0.3">
      <c r="B4344" s="104"/>
      <c r="C4344" s="105"/>
      <c r="D4344" s="121"/>
      <c r="E4344" s="83"/>
    </row>
    <row r="4345" spans="2:5" x14ac:dyDescent="0.3">
      <c r="B4345" s="104"/>
      <c r="C4345" s="105"/>
      <c r="D4345" s="121"/>
      <c r="E4345" s="83"/>
    </row>
    <row r="4346" spans="2:5" x14ac:dyDescent="0.3">
      <c r="B4346" s="104"/>
      <c r="C4346" s="105"/>
      <c r="D4346" s="121"/>
      <c r="E4346" s="83"/>
    </row>
    <row r="4347" spans="2:5" x14ac:dyDescent="0.3">
      <c r="B4347" s="104"/>
      <c r="C4347" s="105"/>
      <c r="D4347" s="121"/>
      <c r="E4347" s="83"/>
    </row>
    <row r="4348" spans="2:5" x14ac:dyDescent="0.3">
      <c r="B4348" s="104"/>
      <c r="C4348" s="105"/>
      <c r="D4348" s="121"/>
      <c r="E4348" s="83"/>
    </row>
    <row r="4349" spans="2:5" x14ac:dyDescent="0.3">
      <c r="B4349" s="104"/>
      <c r="C4349" s="105"/>
      <c r="D4349" s="121"/>
      <c r="E4349" s="83"/>
    </row>
    <row r="4350" spans="2:5" x14ac:dyDescent="0.3">
      <c r="B4350" s="104"/>
      <c r="C4350" s="105"/>
      <c r="D4350" s="121"/>
      <c r="E4350" s="83"/>
    </row>
    <row r="4351" spans="2:5" x14ac:dyDescent="0.3">
      <c r="B4351" s="104"/>
      <c r="C4351" s="105"/>
      <c r="D4351" s="121"/>
      <c r="E4351" s="83"/>
    </row>
    <row r="4352" spans="2:5" x14ac:dyDescent="0.3">
      <c r="B4352" s="104"/>
      <c r="C4352" s="105"/>
      <c r="D4352" s="121"/>
      <c r="E4352" s="83"/>
    </row>
    <row r="4353" spans="2:5" x14ac:dyDescent="0.3">
      <c r="B4353" s="104"/>
      <c r="C4353" s="105"/>
      <c r="D4353" s="121"/>
      <c r="E4353" s="83"/>
    </row>
    <row r="4354" spans="2:5" x14ac:dyDescent="0.3">
      <c r="B4354" s="104"/>
      <c r="C4354" s="105"/>
      <c r="D4354" s="121"/>
      <c r="E4354" s="83"/>
    </row>
    <row r="4355" spans="2:5" x14ac:dyDescent="0.3">
      <c r="B4355" s="104"/>
      <c r="C4355" s="105"/>
      <c r="D4355" s="121"/>
      <c r="E4355" s="83"/>
    </row>
    <row r="4356" spans="2:5" x14ac:dyDescent="0.3">
      <c r="B4356" s="104"/>
      <c r="C4356" s="105"/>
      <c r="D4356" s="121"/>
      <c r="E4356" s="83"/>
    </row>
    <row r="4357" spans="2:5" x14ac:dyDescent="0.3">
      <c r="B4357" s="104"/>
      <c r="C4357" s="105"/>
      <c r="D4357" s="121"/>
      <c r="E4357" s="83"/>
    </row>
    <row r="4358" spans="2:5" x14ac:dyDescent="0.3">
      <c r="B4358" s="104"/>
      <c r="C4358" s="105"/>
      <c r="D4358" s="121"/>
      <c r="E4358" s="83"/>
    </row>
    <row r="4359" spans="2:5" x14ac:dyDescent="0.3">
      <c r="B4359" s="104"/>
      <c r="C4359" s="105"/>
      <c r="D4359" s="121"/>
      <c r="E4359" s="83"/>
    </row>
    <row r="4360" spans="2:5" x14ac:dyDescent="0.3">
      <c r="B4360" s="104"/>
      <c r="C4360" s="105"/>
      <c r="D4360" s="121"/>
      <c r="E4360" s="83"/>
    </row>
    <row r="4361" spans="2:5" x14ac:dyDescent="0.3">
      <c r="B4361" s="104"/>
      <c r="C4361" s="105"/>
      <c r="D4361" s="121"/>
      <c r="E4361" s="83"/>
    </row>
    <row r="4362" spans="2:5" x14ac:dyDescent="0.3">
      <c r="B4362" s="104"/>
      <c r="C4362" s="105"/>
      <c r="D4362" s="121"/>
      <c r="E4362" s="83"/>
    </row>
    <row r="4363" spans="2:5" x14ac:dyDescent="0.3">
      <c r="B4363" s="104"/>
      <c r="C4363" s="105"/>
      <c r="D4363" s="121"/>
      <c r="E4363" s="83"/>
    </row>
    <row r="4364" spans="2:5" x14ac:dyDescent="0.3">
      <c r="B4364" s="104"/>
      <c r="C4364" s="105"/>
      <c r="D4364" s="121"/>
      <c r="E4364" s="83"/>
    </row>
    <row r="4365" spans="2:5" x14ac:dyDescent="0.3">
      <c r="B4365" s="104"/>
      <c r="C4365" s="105"/>
      <c r="D4365" s="121"/>
      <c r="E4365" s="83"/>
    </row>
    <row r="4366" spans="2:5" x14ac:dyDescent="0.3">
      <c r="B4366" s="104"/>
      <c r="C4366" s="105"/>
      <c r="D4366" s="121"/>
      <c r="E4366" s="83"/>
    </row>
    <row r="4367" spans="2:5" x14ac:dyDescent="0.3">
      <c r="B4367" s="104"/>
      <c r="C4367" s="105"/>
      <c r="D4367" s="121"/>
      <c r="E4367" s="83"/>
    </row>
    <row r="4368" spans="2:5" x14ac:dyDescent="0.3">
      <c r="B4368" s="104"/>
      <c r="C4368" s="105"/>
      <c r="D4368" s="121"/>
      <c r="E4368" s="83"/>
    </row>
    <row r="4369" spans="2:5" x14ac:dyDescent="0.3">
      <c r="B4369" s="104"/>
      <c r="C4369" s="105"/>
      <c r="D4369" s="121"/>
      <c r="E4369" s="83"/>
    </row>
    <row r="4370" spans="2:5" x14ac:dyDescent="0.3">
      <c r="B4370" s="104"/>
      <c r="C4370" s="105"/>
      <c r="D4370" s="121"/>
      <c r="E4370" s="83"/>
    </row>
    <row r="4371" spans="2:5" x14ac:dyDescent="0.3">
      <c r="B4371" s="104"/>
      <c r="C4371" s="105"/>
      <c r="D4371" s="121"/>
      <c r="E4371" s="83"/>
    </row>
    <row r="4372" spans="2:5" x14ac:dyDescent="0.3">
      <c r="B4372" s="104"/>
      <c r="C4372" s="105"/>
      <c r="D4372" s="121"/>
      <c r="E4372" s="83"/>
    </row>
    <row r="4373" spans="2:5" x14ac:dyDescent="0.3">
      <c r="B4373" s="104"/>
      <c r="C4373" s="105"/>
      <c r="D4373" s="121"/>
      <c r="E4373" s="83"/>
    </row>
    <row r="4374" spans="2:5" x14ac:dyDescent="0.3">
      <c r="B4374" s="104"/>
      <c r="C4374" s="105"/>
      <c r="D4374" s="121"/>
      <c r="E4374" s="83"/>
    </row>
    <row r="4375" spans="2:5" x14ac:dyDescent="0.3">
      <c r="B4375" s="104"/>
      <c r="C4375" s="105"/>
      <c r="D4375" s="121"/>
      <c r="E4375" s="83"/>
    </row>
    <row r="4376" spans="2:5" x14ac:dyDescent="0.3">
      <c r="B4376" s="104"/>
      <c r="C4376" s="105"/>
      <c r="D4376" s="121"/>
      <c r="E4376" s="83"/>
    </row>
    <row r="4377" spans="2:5" x14ac:dyDescent="0.3">
      <c r="B4377" s="104"/>
      <c r="C4377" s="105"/>
      <c r="D4377" s="121"/>
      <c r="E4377" s="83"/>
    </row>
    <row r="4378" spans="2:5" x14ac:dyDescent="0.3">
      <c r="B4378" s="104"/>
      <c r="C4378" s="105"/>
      <c r="D4378" s="121"/>
      <c r="E4378" s="83"/>
    </row>
    <row r="4379" spans="2:5" x14ac:dyDescent="0.3">
      <c r="B4379" s="104"/>
      <c r="C4379" s="105"/>
      <c r="D4379" s="121"/>
      <c r="E4379" s="83"/>
    </row>
    <row r="4380" spans="2:5" x14ac:dyDescent="0.3">
      <c r="B4380" s="104"/>
      <c r="C4380" s="105"/>
      <c r="D4380" s="121"/>
      <c r="E4380" s="83"/>
    </row>
    <row r="4381" spans="2:5" x14ac:dyDescent="0.3">
      <c r="B4381" s="104"/>
      <c r="C4381" s="105"/>
      <c r="D4381" s="121"/>
      <c r="E4381" s="83"/>
    </row>
    <row r="4382" spans="2:5" x14ac:dyDescent="0.3">
      <c r="B4382" s="104"/>
      <c r="C4382" s="105"/>
      <c r="D4382" s="121"/>
      <c r="E4382" s="83"/>
    </row>
    <row r="4383" spans="2:5" x14ac:dyDescent="0.3">
      <c r="B4383" s="104"/>
      <c r="C4383" s="105"/>
      <c r="D4383" s="121"/>
      <c r="E4383" s="83"/>
    </row>
    <row r="4384" spans="2:5" x14ac:dyDescent="0.3">
      <c r="B4384" s="104"/>
      <c r="C4384" s="105"/>
      <c r="D4384" s="121"/>
      <c r="E4384" s="83"/>
    </row>
    <row r="4385" spans="2:5" x14ac:dyDescent="0.3">
      <c r="B4385" s="104"/>
      <c r="C4385" s="105"/>
      <c r="D4385" s="121"/>
      <c r="E4385" s="83"/>
    </row>
    <row r="4386" spans="2:5" x14ac:dyDescent="0.3">
      <c r="B4386" s="104"/>
      <c r="C4386" s="105"/>
      <c r="D4386" s="121"/>
      <c r="E4386" s="83"/>
    </row>
    <row r="4387" spans="2:5" x14ac:dyDescent="0.3">
      <c r="B4387" s="104"/>
      <c r="C4387" s="105"/>
      <c r="D4387" s="121"/>
      <c r="E4387" s="83"/>
    </row>
    <row r="4388" spans="2:5" x14ac:dyDescent="0.3">
      <c r="B4388" s="104"/>
      <c r="C4388" s="105"/>
      <c r="D4388" s="121"/>
      <c r="E4388" s="83"/>
    </row>
    <row r="4389" spans="2:5" x14ac:dyDescent="0.3">
      <c r="B4389" s="104"/>
      <c r="C4389" s="105"/>
      <c r="D4389" s="121"/>
      <c r="E4389" s="83"/>
    </row>
    <row r="4390" spans="2:5" x14ac:dyDescent="0.3">
      <c r="B4390" s="104"/>
      <c r="C4390" s="105"/>
      <c r="D4390" s="121"/>
      <c r="E4390" s="83"/>
    </row>
    <row r="4391" spans="2:5" x14ac:dyDescent="0.3">
      <c r="B4391" s="104"/>
      <c r="C4391" s="105"/>
      <c r="D4391" s="121"/>
      <c r="E4391" s="83"/>
    </row>
    <row r="4392" spans="2:5" x14ac:dyDescent="0.3">
      <c r="B4392" s="104"/>
      <c r="C4392" s="105"/>
      <c r="D4392" s="121"/>
      <c r="E4392" s="83"/>
    </row>
    <row r="4393" spans="2:5" x14ac:dyDescent="0.3">
      <c r="B4393" s="104"/>
      <c r="C4393" s="105"/>
      <c r="D4393" s="121"/>
      <c r="E4393" s="83"/>
    </row>
    <row r="4394" spans="2:5" x14ac:dyDescent="0.3">
      <c r="B4394" s="104"/>
      <c r="C4394" s="105"/>
      <c r="D4394" s="121"/>
      <c r="E4394" s="83"/>
    </row>
    <row r="4395" spans="2:5" x14ac:dyDescent="0.3">
      <c r="B4395" s="104"/>
      <c r="C4395" s="105"/>
      <c r="D4395" s="121"/>
      <c r="E4395" s="83"/>
    </row>
    <row r="4396" spans="2:5" x14ac:dyDescent="0.3">
      <c r="B4396" s="104"/>
      <c r="C4396" s="105"/>
      <c r="D4396" s="121"/>
      <c r="E4396" s="83"/>
    </row>
    <row r="4397" spans="2:5" x14ac:dyDescent="0.3">
      <c r="B4397" s="104"/>
      <c r="C4397" s="105"/>
      <c r="D4397" s="121"/>
      <c r="E4397" s="83"/>
    </row>
    <row r="4398" spans="2:5" x14ac:dyDescent="0.3">
      <c r="B4398" s="104"/>
      <c r="C4398" s="105"/>
      <c r="D4398" s="121"/>
      <c r="E4398" s="83"/>
    </row>
    <row r="4399" spans="2:5" x14ac:dyDescent="0.3">
      <c r="B4399" s="104"/>
      <c r="C4399" s="105"/>
      <c r="D4399" s="121"/>
      <c r="E4399" s="83"/>
    </row>
    <row r="4400" spans="2:5" x14ac:dyDescent="0.3">
      <c r="B4400" s="104"/>
      <c r="C4400" s="105"/>
      <c r="D4400" s="121"/>
      <c r="E4400" s="83"/>
    </row>
    <row r="4401" spans="2:5" x14ac:dyDescent="0.3">
      <c r="B4401" s="104"/>
      <c r="C4401" s="105"/>
      <c r="D4401" s="121"/>
      <c r="E4401" s="83"/>
    </row>
    <row r="4402" spans="2:5" x14ac:dyDescent="0.3">
      <c r="B4402" s="104"/>
      <c r="C4402" s="105"/>
      <c r="D4402" s="121"/>
      <c r="E4402" s="83"/>
    </row>
    <row r="4403" spans="2:5" x14ac:dyDescent="0.3">
      <c r="B4403" s="104"/>
      <c r="C4403" s="105"/>
      <c r="D4403" s="121"/>
      <c r="E4403" s="83"/>
    </row>
    <row r="4404" spans="2:5" x14ac:dyDescent="0.3">
      <c r="B4404" s="104"/>
      <c r="C4404" s="105"/>
      <c r="D4404" s="121"/>
      <c r="E4404" s="83"/>
    </row>
    <row r="4405" spans="2:5" x14ac:dyDescent="0.3">
      <c r="B4405" s="104"/>
      <c r="C4405" s="105"/>
      <c r="D4405" s="121"/>
      <c r="E4405" s="83"/>
    </row>
    <row r="4406" spans="2:5" x14ac:dyDescent="0.3">
      <c r="B4406" s="104"/>
      <c r="C4406" s="105"/>
      <c r="D4406" s="121"/>
      <c r="E4406" s="83"/>
    </row>
    <row r="4407" spans="2:5" x14ac:dyDescent="0.3">
      <c r="B4407" s="104"/>
      <c r="C4407" s="105"/>
      <c r="D4407" s="121"/>
      <c r="E4407" s="83"/>
    </row>
    <row r="4408" spans="2:5" x14ac:dyDescent="0.3">
      <c r="B4408" s="104"/>
      <c r="C4408" s="105"/>
      <c r="D4408" s="121"/>
      <c r="E4408" s="83"/>
    </row>
    <row r="4409" spans="2:5" x14ac:dyDescent="0.3">
      <c r="B4409" s="104"/>
      <c r="C4409" s="105"/>
      <c r="D4409" s="121"/>
      <c r="E4409" s="83"/>
    </row>
    <row r="4410" spans="2:5" x14ac:dyDescent="0.3">
      <c r="B4410" s="104"/>
      <c r="C4410" s="105"/>
      <c r="D4410" s="121"/>
      <c r="E4410" s="83"/>
    </row>
    <row r="4411" spans="2:5" x14ac:dyDescent="0.3">
      <c r="B4411" s="104"/>
      <c r="C4411" s="105"/>
      <c r="D4411" s="121"/>
      <c r="E4411" s="83"/>
    </row>
    <row r="4412" spans="2:5" x14ac:dyDescent="0.3">
      <c r="B4412" s="104"/>
      <c r="C4412" s="105"/>
      <c r="D4412" s="121"/>
      <c r="E4412" s="83"/>
    </row>
    <row r="4413" spans="2:5" x14ac:dyDescent="0.3">
      <c r="B4413" s="104"/>
      <c r="C4413" s="105"/>
      <c r="D4413" s="121"/>
      <c r="E4413" s="83"/>
    </row>
    <row r="4414" spans="2:5" x14ac:dyDescent="0.3">
      <c r="B4414" s="104"/>
      <c r="C4414" s="105"/>
      <c r="D4414" s="121"/>
      <c r="E4414" s="83"/>
    </row>
    <row r="4415" spans="2:5" x14ac:dyDescent="0.3">
      <c r="B4415" s="104"/>
      <c r="C4415" s="105"/>
      <c r="D4415" s="121"/>
      <c r="E4415" s="83"/>
    </row>
    <row r="4416" spans="2:5" x14ac:dyDescent="0.3">
      <c r="B4416" s="104"/>
      <c r="C4416" s="105"/>
      <c r="D4416" s="121"/>
      <c r="E4416" s="83"/>
    </row>
    <row r="4417" spans="2:5" x14ac:dyDescent="0.3">
      <c r="B4417" s="104"/>
      <c r="C4417" s="105"/>
      <c r="D4417" s="121"/>
      <c r="E4417" s="83"/>
    </row>
    <row r="4418" spans="2:5" x14ac:dyDescent="0.3">
      <c r="B4418" s="104"/>
      <c r="C4418" s="105"/>
      <c r="D4418" s="121"/>
      <c r="E4418" s="83"/>
    </row>
    <row r="4419" spans="2:5" x14ac:dyDescent="0.3">
      <c r="B4419" s="104"/>
      <c r="C4419" s="105"/>
      <c r="D4419" s="121"/>
      <c r="E4419" s="83"/>
    </row>
    <row r="4420" spans="2:5" x14ac:dyDescent="0.3">
      <c r="B4420" s="104"/>
      <c r="C4420" s="105"/>
      <c r="D4420" s="121"/>
      <c r="E4420" s="83"/>
    </row>
    <row r="4421" spans="2:5" x14ac:dyDescent="0.3">
      <c r="B4421" s="104"/>
      <c r="C4421" s="105"/>
      <c r="D4421" s="121"/>
      <c r="E4421" s="83"/>
    </row>
    <row r="4422" spans="2:5" x14ac:dyDescent="0.3">
      <c r="B4422" s="104"/>
      <c r="C4422" s="105"/>
      <c r="D4422" s="121"/>
      <c r="E4422" s="83"/>
    </row>
    <row r="4423" spans="2:5" x14ac:dyDescent="0.3">
      <c r="B4423" s="104"/>
      <c r="C4423" s="105"/>
      <c r="D4423" s="121"/>
      <c r="E4423" s="83"/>
    </row>
    <row r="4424" spans="2:5" x14ac:dyDescent="0.3">
      <c r="B4424" s="104"/>
      <c r="C4424" s="105"/>
      <c r="D4424" s="121"/>
      <c r="E4424" s="83"/>
    </row>
    <row r="4425" spans="2:5" x14ac:dyDescent="0.3">
      <c r="B4425" s="104"/>
      <c r="C4425" s="105"/>
      <c r="D4425" s="121"/>
      <c r="E4425" s="83"/>
    </row>
    <row r="4426" spans="2:5" x14ac:dyDescent="0.3">
      <c r="B4426" s="104"/>
      <c r="C4426" s="105"/>
      <c r="D4426" s="121"/>
      <c r="E4426" s="83"/>
    </row>
    <row r="4427" spans="2:5" x14ac:dyDescent="0.3">
      <c r="B4427" s="104"/>
      <c r="C4427" s="105"/>
      <c r="D4427" s="121"/>
      <c r="E4427" s="83"/>
    </row>
    <row r="4428" spans="2:5" x14ac:dyDescent="0.3">
      <c r="B4428" s="104"/>
      <c r="C4428" s="105"/>
      <c r="D4428" s="121"/>
      <c r="E4428" s="83"/>
    </row>
    <row r="4429" spans="2:5" x14ac:dyDescent="0.3">
      <c r="B4429" s="104"/>
      <c r="C4429" s="105"/>
      <c r="D4429" s="121"/>
      <c r="E4429" s="83"/>
    </row>
    <row r="4430" spans="2:5" x14ac:dyDescent="0.3">
      <c r="B4430" s="104"/>
      <c r="C4430" s="105"/>
      <c r="D4430" s="121"/>
      <c r="E4430" s="83"/>
    </row>
    <row r="4431" spans="2:5" x14ac:dyDescent="0.3">
      <c r="B4431" s="104"/>
      <c r="C4431" s="105"/>
      <c r="D4431" s="121"/>
      <c r="E4431" s="83"/>
    </row>
    <row r="4432" spans="2:5" x14ac:dyDescent="0.3">
      <c r="B4432" s="104"/>
      <c r="C4432" s="105"/>
      <c r="D4432" s="121"/>
      <c r="E4432" s="83"/>
    </row>
    <row r="4433" spans="2:5" x14ac:dyDescent="0.3">
      <c r="B4433" s="104"/>
      <c r="C4433" s="105"/>
      <c r="D4433" s="121"/>
      <c r="E4433" s="83"/>
    </row>
    <row r="4434" spans="2:5" x14ac:dyDescent="0.3">
      <c r="B4434" s="104"/>
      <c r="C4434" s="105"/>
      <c r="D4434" s="121"/>
      <c r="E4434" s="83"/>
    </row>
    <row r="4435" spans="2:5" x14ac:dyDescent="0.3">
      <c r="B4435" s="104"/>
      <c r="C4435" s="105"/>
      <c r="D4435" s="121"/>
      <c r="E4435" s="83"/>
    </row>
    <row r="4436" spans="2:5" x14ac:dyDescent="0.3">
      <c r="B4436" s="104"/>
      <c r="C4436" s="105"/>
      <c r="D4436" s="121"/>
      <c r="E4436" s="83"/>
    </row>
    <row r="4437" spans="2:5" x14ac:dyDescent="0.3">
      <c r="B4437" s="104"/>
      <c r="C4437" s="105"/>
      <c r="D4437" s="121"/>
      <c r="E4437" s="83"/>
    </row>
    <row r="4438" spans="2:5" x14ac:dyDescent="0.3">
      <c r="B4438" s="104"/>
      <c r="C4438" s="105"/>
      <c r="D4438" s="121"/>
      <c r="E4438" s="83"/>
    </row>
    <row r="4439" spans="2:5" x14ac:dyDescent="0.3">
      <c r="B4439" s="104"/>
      <c r="C4439" s="105"/>
      <c r="D4439" s="121"/>
      <c r="E4439" s="83"/>
    </row>
    <row r="4440" spans="2:5" x14ac:dyDescent="0.3">
      <c r="B4440" s="104"/>
      <c r="C4440" s="105"/>
      <c r="D4440" s="121"/>
      <c r="E4440" s="83"/>
    </row>
    <row r="4441" spans="2:5" x14ac:dyDescent="0.3">
      <c r="B4441" s="104"/>
      <c r="C4441" s="105"/>
      <c r="D4441" s="121"/>
      <c r="E4441" s="83"/>
    </row>
    <row r="4442" spans="2:5" x14ac:dyDescent="0.3">
      <c r="B4442" s="104"/>
      <c r="C4442" s="105"/>
      <c r="D4442" s="121"/>
      <c r="E4442" s="83"/>
    </row>
    <row r="4443" spans="2:5" x14ac:dyDescent="0.3">
      <c r="B4443" s="104"/>
      <c r="C4443" s="105"/>
      <c r="D4443" s="121"/>
      <c r="E4443" s="83"/>
    </row>
    <row r="4444" spans="2:5" x14ac:dyDescent="0.3">
      <c r="B4444" s="104"/>
      <c r="C4444" s="105"/>
      <c r="D4444" s="121"/>
      <c r="E4444" s="83"/>
    </row>
    <row r="4445" spans="2:5" x14ac:dyDescent="0.3">
      <c r="B4445" s="104"/>
      <c r="C4445" s="105"/>
      <c r="D4445" s="121"/>
      <c r="E4445" s="83"/>
    </row>
    <row r="4446" spans="2:5" x14ac:dyDescent="0.3">
      <c r="B4446" s="104"/>
      <c r="C4446" s="105"/>
      <c r="D4446" s="121"/>
      <c r="E4446" s="83"/>
    </row>
    <row r="4447" spans="2:5" x14ac:dyDescent="0.3">
      <c r="B4447" s="104"/>
      <c r="C4447" s="105"/>
      <c r="D4447" s="121"/>
      <c r="E4447" s="83"/>
    </row>
    <row r="4448" spans="2:5" x14ac:dyDescent="0.3">
      <c r="B4448" s="104"/>
      <c r="C4448" s="105"/>
      <c r="D4448" s="121"/>
      <c r="E4448" s="83"/>
    </row>
    <row r="4449" spans="2:5" x14ac:dyDescent="0.3">
      <c r="B4449" s="104"/>
      <c r="C4449" s="105"/>
      <c r="D4449" s="121"/>
      <c r="E4449" s="83"/>
    </row>
    <row r="4450" spans="2:5" x14ac:dyDescent="0.3">
      <c r="B4450" s="104"/>
      <c r="C4450" s="105"/>
      <c r="D4450" s="121"/>
      <c r="E4450" s="83"/>
    </row>
    <row r="4451" spans="2:5" x14ac:dyDescent="0.3">
      <c r="B4451" s="104"/>
      <c r="C4451" s="105"/>
      <c r="D4451" s="121"/>
      <c r="E4451" s="83"/>
    </row>
    <row r="4452" spans="2:5" x14ac:dyDescent="0.3">
      <c r="B4452" s="104"/>
      <c r="C4452" s="105"/>
      <c r="D4452" s="121"/>
      <c r="E4452" s="83"/>
    </row>
    <row r="4453" spans="2:5" x14ac:dyDescent="0.3">
      <c r="B4453" s="104"/>
      <c r="C4453" s="105"/>
      <c r="D4453" s="121"/>
      <c r="E4453" s="83"/>
    </row>
    <row r="4454" spans="2:5" x14ac:dyDescent="0.3">
      <c r="B4454" s="104"/>
      <c r="C4454" s="105"/>
      <c r="D4454" s="121"/>
      <c r="E4454" s="83"/>
    </row>
    <row r="4455" spans="2:5" x14ac:dyDescent="0.3">
      <c r="B4455" s="104"/>
      <c r="C4455" s="105"/>
      <c r="D4455" s="121"/>
      <c r="E4455" s="83"/>
    </row>
    <row r="4456" spans="2:5" x14ac:dyDescent="0.3">
      <c r="B4456" s="104"/>
      <c r="C4456" s="105"/>
      <c r="D4456" s="121"/>
      <c r="E4456" s="83"/>
    </row>
    <row r="4457" spans="2:5" x14ac:dyDescent="0.3">
      <c r="B4457" s="104"/>
      <c r="C4457" s="105"/>
      <c r="D4457" s="121"/>
      <c r="E4457" s="83"/>
    </row>
    <row r="4458" spans="2:5" x14ac:dyDescent="0.3">
      <c r="B4458" s="104"/>
      <c r="C4458" s="105"/>
      <c r="D4458" s="121"/>
      <c r="E4458" s="83"/>
    </row>
    <row r="4459" spans="2:5" x14ac:dyDescent="0.3">
      <c r="B4459" s="104"/>
      <c r="C4459" s="105"/>
      <c r="D4459" s="121"/>
      <c r="E4459" s="83"/>
    </row>
    <row r="4460" spans="2:5" x14ac:dyDescent="0.3">
      <c r="B4460" s="104"/>
      <c r="C4460" s="105"/>
      <c r="D4460" s="121"/>
      <c r="E4460" s="83"/>
    </row>
    <row r="4461" spans="2:5" x14ac:dyDescent="0.3">
      <c r="B4461" s="104"/>
      <c r="C4461" s="105"/>
      <c r="D4461" s="121"/>
      <c r="E4461" s="83"/>
    </row>
    <row r="4462" spans="2:5" x14ac:dyDescent="0.3">
      <c r="B4462" s="104"/>
      <c r="C4462" s="105"/>
      <c r="D4462" s="121"/>
      <c r="E4462" s="83"/>
    </row>
    <row r="4463" spans="2:5" x14ac:dyDescent="0.3">
      <c r="B4463" s="104"/>
      <c r="C4463" s="105"/>
      <c r="D4463" s="121"/>
      <c r="E4463" s="83"/>
    </row>
    <row r="4464" spans="2:5" x14ac:dyDescent="0.3">
      <c r="B4464" s="104"/>
      <c r="C4464" s="105"/>
      <c r="D4464" s="121"/>
      <c r="E4464" s="83"/>
    </row>
    <row r="4465" spans="2:5" x14ac:dyDescent="0.3">
      <c r="B4465" s="104"/>
      <c r="C4465" s="105"/>
      <c r="D4465" s="121"/>
      <c r="E4465" s="83"/>
    </row>
    <row r="4466" spans="2:5" x14ac:dyDescent="0.3">
      <c r="B4466" s="104"/>
      <c r="C4466" s="105"/>
      <c r="D4466" s="121"/>
      <c r="E4466" s="83"/>
    </row>
    <row r="4467" spans="2:5" x14ac:dyDescent="0.3">
      <c r="B4467" s="104"/>
      <c r="C4467" s="105"/>
      <c r="D4467" s="121"/>
      <c r="E4467" s="83"/>
    </row>
    <row r="4468" spans="2:5" x14ac:dyDescent="0.3">
      <c r="B4468" s="104"/>
      <c r="C4468" s="105"/>
      <c r="D4468" s="121"/>
      <c r="E4468" s="83"/>
    </row>
    <row r="4469" spans="2:5" x14ac:dyDescent="0.3">
      <c r="B4469" s="104"/>
      <c r="C4469" s="105"/>
      <c r="D4469" s="121"/>
      <c r="E4469" s="83"/>
    </row>
    <row r="4470" spans="2:5" x14ac:dyDescent="0.3">
      <c r="B4470" s="104"/>
      <c r="C4470" s="105"/>
      <c r="D4470" s="121"/>
      <c r="E4470" s="83"/>
    </row>
    <row r="4471" spans="2:5" x14ac:dyDescent="0.3">
      <c r="B4471" s="104"/>
      <c r="C4471" s="105"/>
      <c r="D4471" s="121"/>
      <c r="E4471" s="83"/>
    </row>
    <row r="4472" spans="2:5" x14ac:dyDescent="0.3">
      <c r="B4472" s="104"/>
      <c r="C4472" s="105"/>
      <c r="D4472" s="121"/>
      <c r="E4472" s="83"/>
    </row>
    <row r="4473" spans="2:5" x14ac:dyDescent="0.3">
      <c r="B4473" s="104"/>
      <c r="C4473" s="105"/>
      <c r="D4473" s="121"/>
      <c r="E4473" s="83"/>
    </row>
    <row r="4474" spans="2:5" x14ac:dyDescent="0.3">
      <c r="B4474" s="104"/>
      <c r="C4474" s="105"/>
      <c r="D4474" s="121"/>
      <c r="E4474" s="83"/>
    </row>
    <row r="4475" spans="2:5" x14ac:dyDescent="0.3">
      <c r="B4475" s="104"/>
      <c r="C4475" s="105"/>
      <c r="D4475" s="121"/>
      <c r="E4475" s="83"/>
    </row>
    <row r="4476" spans="2:5" x14ac:dyDescent="0.3">
      <c r="B4476" s="104"/>
      <c r="C4476" s="105"/>
      <c r="D4476" s="121"/>
      <c r="E4476" s="83"/>
    </row>
    <row r="4477" spans="2:5" x14ac:dyDescent="0.3">
      <c r="B4477" s="104"/>
      <c r="C4477" s="105"/>
      <c r="D4477" s="121"/>
      <c r="E4477" s="83"/>
    </row>
    <row r="4478" spans="2:5" x14ac:dyDescent="0.3">
      <c r="B4478" s="104"/>
      <c r="C4478" s="105"/>
      <c r="D4478" s="121"/>
      <c r="E4478" s="83"/>
    </row>
    <row r="4479" spans="2:5" x14ac:dyDescent="0.3">
      <c r="B4479" s="104"/>
      <c r="C4479" s="105"/>
      <c r="D4479" s="121"/>
      <c r="E4479" s="83"/>
    </row>
    <row r="4480" spans="2:5" x14ac:dyDescent="0.3">
      <c r="B4480" s="104"/>
      <c r="C4480" s="105"/>
      <c r="D4480" s="121"/>
      <c r="E4480" s="83"/>
    </row>
    <row r="4481" spans="2:5" x14ac:dyDescent="0.3">
      <c r="B4481" s="104"/>
      <c r="C4481" s="105"/>
      <c r="D4481" s="121"/>
      <c r="E4481" s="83"/>
    </row>
    <row r="4482" spans="2:5" x14ac:dyDescent="0.3">
      <c r="B4482" s="104"/>
      <c r="C4482" s="105"/>
      <c r="D4482" s="121"/>
      <c r="E4482" s="83"/>
    </row>
    <row r="4483" spans="2:5" x14ac:dyDescent="0.3">
      <c r="B4483" s="104"/>
      <c r="C4483" s="105"/>
      <c r="D4483" s="121"/>
      <c r="E4483" s="83"/>
    </row>
    <row r="4484" spans="2:5" x14ac:dyDescent="0.3">
      <c r="B4484" s="104"/>
      <c r="C4484" s="105"/>
      <c r="D4484" s="121"/>
      <c r="E4484" s="83"/>
    </row>
    <row r="4485" spans="2:5" x14ac:dyDescent="0.3">
      <c r="B4485" s="104"/>
      <c r="C4485" s="105"/>
      <c r="D4485" s="121"/>
      <c r="E4485" s="83"/>
    </row>
    <row r="4486" spans="2:5" x14ac:dyDescent="0.3">
      <c r="B4486" s="104"/>
      <c r="C4486" s="105"/>
      <c r="D4486" s="121"/>
      <c r="E4486" s="83"/>
    </row>
    <row r="4487" spans="2:5" x14ac:dyDescent="0.3">
      <c r="B4487" s="104"/>
      <c r="C4487" s="105"/>
      <c r="D4487" s="121"/>
      <c r="E4487" s="83"/>
    </row>
    <row r="4488" spans="2:5" x14ac:dyDescent="0.3">
      <c r="B4488" s="104"/>
      <c r="C4488" s="105"/>
      <c r="D4488" s="121"/>
      <c r="E4488" s="83"/>
    </row>
    <row r="4489" spans="2:5" x14ac:dyDescent="0.3">
      <c r="B4489" s="104"/>
      <c r="C4489" s="105"/>
      <c r="D4489" s="121"/>
      <c r="E4489" s="83"/>
    </row>
    <row r="4490" spans="2:5" x14ac:dyDescent="0.3">
      <c r="B4490" s="104"/>
      <c r="C4490" s="105"/>
      <c r="D4490" s="121"/>
      <c r="E4490" s="83"/>
    </row>
    <row r="4491" spans="2:5" x14ac:dyDescent="0.3">
      <c r="B4491" s="104"/>
      <c r="C4491" s="105"/>
      <c r="D4491" s="121"/>
      <c r="E4491" s="83"/>
    </row>
    <row r="4492" spans="2:5" x14ac:dyDescent="0.3">
      <c r="B4492" s="104"/>
      <c r="C4492" s="105"/>
      <c r="D4492" s="121"/>
      <c r="E4492" s="83"/>
    </row>
    <row r="4493" spans="2:5" x14ac:dyDescent="0.3">
      <c r="B4493" s="104"/>
      <c r="C4493" s="105"/>
      <c r="D4493" s="121"/>
      <c r="E4493" s="83"/>
    </row>
    <row r="4494" spans="2:5" x14ac:dyDescent="0.3">
      <c r="B4494" s="104"/>
      <c r="C4494" s="105"/>
      <c r="D4494" s="121"/>
      <c r="E4494" s="83"/>
    </row>
    <row r="4495" spans="2:5" x14ac:dyDescent="0.3">
      <c r="B4495" s="104"/>
      <c r="C4495" s="105"/>
      <c r="D4495" s="121"/>
      <c r="E4495" s="83"/>
    </row>
    <row r="4496" spans="2:5" x14ac:dyDescent="0.3">
      <c r="B4496" s="104"/>
      <c r="C4496" s="105"/>
      <c r="D4496" s="121"/>
      <c r="E4496" s="83"/>
    </row>
    <row r="4497" spans="2:5" x14ac:dyDescent="0.3">
      <c r="B4497" s="104"/>
      <c r="C4497" s="105"/>
      <c r="D4497" s="121"/>
      <c r="E4497" s="83"/>
    </row>
    <row r="4498" spans="2:5" x14ac:dyDescent="0.3">
      <c r="B4498" s="104"/>
      <c r="C4498" s="105"/>
      <c r="D4498" s="121"/>
      <c r="E4498" s="83"/>
    </row>
    <row r="4499" spans="2:5" x14ac:dyDescent="0.3">
      <c r="B4499" s="104"/>
      <c r="C4499" s="105"/>
      <c r="D4499" s="121"/>
      <c r="E4499" s="83"/>
    </row>
    <row r="4500" spans="2:5" x14ac:dyDescent="0.3">
      <c r="B4500" s="104"/>
      <c r="C4500" s="105"/>
      <c r="D4500" s="121"/>
      <c r="E4500" s="83"/>
    </row>
    <row r="4501" spans="2:5" x14ac:dyDescent="0.3">
      <c r="B4501" s="104"/>
      <c r="C4501" s="105"/>
      <c r="D4501" s="121"/>
      <c r="E4501" s="83"/>
    </row>
    <row r="4502" spans="2:5" x14ac:dyDescent="0.3">
      <c r="B4502" s="104"/>
      <c r="C4502" s="105"/>
      <c r="D4502" s="121"/>
      <c r="E4502" s="83"/>
    </row>
    <row r="4503" spans="2:5" x14ac:dyDescent="0.3">
      <c r="B4503" s="104"/>
      <c r="C4503" s="105"/>
      <c r="D4503" s="121"/>
      <c r="E4503" s="83"/>
    </row>
    <row r="4504" spans="2:5" x14ac:dyDescent="0.3">
      <c r="B4504" s="104"/>
      <c r="C4504" s="105"/>
      <c r="D4504" s="121"/>
      <c r="E4504" s="83"/>
    </row>
    <row r="4505" spans="2:5" x14ac:dyDescent="0.3">
      <c r="B4505" s="104"/>
      <c r="C4505" s="105"/>
      <c r="D4505" s="121"/>
      <c r="E4505" s="83"/>
    </row>
    <row r="4506" spans="2:5" x14ac:dyDescent="0.3">
      <c r="B4506" s="104"/>
      <c r="C4506" s="105"/>
      <c r="D4506" s="121"/>
      <c r="E4506" s="83"/>
    </row>
    <row r="4507" spans="2:5" x14ac:dyDescent="0.3">
      <c r="B4507" s="104"/>
      <c r="C4507" s="105"/>
      <c r="D4507" s="121"/>
      <c r="E4507" s="83"/>
    </row>
    <row r="4508" spans="2:5" x14ac:dyDescent="0.3">
      <c r="B4508" s="104"/>
      <c r="C4508" s="105"/>
      <c r="D4508" s="121"/>
      <c r="E4508" s="83"/>
    </row>
    <row r="4509" spans="2:5" x14ac:dyDescent="0.3">
      <c r="B4509" s="104"/>
      <c r="C4509" s="105"/>
      <c r="D4509" s="121"/>
      <c r="E4509" s="83"/>
    </row>
    <row r="4510" spans="2:5" x14ac:dyDescent="0.3">
      <c r="B4510" s="104"/>
      <c r="C4510" s="105"/>
      <c r="D4510" s="121"/>
      <c r="E4510" s="83"/>
    </row>
    <row r="4511" spans="2:5" x14ac:dyDescent="0.3">
      <c r="B4511" s="104"/>
      <c r="C4511" s="105"/>
      <c r="D4511" s="121"/>
      <c r="E4511" s="83"/>
    </row>
    <row r="4512" spans="2:5" x14ac:dyDescent="0.3">
      <c r="B4512" s="104"/>
      <c r="C4512" s="105"/>
      <c r="D4512" s="121"/>
      <c r="E4512" s="83"/>
    </row>
    <row r="4513" spans="2:5" x14ac:dyDescent="0.3">
      <c r="B4513" s="104"/>
      <c r="C4513" s="105"/>
      <c r="D4513" s="121"/>
      <c r="E4513" s="83"/>
    </row>
    <row r="4514" spans="2:5" x14ac:dyDescent="0.3">
      <c r="B4514" s="104"/>
      <c r="C4514" s="105"/>
      <c r="D4514" s="121"/>
      <c r="E4514" s="83"/>
    </row>
    <row r="4515" spans="2:5" x14ac:dyDescent="0.3">
      <c r="B4515" s="104"/>
      <c r="C4515" s="105"/>
      <c r="D4515" s="121"/>
      <c r="E4515" s="83"/>
    </row>
    <row r="4516" spans="2:5" x14ac:dyDescent="0.3">
      <c r="B4516" s="104"/>
      <c r="C4516" s="105"/>
      <c r="D4516" s="121"/>
      <c r="E4516" s="83"/>
    </row>
    <row r="4517" spans="2:5" x14ac:dyDescent="0.3">
      <c r="B4517" s="104"/>
      <c r="C4517" s="105"/>
      <c r="D4517" s="121"/>
      <c r="E4517" s="83"/>
    </row>
    <row r="4518" spans="2:5" x14ac:dyDescent="0.3">
      <c r="B4518" s="104"/>
      <c r="C4518" s="105"/>
      <c r="D4518" s="121"/>
      <c r="E4518" s="83"/>
    </row>
    <row r="4519" spans="2:5" x14ac:dyDescent="0.3">
      <c r="B4519" s="104"/>
      <c r="C4519" s="105"/>
      <c r="D4519" s="121"/>
      <c r="E4519" s="83"/>
    </row>
    <row r="4520" spans="2:5" x14ac:dyDescent="0.3">
      <c r="B4520" s="104"/>
      <c r="C4520" s="105"/>
      <c r="D4520" s="121"/>
      <c r="E4520" s="83"/>
    </row>
    <row r="4521" spans="2:5" x14ac:dyDescent="0.3">
      <c r="B4521" s="104"/>
      <c r="C4521" s="105"/>
      <c r="D4521" s="121"/>
      <c r="E4521" s="83"/>
    </row>
    <row r="4522" spans="2:5" x14ac:dyDescent="0.3">
      <c r="B4522" s="104"/>
      <c r="C4522" s="105"/>
      <c r="D4522" s="121"/>
      <c r="E4522" s="83"/>
    </row>
    <row r="4523" spans="2:5" x14ac:dyDescent="0.3">
      <c r="B4523" s="104"/>
      <c r="C4523" s="105"/>
      <c r="D4523" s="121"/>
      <c r="E4523" s="83"/>
    </row>
    <row r="4524" spans="2:5" x14ac:dyDescent="0.3">
      <c r="B4524" s="104"/>
      <c r="C4524" s="105"/>
      <c r="D4524" s="121"/>
      <c r="E4524" s="83"/>
    </row>
    <row r="4525" spans="2:5" x14ac:dyDescent="0.3">
      <c r="B4525" s="104"/>
      <c r="C4525" s="105"/>
      <c r="D4525" s="121"/>
      <c r="E4525" s="83"/>
    </row>
    <row r="4526" spans="2:5" x14ac:dyDescent="0.3">
      <c r="B4526" s="104"/>
      <c r="C4526" s="105"/>
      <c r="D4526" s="121"/>
      <c r="E4526" s="83"/>
    </row>
    <row r="4527" spans="2:5" x14ac:dyDescent="0.3">
      <c r="B4527" s="104"/>
      <c r="C4527" s="105"/>
      <c r="D4527" s="121"/>
      <c r="E4527" s="83"/>
    </row>
    <row r="4528" spans="2:5" x14ac:dyDescent="0.3">
      <c r="B4528" s="104"/>
      <c r="C4528" s="105"/>
      <c r="D4528" s="121"/>
      <c r="E4528" s="83"/>
    </row>
    <row r="4529" spans="2:5" x14ac:dyDescent="0.3">
      <c r="B4529" s="104"/>
      <c r="C4529" s="105"/>
      <c r="D4529" s="121"/>
      <c r="E4529" s="83"/>
    </row>
    <row r="4530" spans="2:5" x14ac:dyDescent="0.3">
      <c r="B4530" s="104"/>
      <c r="C4530" s="105"/>
      <c r="D4530" s="121"/>
      <c r="E4530" s="83"/>
    </row>
    <row r="4531" spans="2:5" x14ac:dyDescent="0.3">
      <c r="B4531" s="104"/>
      <c r="C4531" s="105"/>
      <c r="D4531" s="121"/>
      <c r="E4531" s="83"/>
    </row>
    <row r="4532" spans="2:5" x14ac:dyDescent="0.3">
      <c r="B4532" s="104"/>
      <c r="C4532" s="105"/>
      <c r="D4532" s="121"/>
      <c r="E4532" s="83"/>
    </row>
    <row r="4533" spans="2:5" x14ac:dyDescent="0.3">
      <c r="B4533" s="104"/>
      <c r="C4533" s="105"/>
      <c r="D4533" s="121"/>
      <c r="E4533" s="83"/>
    </row>
    <row r="4534" spans="2:5" x14ac:dyDescent="0.3">
      <c r="B4534" s="104"/>
      <c r="C4534" s="105"/>
      <c r="D4534" s="121"/>
      <c r="E4534" s="83"/>
    </row>
    <row r="4535" spans="2:5" x14ac:dyDescent="0.3">
      <c r="B4535" s="104"/>
      <c r="C4535" s="105"/>
      <c r="D4535" s="121"/>
      <c r="E4535" s="83"/>
    </row>
    <row r="4536" spans="2:5" x14ac:dyDescent="0.3">
      <c r="B4536" s="104"/>
      <c r="C4536" s="105"/>
      <c r="D4536" s="121"/>
      <c r="E4536" s="83"/>
    </row>
    <row r="4537" spans="2:5" x14ac:dyDescent="0.3">
      <c r="B4537" s="104"/>
      <c r="C4537" s="105"/>
      <c r="D4537" s="121"/>
      <c r="E4537" s="83"/>
    </row>
    <row r="4538" spans="2:5" x14ac:dyDescent="0.3">
      <c r="B4538" s="104"/>
      <c r="C4538" s="105"/>
      <c r="D4538" s="121"/>
      <c r="E4538" s="83"/>
    </row>
    <row r="4539" spans="2:5" x14ac:dyDescent="0.3">
      <c r="B4539" s="104"/>
      <c r="C4539" s="105"/>
      <c r="D4539" s="121"/>
      <c r="E4539" s="83"/>
    </row>
    <row r="4540" spans="2:5" x14ac:dyDescent="0.3">
      <c r="B4540" s="104"/>
      <c r="C4540" s="105"/>
      <c r="D4540" s="121"/>
      <c r="E4540" s="83"/>
    </row>
    <row r="4541" spans="2:5" x14ac:dyDescent="0.3">
      <c r="B4541" s="104"/>
      <c r="C4541" s="105"/>
      <c r="D4541" s="121"/>
      <c r="E4541" s="83"/>
    </row>
    <row r="4542" spans="2:5" x14ac:dyDescent="0.3">
      <c r="B4542" s="104"/>
      <c r="C4542" s="105"/>
      <c r="D4542" s="121"/>
      <c r="E4542" s="83"/>
    </row>
    <row r="4543" spans="2:5" x14ac:dyDescent="0.3">
      <c r="B4543" s="104"/>
      <c r="C4543" s="105"/>
      <c r="D4543" s="121"/>
      <c r="E4543" s="83"/>
    </row>
    <row r="4544" spans="2:5" x14ac:dyDescent="0.3">
      <c r="B4544" s="104"/>
      <c r="C4544" s="105"/>
      <c r="D4544" s="121"/>
      <c r="E4544" s="83"/>
    </row>
    <row r="4545" spans="2:5" x14ac:dyDescent="0.3">
      <c r="B4545" s="104"/>
      <c r="C4545" s="105"/>
      <c r="D4545" s="121"/>
      <c r="E4545" s="83"/>
    </row>
    <row r="4546" spans="2:5" x14ac:dyDescent="0.3">
      <c r="B4546" s="104"/>
      <c r="C4546" s="105"/>
      <c r="D4546" s="121"/>
      <c r="E4546" s="83"/>
    </row>
    <row r="4547" spans="2:5" x14ac:dyDescent="0.3">
      <c r="B4547" s="104"/>
      <c r="C4547" s="105"/>
      <c r="D4547" s="121"/>
      <c r="E4547" s="83"/>
    </row>
    <row r="4548" spans="2:5" x14ac:dyDescent="0.3">
      <c r="B4548" s="104"/>
      <c r="C4548" s="105"/>
      <c r="D4548" s="121"/>
      <c r="E4548" s="83"/>
    </row>
    <row r="4549" spans="2:5" x14ac:dyDescent="0.3">
      <c r="B4549" s="104"/>
      <c r="C4549" s="105"/>
      <c r="D4549" s="121"/>
      <c r="E4549" s="83"/>
    </row>
    <row r="4550" spans="2:5" x14ac:dyDescent="0.3">
      <c r="B4550" s="104"/>
      <c r="C4550" s="105"/>
      <c r="D4550" s="121"/>
      <c r="E4550" s="83"/>
    </row>
    <row r="4551" spans="2:5" x14ac:dyDescent="0.3">
      <c r="B4551" s="104"/>
      <c r="C4551" s="105"/>
      <c r="D4551" s="121"/>
      <c r="E4551" s="83"/>
    </row>
    <row r="4552" spans="2:5" x14ac:dyDescent="0.3">
      <c r="B4552" s="104"/>
      <c r="C4552" s="105"/>
      <c r="D4552" s="121"/>
      <c r="E4552" s="83"/>
    </row>
    <row r="4553" spans="2:5" x14ac:dyDescent="0.3">
      <c r="B4553" s="104"/>
      <c r="C4553" s="105"/>
      <c r="D4553" s="121"/>
      <c r="E4553" s="83"/>
    </row>
    <row r="4554" spans="2:5" x14ac:dyDescent="0.3">
      <c r="B4554" s="104"/>
      <c r="C4554" s="105"/>
      <c r="D4554" s="121"/>
      <c r="E4554" s="83"/>
    </row>
    <row r="4555" spans="2:5" x14ac:dyDescent="0.3">
      <c r="B4555" s="104"/>
      <c r="C4555" s="105"/>
      <c r="D4555" s="121"/>
      <c r="E4555" s="83"/>
    </row>
    <row r="4556" spans="2:5" x14ac:dyDescent="0.3">
      <c r="B4556" s="104"/>
      <c r="C4556" s="105"/>
      <c r="D4556" s="121"/>
      <c r="E4556" s="83"/>
    </row>
    <row r="4557" spans="2:5" x14ac:dyDescent="0.3">
      <c r="B4557" s="104"/>
      <c r="C4557" s="105"/>
      <c r="D4557" s="121"/>
      <c r="E4557" s="83"/>
    </row>
    <row r="4558" spans="2:5" x14ac:dyDescent="0.3">
      <c r="B4558" s="104"/>
      <c r="C4558" s="105"/>
      <c r="D4558" s="121"/>
      <c r="E4558" s="83"/>
    </row>
    <row r="4559" spans="2:5" x14ac:dyDescent="0.3">
      <c r="B4559" s="104"/>
      <c r="C4559" s="105"/>
      <c r="D4559" s="121"/>
      <c r="E4559" s="83"/>
    </row>
    <row r="4560" spans="2:5" x14ac:dyDescent="0.3">
      <c r="B4560" s="104"/>
      <c r="C4560" s="105"/>
      <c r="D4560" s="121"/>
      <c r="E4560" s="83"/>
    </row>
    <row r="4561" spans="2:5" x14ac:dyDescent="0.3">
      <c r="B4561" s="104"/>
      <c r="C4561" s="105"/>
      <c r="D4561" s="121"/>
      <c r="E4561" s="83"/>
    </row>
    <row r="4562" spans="2:5" x14ac:dyDescent="0.3">
      <c r="B4562" s="104"/>
      <c r="C4562" s="105"/>
      <c r="D4562" s="121"/>
      <c r="E4562" s="83"/>
    </row>
    <row r="4563" spans="2:5" x14ac:dyDescent="0.3">
      <c r="B4563" s="104"/>
      <c r="C4563" s="105"/>
      <c r="D4563" s="121"/>
      <c r="E4563" s="83"/>
    </row>
    <row r="4564" spans="2:5" x14ac:dyDescent="0.3">
      <c r="B4564" s="104"/>
      <c r="C4564" s="105"/>
      <c r="D4564" s="121"/>
      <c r="E4564" s="83"/>
    </row>
    <row r="4565" spans="2:5" x14ac:dyDescent="0.3">
      <c r="B4565" s="104"/>
      <c r="C4565" s="105"/>
      <c r="D4565" s="121"/>
      <c r="E4565" s="83"/>
    </row>
    <row r="4566" spans="2:5" x14ac:dyDescent="0.3">
      <c r="B4566" s="104"/>
      <c r="C4566" s="105"/>
      <c r="D4566" s="121"/>
      <c r="E4566" s="83"/>
    </row>
    <row r="4567" spans="2:5" x14ac:dyDescent="0.3">
      <c r="B4567" s="104"/>
      <c r="C4567" s="105"/>
      <c r="D4567" s="121"/>
      <c r="E4567" s="83"/>
    </row>
    <row r="4568" spans="2:5" x14ac:dyDescent="0.3">
      <c r="B4568" s="104"/>
      <c r="C4568" s="105"/>
      <c r="D4568" s="121"/>
      <c r="E4568" s="83"/>
    </row>
    <row r="4569" spans="2:5" x14ac:dyDescent="0.3">
      <c r="B4569" s="104"/>
      <c r="C4569" s="105"/>
      <c r="D4569" s="121"/>
      <c r="E4569" s="83"/>
    </row>
    <row r="4570" spans="2:5" x14ac:dyDescent="0.3">
      <c r="B4570" s="104"/>
      <c r="C4570" s="105"/>
      <c r="D4570" s="121"/>
      <c r="E4570" s="83"/>
    </row>
    <row r="4571" spans="2:5" x14ac:dyDescent="0.3">
      <c r="B4571" s="104"/>
      <c r="C4571" s="105"/>
      <c r="D4571" s="121"/>
      <c r="E4571" s="83"/>
    </row>
    <row r="4572" spans="2:5" x14ac:dyDescent="0.3">
      <c r="B4572" s="104"/>
      <c r="C4572" s="105"/>
      <c r="D4572" s="121"/>
      <c r="E4572" s="83"/>
    </row>
    <row r="4573" spans="2:5" x14ac:dyDescent="0.3">
      <c r="B4573" s="104"/>
      <c r="C4573" s="105"/>
      <c r="D4573" s="121"/>
      <c r="E4573" s="83"/>
    </row>
    <row r="4574" spans="2:5" x14ac:dyDescent="0.3">
      <c r="B4574" s="104"/>
      <c r="C4574" s="105"/>
      <c r="D4574" s="121"/>
      <c r="E4574" s="83"/>
    </row>
    <row r="4575" spans="2:5" x14ac:dyDescent="0.3">
      <c r="B4575" s="104"/>
      <c r="C4575" s="105"/>
      <c r="D4575" s="121"/>
      <c r="E4575" s="83"/>
    </row>
    <row r="4576" spans="2:5" x14ac:dyDescent="0.3">
      <c r="B4576" s="104"/>
      <c r="C4576" s="105"/>
      <c r="D4576" s="121"/>
      <c r="E4576" s="83"/>
    </row>
    <row r="4577" spans="2:5" x14ac:dyDescent="0.3">
      <c r="B4577" s="104"/>
      <c r="C4577" s="105"/>
      <c r="D4577" s="121"/>
      <c r="E4577" s="83"/>
    </row>
    <row r="4578" spans="2:5" x14ac:dyDescent="0.3">
      <c r="B4578" s="104"/>
      <c r="C4578" s="105"/>
      <c r="D4578" s="121"/>
      <c r="E4578" s="83"/>
    </row>
    <row r="4579" spans="2:5" x14ac:dyDescent="0.3">
      <c r="B4579" s="104"/>
      <c r="C4579" s="105"/>
      <c r="D4579" s="121"/>
      <c r="E4579" s="83"/>
    </row>
    <row r="4580" spans="2:5" x14ac:dyDescent="0.3">
      <c r="B4580" s="104"/>
      <c r="C4580" s="105"/>
      <c r="D4580" s="121"/>
      <c r="E4580" s="83"/>
    </row>
    <row r="4581" spans="2:5" x14ac:dyDescent="0.3">
      <c r="B4581" s="104"/>
      <c r="C4581" s="105"/>
      <c r="D4581" s="121"/>
      <c r="E4581" s="83"/>
    </row>
    <row r="4582" spans="2:5" x14ac:dyDescent="0.3">
      <c r="B4582" s="104"/>
      <c r="C4582" s="105"/>
      <c r="D4582" s="121"/>
      <c r="E4582" s="83"/>
    </row>
    <row r="4583" spans="2:5" x14ac:dyDescent="0.3">
      <c r="B4583" s="104"/>
      <c r="C4583" s="105"/>
      <c r="D4583" s="121"/>
      <c r="E4583" s="83"/>
    </row>
    <row r="4584" spans="2:5" x14ac:dyDescent="0.3">
      <c r="B4584" s="104"/>
      <c r="C4584" s="105"/>
      <c r="D4584" s="121"/>
      <c r="E4584" s="83"/>
    </row>
    <row r="4585" spans="2:5" x14ac:dyDescent="0.3">
      <c r="B4585" s="104"/>
      <c r="C4585" s="105"/>
      <c r="D4585" s="121"/>
      <c r="E4585" s="83"/>
    </row>
    <row r="4586" spans="2:5" x14ac:dyDescent="0.3">
      <c r="B4586" s="104"/>
      <c r="C4586" s="105"/>
      <c r="D4586" s="121"/>
      <c r="E4586" s="83"/>
    </row>
    <row r="4587" spans="2:5" x14ac:dyDescent="0.3">
      <c r="B4587" s="104"/>
      <c r="C4587" s="105"/>
      <c r="D4587" s="121"/>
      <c r="E4587" s="83"/>
    </row>
    <row r="4588" spans="2:5" x14ac:dyDescent="0.3">
      <c r="B4588" s="104"/>
      <c r="C4588" s="105"/>
      <c r="D4588" s="121"/>
      <c r="E4588" s="83"/>
    </row>
    <row r="4589" spans="2:5" x14ac:dyDescent="0.3">
      <c r="B4589" s="104"/>
      <c r="C4589" s="105"/>
      <c r="D4589" s="121"/>
      <c r="E4589" s="83"/>
    </row>
    <row r="4590" spans="2:5" x14ac:dyDescent="0.3">
      <c r="B4590" s="104"/>
      <c r="C4590" s="105"/>
      <c r="D4590" s="121"/>
      <c r="E4590" s="83"/>
    </row>
    <row r="4591" spans="2:5" x14ac:dyDescent="0.3">
      <c r="B4591" s="104"/>
      <c r="C4591" s="105"/>
      <c r="D4591" s="121"/>
      <c r="E4591" s="83"/>
    </row>
    <row r="4592" spans="2:5" x14ac:dyDescent="0.3">
      <c r="B4592" s="104"/>
      <c r="C4592" s="105"/>
      <c r="D4592" s="121"/>
      <c r="E4592" s="83"/>
    </row>
    <row r="4593" spans="2:5" x14ac:dyDescent="0.3">
      <c r="B4593" s="104"/>
      <c r="C4593" s="105"/>
      <c r="D4593" s="121"/>
      <c r="E4593" s="83"/>
    </row>
    <row r="4594" spans="2:5" x14ac:dyDescent="0.3">
      <c r="B4594" s="104"/>
      <c r="C4594" s="105"/>
      <c r="D4594" s="121"/>
      <c r="E4594" s="83"/>
    </row>
    <row r="4595" spans="2:5" x14ac:dyDescent="0.3">
      <c r="B4595" s="104"/>
      <c r="C4595" s="105"/>
      <c r="D4595" s="121"/>
      <c r="E4595" s="83"/>
    </row>
    <row r="4596" spans="2:5" x14ac:dyDescent="0.3">
      <c r="B4596" s="104"/>
      <c r="C4596" s="105"/>
      <c r="D4596" s="121"/>
      <c r="E4596" s="83"/>
    </row>
    <row r="4597" spans="2:5" x14ac:dyDescent="0.3">
      <c r="B4597" s="104"/>
      <c r="C4597" s="105"/>
      <c r="D4597" s="121"/>
      <c r="E4597" s="83"/>
    </row>
    <row r="4598" spans="2:5" x14ac:dyDescent="0.3">
      <c r="B4598" s="104"/>
      <c r="C4598" s="105"/>
      <c r="D4598" s="121"/>
      <c r="E4598" s="83"/>
    </row>
    <row r="4599" spans="2:5" x14ac:dyDescent="0.3">
      <c r="B4599" s="104"/>
      <c r="C4599" s="105"/>
      <c r="D4599" s="121"/>
      <c r="E4599" s="83"/>
    </row>
    <row r="4600" spans="2:5" x14ac:dyDescent="0.3">
      <c r="B4600" s="104"/>
      <c r="C4600" s="105"/>
      <c r="D4600" s="121"/>
      <c r="E4600" s="83"/>
    </row>
    <row r="4601" spans="2:5" x14ac:dyDescent="0.3">
      <c r="B4601" s="104"/>
      <c r="C4601" s="105"/>
      <c r="D4601" s="121"/>
      <c r="E4601" s="83"/>
    </row>
    <row r="4602" spans="2:5" x14ac:dyDescent="0.3">
      <c r="B4602" s="104"/>
      <c r="C4602" s="105"/>
      <c r="D4602" s="121"/>
      <c r="E4602" s="83"/>
    </row>
    <row r="4603" spans="2:5" x14ac:dyDescent="0.3">
      <c r="B4603" s="104"/>
      <c r="C4603" s="105"/>
      <c r="D4603" s="121"/>
      <c r="E4603" s="83"/>
    </row>
    <row r="4604" spans="2:5" x14ac:dyDescent="0.3">
      <c r="B4604" s="104"/>
      <c r="C4604" s="105"/>
      <c r="D4604" s="121"/>
      <c r="E4604" s="83"/>
    </row>
    <row r="4605" spans="2:5" x14ac:dyDescent="0.3">
      <c r="B4605" s="104"/>
      <c r="C4605" s="105"/>
      <c r="D4605" s="121"/>
      <c r="E4605" s="83"/>
    </row>
    <row r="4606" spans="2:5" x14ac:dyDescent="0.3">
      <c r="B4606" s="104"/>
      <c r="C4606" s="105"/>
      <c r="D4606" s="121"/>
      <c r="E4606" s="83"/>
    </row>
    <row r="4607" spans="2:5" x14ac:dyDescent="0.3">
      <c r="B4607" s="104"/>
      <c r="C4607" s="105"/>
      <c r="D4607" s="121"/>
      <c r="E4607" s="83"/>
    </row>
    <row r="4608" spans="2:5" x14ac:dyDescent="0.3">
      <c r="B4608" s="104"/>
      <c r="C4608" s="105"/>
      <c r="D4608" s="121"/>
      <c r="E4608" s="83"/>
    </row>
    <row r="4609" spans="2:5" x14ac:dyDescent="0.3">
      <c r="B4609" s="104"/>
      <c r="C4609" s="105"/>
      <c r="D4609" s="121"/>
      <c r="E4609" s="83"/>
    </row>
    <row r="4610" spans="2:5" x14ac:dyDescent="0.3">
      <c r="B4610" s="104"/>
      <c r="C4610" s="105"/>
      <c r="D4610" s="121"/>
      <c r="E4610" s="83"/>
    </row>
    <row r="4611" spans="2:5" x14ac:dyDescent="0.3">
      <c r="B4611" s="104"/>
      <c r="C4611" s="105"/>
      <c r="D4611" s="121"/>
      <c r="E4611" s="83"/>
    </row>
    <row r="4612" spans="2:5" x14ac:dyDescent="0.3">
      <c r="B4612" s="104"/>
      <c r="C4612" s="105"/>
      <c r="D4612" s="121"/>
      <c r="E4612" s="83"/>
    </row>
    <row r="4613" spans="2:5" x14ac:dyDescent="0.3">
      <c r="B4613" s="104"/>
      <c r="C4613" s="105"/>
      <c r="D4613" s="121"/>
      <c r="E4613" s="83"/>
    </row>
    <row r="4614" spans="2:5" x14ac:dyDescent="0.3">
      <c r="B4614" s="104"/>
      <c r="C4614" s="105"/>
      <c r="D4614" s="121"/>
      <c r="E4614" s="83"/>
    </row>
    <row r="4615" spans="2:5" x14ac:dyDescent="0.3">
      <c r="B4615" s="104"/>
      <c r="C4615" s="105"/>
      <c r="D4615" s="121"/>
      <c r="E4615" s="83"/>
    </row>
    <row r="4616" spans="2:5" x14ac:dyDescent="0.3">
      <c r="B4616" s="104"/>
      <c r="C4616" s="105"/>
      <c r="D4616" s="121"/>
      <c r="E4616" s="83"/>
    </row>
    <row r="4617" spans="2:5" x14ac:dyDescent="0.3">
      <c r="B4617" s="104"/>
      <c r="C4617" s="105"/>
      <c r="D4617" s="121"/>
      <c r="E4617" s="83"/>
    </row>
    <row r="4618" spans="2:5" x14ac:dyDescent="0.3">
      <c r="B4618" s="104"/>
      <c r="C4618" s="105"/>
      <c r="D4618" s="121"/>
      <c r="E4618" s="83"/>
    </row>
    <row r="4619" spans="2:5" x14ac:dyDescent="0.3">
      <c r="B4619" s="104"/>
      <c r="C4619" s="105"/>
      <c r="D4619" s="121"/>
      <c r="E4619" s="83"/>
    </row>
    <row r="4620" spans="2:5" x14ac:dyDescent="0.3">
      <c r="B4620" s="104"/>
      <c r="C4620" s="105"/>
      <c r="D4620" s="121"/>
      <c r="E4620" s="83"/>
    </row>
    <row r="4621" spans="2:5" x14ac:dyDescent="0.3">
      <c r="B4621" s="104"/>
      <c r="C4621" s="105"/>
      <c r="D4621" s="121"/>
      <c r="E4621" s="83"/>
    </row>
    <row r="4622" spans="2:5" x14ac:dyDescent="0.3">
      <c r="B4622" s="104"/>
      <c r="C4622" s="105"/>
      <c r="D4622" s="121"/>
      <c r="E4622" s="83"/>
    </row>
    <row r="4623" spans="2:5" x14ac:dyDescent="0.3">
      <c r="B4623" s="104"/>
      <c r="C4623" s="105"/>
      <c r="D4623" s="121"/>
      <c r="E4623" s="83"/>
    </row>
    <row r="4624" spans="2:5" x14ac:dyDescent="0.3">
      <c r="B4624" s="104"/>
      <c r="C4624" s="105"/>
      <c r="D4624" s="121"/>
      <c r="E4624" s="83"/>
    </row>
    <row r="4625" spans="2:5" x14ac:dyDescent="0.3">
      <c r="B4625" s="104"/>
      <c r="C4625" s="105"/>
      <c r="D4625" s="121"/>
      <c r="E4625" s="83"/>
    </row>
    <row r="4626" spans="2:5" x14ac:dyDescent="0.3">
      <c r="B4626" s="104"/>
      <c r="C4626" s="105"/>
      <c r="D4626" s="121"/>
      <c r="E4626" s="83"/>
    </row>
    <row r="4627" spans="2:5" x14ac:dyDescent="0.3">
      <c r="B4627" s="104"/>
      <c r="C4627" s="105"/>
      <c r="D4627" s="121"/>
      <c r="E4627" s="83"/>
    </row>
    <row r="4628" spans="2:5" x14ac:dyDescent="0.3">
      <c r="B4628" s="104"/>
      <c r="C4628" s="105"/>
      <c r="D4628" s="121"/>
      <c r="E4628" s="83"/>
    </row>
    <row r="4629" spans="2:5" x14ac:dyDescent="0.3">
      <c r="B4629" s="104"/>
      <c r="C4629" s="105"/>
      <c r="D4629" s="121"/>
      <c r="E4629" s="83"/>
    </row>
    <row r="4630" spans="2:5" x14ac:dyDescent="0.3">
      <c r="B4630" s="104"/>
      <c r="C4630" s="105"/>
      <c r="D4630" s="121"/>
      <c r="E4630" s="83"/>
    </row>
    <row r="4631" spans="2:5" x14ac:dyDescent="0.3">
      <c r="B4631" s="104"/>
      <c r="C4631" s="105"/>
      <c r="D4631" s="121"/>
      <c r="E4631" s="83"/>
    </row>
    <row r="4632" spans="2:5" x14ac:dyDescent="0.3">
      <c r="B4632" s="104"/>
      <c r="C4632" s="105"/>
      <c r="D4632" s="121"/>
      <c r="E4632" s="83"/>
    </row>
    <row r="4633" spans="2:5" x14ac:dyDescent="0.3">
      <c r="B4633" s="104"/>
      <c r="C4633" s="105"/>
      <c r="D4633" s="121"/>
      <c r="E4633" s="83"/>
    </row>
    <row r="4634" spans="2:5" x14ac:dyDescent="0.3">
      <c r="B4634" s="104"/>
      <c r="C4634" s="105"/>
      <c r="D4634" s="121"/>
      <c r="E4634" s="83"/>
    </row>
    <row r="4635" spans="2:5" x14ac:dyDescent="0.3">
      <c r="B4635" s="104"/>
      <c r="C4635" s="105"/>
      <c r="D4635" s="121"/>
      <c r="E4635" s="83"/>
    </row>
    <row r="4636" spans="2:5" x14ac:dyDescent="0.3">
      <c r="B4636" s="104"/>
      <c r="C4636" s="105"/>
      <c r="D4636" s="121"/>
      <c r="E4636" s="83"/>
    </row>
    <row r="4637" spans="2:5" x14ac:dyDescent="0.3">
      <c r="B4637" s="104"/>
      <c r="C4637" s="105"/>
      <c r="D4637" s="121"/>
      <c r="E4637" s="83"/>
    </row>
    <row r="4638" spans="2:5" x14ac:dyDescent="0.3">
      <c r="B4638" s="104"/>
      <c r="C4638" s="105"/>
      <c r="D4638" s="121"/>
      <c r="E4638" s="83"/>
    </row>
    <row r="4639" spans="2:5" x14ac:dyDescent="0.3">
      <c r="B4639" s="104"/>
      <c r="C4639" s="105"/>
      <c r="D4639" s="121"/>
      <c r="E4639" s="83"/>
    </row>
    <row r="4640" spans="2:5" x14ac:dyDescent="0.3">
      <c r="B4640" s="104"/>
      <c r="C4640" s="105"/>
      <c r="D4640" s="121"/>
      <c r="E4640" s="83"/>
    </row>
    <row r="4641" spans="2:5" x14ac:dyDescent="0.3">
      <c r="B4641" s="104"/>
      <c r="C4641" s="105"/>
      <c r="D4641" s="121"/>
      <c r="E4641" s="83"/>
    </row>
    <row r="4642" spans="2:5" x14ac:dyDescent="0.3">
      <c r="B4642" s="104"/>
      <c r="C4642" s="105"/>
      <c r="D4642" s="121"/>
      <c r="E4642" s="83"/>
    </row>
    <row r="4643" spans="2:5" x14ac:dyDescent="0.3">
      <c r="B4643" s="104"/>
      <c r="C4643" s="105"/>
      <c r="D4643" s="121"/>
      <c r="E4643" s="83"/>
    </row>
    <row r="4644" spans="2:5" x14ac:dyDescent="0.3">
      <c r="B4644" s="104"/>
      <c r="C4644" s="105"/>
      <c r="D4644" s="121"/>
      <c r="E4644" s="83"/>
    </row>
    <row r="4645" spans="2:5" x14ac:dyDescent="0.3">
      <c r="B4645" s="104"/>
      <c r="C4645" s="105"/>
      <c r="D4645" s="121"/>
      <c r="E4645" s="83"/>
    </row>
    <row r="4646" spans="2:5" x14ac:dyDescent="0.3">
      <c r="B4646" s="104"/>
      <c r="C4646" s="105"/>
      <c r="D4646" s="121"/>
      <c r="E4646" s="83"/>
    </row>
    <row r="4647" spans="2:5" x14ac:dyDescent="0.3">
      <c r="B4647" s="104"/>
      <c r="C4647" s="105"/>
      <c r="D4647" s="121"/>
      <c r="E4647" s="83"/>
    </row>
    <row r="4648" spans="2:5" x14ac:dyDescent="0.3">
      <c r="B4648" s="104"/>
      <c r="C4648" s="105"/>
      <c r="D4648" s="121"/>
      <c r="E4648" s="83"/>
    </row>
    <row r="4649" spans="2:5" x14ac:dyDescent="0.3">
      <c r="B4649" s="104"/>
      <c r="C4649" s="105"/>
      <c r="D4649" s="121"/>
      <c r="E4649" s="83"/>
    </row>
    <row r="4650" spans="2:5" x14ac:dyDescent="0.3">
      <c r="B4650" s="104"/>
      <c r="C4650" s="105"/>
      <c r="D4650" s="121"/>
      <c r="E4650" s="83"/>
    </row>
    <row r="4651" spans="2:5" x14ac:dyDescent="0.3">
      <c r="B4651" s="104"/>
      <c r="C4651" s="105"/>
      <c r="D4651" s="121"/>
      <c r="E4651" s="83"/>
    </row>
    <row r="4652" spans="2:5" x14ac:dyDescent="0.3">
      <c r="B4652" s="104"/>
      <c r="C4652" s="105"/>
      <c r="D4652" s="121"/>
      <c r="E4652" s="83"/>
    </row>
    <row r="4653" spans="2:5" x14ac:dyDescent="0.3">
      <c r="B4653" s="104"/>
      <c r="C4653" s="105"/>
      <c r="D4653" s="121"/>
      <c r="E4653" s="83"/>
    </row>
    <row r="4654" spans="2:5" x14ac:dyDescent="0.3">
      <c r="B4654" s="104"/>
      <c r="C4654" s="105"/>
      <c r="D4654" s="121"/>
      <c r="E4654" s="83"/>
    </row>
    <row r="4655" spans="2:5" x14ac:dyDescent="0.3">
      <c r="B4655" s="104"/>
      <c r="C4655" s="105"/>
      <c r="D4655" s="121"/>
      <c r="E4655" s="83"/>
    </row>
    <row r="4656" spans="2:5" x14ac:dyDescent="0.3">
      <c r="B4656" s="104"/>
      <c r="C4656" s="105"/>
      <c r="D4656" s="121"/>
      <c r="E4656" s="83"/>
    </row>
    <row r="4657" spans="2:5" x14ac:dyDescent="0.3">
      <c r="B4657" s="104"/>
      <c r="C4657" s="105"/>
      <c r="D4657" s="121"/>
      <c r="E4657" s="83"/>
    </row>
    <row r="4658" spans="2:5" x14ac:dyDescent="0.3">
      <c r="B4658" s="104"/>
      <c r="C4658" s="105"/>
      <c r="D4658" s="121"/>
      <c r="E4658" s="83"/>
    </row>
    <row r="4659" spans="2:5" x14ac:dyDescent="0.3">
      <c r="B4659" s="104"/>
      <c r="C4659" s="105"/>
      <c r="D4659" s="121"/>
      <c r="E4659" s="83"/>
    </row>
    <row r="4660" spans="2:5" x14ac:dyDescent="0.3">
      <c r="B4660" s="104"/>
      <c r="C4660" s="105"/>
      <c r="D4660" s="121"/>
      <c r="E4660" s="83"/>
    </row>
    <row r="4661" spans="2:5" x14ac:dyDescent="0.3">
      <c r="B4661" s="104"/>
      <c r="C4661" s="105"/>
      <c r="D4661" s="121"/>
      <c r="E4661" s="83"/>
    </row>
    <row r="4662" spans="2:5" x14ac:dyDescent="0.3">
      <c r="B4662" s="104"/>
      <c r="C4662" s="105"/>
      <c r="D4662" s="121"/>
      <c r="E4662" s="83"/>
    </row>
    <row r="4663" spans="2:5" x14ac:dyDescent="0.3">
      <c r="B4663" s="104"/>
      <c r="C4663" s="105"/>
      <c r="D4663" s="121"/>
      <c r="E4663" s="83"/>
    </row>
    <row r="4664" spans="2:5" x14ac:dyDescent="0.3">
      <c r="B4664" s="104"/>
      <c r="C4664" s="105"/>
      <c r="D4664" s="121"/>
      <c r="E4664" s="83"/>
    </row>
    <row r="4665" spans="2:5" x14ac:dyDescent="0.3">
      <c r="B4665" s="104"/>
      <c r="C4665" s="105"/>
      <c r="D4665" s="121"/>
      <c r="E4665" s="83"/>
    </row>
    <row r="4666" spans="2:5" x14ac:dyDescent="0.3">
      <c r="B4666" s="104"/>
      <c r="C4666" s="105"/>
      <c r="D4666" s="121"/>
      <c r="E4666" s="83"/>
    </row>
    <row r="4667" spans="2:5" x14ac:dyDescent="0.3">
      <c r="B4667" s="104"/>
      <c r="C4667" s="105"/>
      <c r="D4667" s="121"/>
      <c r="E4667" s="83"/>
    </row>
    <row r="4668" spans="2:5" x14ac:dyDescent="0.3">
      <c r="B4668" s="104"/>
      <c r="C4668" s="105"/>
      <c r="D4668" s="121"/>
      <c r="E4668" s="83"/>
    </row>
    <row r="4669" spans="2:5" x14ac:dyDescent="0.3">
      <c r="B4669" s="104"/>
      <c r="C4669" s="105"/>
      <c r="D4669" s="121"/>
      <c r="E4669" s="83"/>
    </row>
    <row r="4670" spans="2:5" x14ac:dyDescent="0.3">
      <c r="B4670" s="104"/>
      <c r="C4670" s="105"/>
      <c r="D4670" s="121"/>
      <c r="E4670" s="83"/>
    </row>
    <row r="4671" spans="2:5" x14ac:dyDescent="0.3">
      <c r="B4671" s="104"/>
      <c r="C4671" s="105"/>
      <c r="D4671" s="121"/>
      <c r="E4671" s="83"/>
    </row>
    <row r="4672" spans="2:5" x14ac:dyDescent="0.3">
      <c r="B4672" s="104"/>
      <c r="C4672" s="105"/>
      <c r="D4672" s="121"/>
      <c r="E4672" s="83"/>
    </row>
    <row r="4673" spans="2:5" x14ac:dyDescent="0.3">
      <c r="B4673" s="104"/>
      <c r="C4673" s="105"/>
      <c r="D4673" s="121"/>
      <c r="E4673" s="83"/>
    </row>
    <row r="4674" spans="2:5" x14ac:dyDescent="0.3">
      <c r="B4674" s="104"/>
      <c r="C4674" s="105"/>
      <c r="D4674" s="121"/>
      <c r="E4674" s="83"/>
    </row>
    <row r="4675" spans="2:5" x14ac:dyDescent="0.3">
      <c r="B4675" s="104"/>
      <c r="C4675" s="105"/>
      <c r="D4675" s="121"/>
      <c r="E4675" s="83"/>
    </row>
    <row r="4676" spans="2:5" x14ac:dyDescent="0.3">
      <c r="B4676" s="104"/>
      <c r="C4676" s="105"/>
      <c r="D4676" s="121"/>
      <c r="E4676" s="83"/>
    </row>
    <row r="4677" spans="2:5" x14ac:dyDescent="0.3">
      <c r="B4677" s="104"/>
      <c r="C4677" s="105"/>
      <c r="D4677" s="121"/>
      <c r="E4677" s="83"/>
    </row>
    <row r="4678" spans="2:5" x14ac:dyDescent="0.3">
      <c r="B4678" s="104"/>
      <c r="C4678" s="105"/>
      <c r="D4678" s="121"/>
      <c r="E4678" s="83"/>
    </row>
    <row r="4679" spans="2:5" x14ac:dyDescent="0.3">
      <c r="B4679" s="104"/>
      <c r="C4679" s="105"/>
      <c r="D4679" s="121"/>
      <c r="E4679" s="83"/>
    </row>
    <row r="4680" spans="2:5" x14ac:dyDescent="0.3">
      <c r="B4680" s="104"/>
      <c r="C4680" s="105"/>
      <c r="D4680" s="121"/>
      <c r="E4680" s="83"/>
    </row>
    <row r="4681" spans="2:5" x14ac:dyDescent="0.3">
      <c r="B4681" s="104"/>
      <c r="C4681" s="105"/>
      <c r="D4681" s="121"/>
      <c r="E4681" s="83"/>
    </row>
    <row r="4682" spans="2:5" x14ac:dyDescent="0.3">
      <c r="B4682" s="104"/>
      <c r="C4682" s="105"/>
      <c r="D4682" s="121"/>
      <c r="E4682" s="83"/>
    </row>
    <row r="4683" spans="2:5" x14ac:dyDescent="0.3">
      <c r="B4683" s="104"/>
      <c r="C4683" s="105"/>
      <c r="D4683" s="121"/>
      <c r="E4683" s="83"/>
    </row>
    <row r="4684" spans="2:5" x14ac:dyDescent="0.3">
      <c r="B4684" s="104"/>
      <c r="C4684" s="105"/>
      <c r="D4684" s="121"/>
      <c r="E4684" s="83"/>
    </row>
    <row r="4685" spans="2:5" x14ac:dyDescent="0.3">
      <c r="B4685" s="104"/>
      <c r="C4685" s="105"/>
      <c r="D4685" s="121"/>
      <c r="E4685" s="83"/>
    </row>
    <row r="4686" spans="2:5" x14ac:dyDescent="0.3">
      <c r="B4686" s="104"/>
      <c r="C4686" s="105"/>
      <c r="D4686" s="121"/>
      <c r="E4686" s="83"/>
    </row>
    <row r="4687" spans="2:5" x14ac:dyDescent="0.3">
      <c r="B4687" s="104"/>
      <c r="C4687" s="105"/>
      <c r="D4687" s="121"/>
      <c r="E4687" s="83"/>
    </row>
    <row r="4688" spans="2:5" x14ac:dyDescent="0.3">
      <c r="B4688" s="104"/>
      <c r="C4688" s="105"/>
      <c r="D4688" s="121"/>
      <c r="E4688" s="83"/>
    </row>
    <row r="4689" spans="2:5" x14ac:dyDescent="0.3">
      <c r="B4689" s="104"/>
      <c r="C4689" s="105"/>
      <c r="D4689" s="121"/>
      <c r="E4689" s="83"/>
    </row>
    <row r="4690" spans="2:5" x14ac:dyDescent="0.3">
      <c r="B4690" s="104"/>
      <c r="C4690" s="105"/>
      <c r="D4690" s="121"/>
      <c r="E4690" s="83"/>
    </row>
    <row r="4691" spans="2:5" x14ac:dyDescent="0.3">
      <c r="B4691" s="104"/>
      <c r="C4691" s="105"/>
      <c r="D4691" s="121"/>
      <c r="E4691" s="83"/>
    </row>
    <row r="4692" spans="2:5" x14ac:dyDescent="0.3">
      <c r="B4692" s="104"/>
      <c r="C4692" s="105"/>
      <c r="D4692" s="121"/>
      <c r="E4692" s="83"/>
    </row>
    <row r="4693" spans="2:5" x14ac:dyDescent="0.3">
      <c r="B4693" s="104"/>
      <c r="C4693" s="105"/>
      <c r="D4693" s="121"/>
      <c r="E4693" s="83"/>
    </row>
    <row r="4694" spans="2:5" x14ac:dyDescent="0.3">
      <c r="B4694" s="104"/>
      <c r="C4694" s="105"/>
      <c r="D4694" s="121"/>
      <c r="E4694" s="83"/>
    </row>
    <row r="4695" spans="2:5" x14ac:dyDescent="0.3">
      <c r="B4695" s="104"/>
      <c r="C4695" s="105"/>
      <c r="D4695" s="121"/>
      <c r="E4695" s="83"/>
    </row>
    <row r="4696" spans="2:5" x14ac:dyDescent="0.3">
      <c r="B4696" s="104"/>
      <c r="C4696" s="105"/>
      <c r="D4696" s="121"/>
      <c r="E4696" s="83"/>
    </row>
    <row r="4697" spans="2:5" x14ac:dyDescent="0.3">
      <c r="B4697" s="104"/>
      <c r="C4697" s="105"/>
      <c r="D4697" s="121"/>
      <c r="E4697" s="83"/>
    </row>
    <row r="4698" spans="2:5" x14ac:dyDescent="0.3">
      <c r="B4698" s="104"/>
      <c r="C4698" s="105"/>
      <c r="D4698" s="121"/>
      <c r="E4698" s="83"/>
    </row>
    <row r="4699" spans="2:5" x14ac:dyDescent="0.3">
      <c r="B4699" s="104"/>
      <c r="C4699" s="105"/>
      <c r="D4699" s="121"/>
      <c r="E4699" s="83"/>
    </row>
    <row r="4700" spans="2:5" x14ac:dyDescent="0.3">
      <c r="B4700" s="104"/>
      <c r="C4700" s="105"/>
      <c r="D4700" s="121"/>
      <c r="E4700" s="83"/>
    </row>
    <row r="4701" spans="2:5" x14ac:dyDescent="0.3">
      <c r="B4701" s="104"/>
      <c r="C4701" s="105"/>
      <c r="D4701" s="121"/>
      <c r="E4701" s="83"/>
    </row>
    <row r="4702" spans="2:5" x14ac:dyDescent="0.3">
      <c r="B4702" s="104"/>
      <c r="C4702" s="105"/>
      <c r="D4702" s="121"/>
      <c r="E4702" s="83"/>
    </row>
    <row r="4703" spans="2:5" x14ac:dyDescent="0.3">
      <c r="B4703" s="104"/>
      <c r="C4703" s="105"/>
      <c r="D4703" s="121"/>
      <c r="E4703" s="83"/>
    </row>
    <row r="4704" spans="2:5" x14ac:dyDescent="0.3">
      <c r="B4704" s="104"/>
      <c r="C4704" s="105"/>
      <c r="D4704" s="121"/>
      <c r="E4704" s="83"/>
    </row>
    <row r="4705" spans="2:5" x14ac:dyDescent="0.3">
      <c r="B4705" s="104"/>
      <c r="C4705" s="105"/>
      <c r="D4705" s="121"/>
      <c r="E4705" s="83"/>
    </row>
    <row r="4706" spans="2:5" x14ac:dyDescent="0.3">
      <c r="B4706" s="104"/>
      <c r="C4706" s="105"/>
      <c r="D4706" s="121"/>
      <c r="E4706" s="83"/>
    </row>
    <row r="4707" spans="2:5" x14ac:dyDescent="0.3">
      <c r="B4707" s="104"/>
      <c r="C4707" s="105"/>
      <c r="D4707" s="121"/>
      <c r="E4707" s="83"/>
    </row>
    <row r="4708" spans="2:5" x14ac:dyDescent="0.3">
      <c r="B4708" s="104"/>
      <c r="C4708" s="105"/>
      <c r="D4708" s="121"/>
      <c r="E4708" s="83"/>
    </row>
    <row r="4709" spans="2:5" x14ac:dyDescent="0.3">
      <c r="B4709" s="104"/>
      <c r="C4709" s="105"/>
      <c r="D4709" s="121"/>
      <c r="E4709" s="83"/>
    </row>
    <row r="4710" spans="2:5" x14ac:dyDescent="0.3">
      <c r="B4710" s="104"/>
      <c r="C4710" s="105"/>
      <c r="D4710" s="121"/>
      <c r="E4710" s="83"/>
    </row>
    <row r="4711" spans="2:5" x14ac:dyDescent="0.3">
      <c r="B4711" s="104"/>
      <c r="C4711" s="105"/>
      <c r="D4711" s="121"/>
      <c r="E4711" s="83"/>
    </row>
    <row r="4712" spans="2:5" x14ac:dyDescent="0.3">
      <c r="B4712" s="104"/>
      <c r="C4712" s="105"/>
      <c r="D4712" s="121"/>
      <c r="E4712" s="83"/>
    </row>
    <row r="4713" spans="2:5" x14ac:dyDescent="0.3">
      <c r="B4713" s="104"/>
      <c r="C4713" s="105"/>
      <c r="D4713" s="121"/>
      <c r="E4713" s="83"/>
    </row>
    <row r="4714" spans="2:5" x14ac:dyDescent="0.3">
      <c r="B4714" s="104"/>
      <c r="C4714" s="105"/>
      <c r="D4714" s="121"/>
      <c r="E4714" s="83"/>
    </row>
    <row r="4715" spans="2:5" x14ac:dyDescent="0.3">
      <c r="B4715" s="104"/>
      <c r="C4715" s="105"/>
      <c r="D4715" s="121"/>
      <c r="E4715" s="83"/>
    </row>
    <row r="4716" spans="2:5" x14ac:dyDescent="0.3">
      <c r="B4716" s="104"/>
      <c r="C4716" s="105"/>
      <c r="D4716" s="121"/>
      <c r="E4716" s="83"/>
    </row>
    <row r="4717" spans="2:5" x14ac:dyDescent="0.3">
      <c r="B4717" s="104"/>
      <c r="C4717" s="105"/>
      <c r="D4717" s="121"/>
      <c r="E4717" s="83"/>
    </row>
    <row r="4718" spans="2:5" x14ac:dyDescent="0.3">
      <c r="B4718" s="104"/>
      <c r="C4718" s="105"/>
      <c r="D4718" s="121"/>
      <c r="E4718" s="83"/>
    </row>
    <row r="4719" spans="2:5" x14ac:dyDescent="0.3">
      <c r="B4719" s="104"/>
      <c r="C4719" s="105"/>
      <c r="D4719" s="121"/>
      <c r="E4719" s="83"/>
    </row>
    <row r="4720" spans="2:5" x14ac:dyDescent="0.3">
      <c r="B4720" s="104"/>
      <c r="C4720" s="105"/>
      <c r="D4720" s="121"/>
      <c r="E4720" s="83"/>
    </row>
    <row r="4721" spans="2:5" x14ac:dyDescent="0.3">
      <c r="B4721" s="104"/>
      <c r="C4721" s="105"/>
      <c r="D4721" s="121"/>
      <c r="E4721" s="83"/>
    </row>
    <row r="4722" spans="2:5" x14ac:dyDescent="0.3">
      <c r="B4722" s="104"/>
      <c r="C4722" s="105"/>
      <c r="D4722" s="121"/>
      <c r="E4722" s="83"/>
    </row>
    <row r="4723" spans="2:5" x14ac:dyDescent="0.3">
      <c r="B4723" s="104"/>
      <c r="C4723" s="105"/>
      <c r="D4723" s="121"/>
      <c r="E4723" s="83"/>
    </row>
    <row r="4724" spans="2:5" x14ac:dyDescent="0.3">
      <c r="B4724" s="104"/>
      <c r="C4724" s="105"/>
      <c r="D4724" s="121"/>
      <c r="E4724" s="83"/>
    </row>
    <row r="4725" spans="2:5" x14ac:dyDescent="0.3">
      <c r="B4725" s="104"/>
      <c r="C4725" s="105"/>
      <c r="D4725" s="121"/>
      <c r="E4725" s="83"/>
    </row>
    <row r="4726" spans="2:5" x14ac:dyDescent="0.3">
      <c r="B4726" s="104"/>
      <c r="C4726" s="105"/>
      <c r="D4726" s="121"/>
      <c r="E4726" s="83"/>
    </row>
    <row r="4727" spans="2:5" x14ac:dyDescent="0.3">
      <c r="B4727" s="104"/>
      <c r="C4727" s="105"/>
      <c r="D4727" s="121"/>
      <c r="E4727" s="83"/>
    </row>
    <row r="4728" spans="2:5" x14ac:dyDescent="0.3">
      <c r="B4728" s="104"/>
      <c r="C4728" s="105"/>
      <c r="D4728" s="121"/>
      <c r="E4728" s="83"/>
    </row>
    <row r="4729" spans="2:5" x14ac:dyDescent="0.3">
      <c r="B4729" s="104"/>
      <c r="C4729" s="105"/>
      <c r="D4729" s="121"/>
      <c r="E4729" s="83"/>
    </row>
    <row r="4730" spans="2:5" x14ac:dyDescent="0.3">
      <c r="B4730" s="104"/>
      <c r="C4730" s="105"/>
      <c r="D4730" s="121"/>
      <c r="E4730" s="83"/>
    </row>
    <row r="4731" spans="2:5" x14ac:dyDescent="0.3">
      <c r="B4731" s="104"/>
      <c r="C4731" s="105"/>
      <c r="D4731" s="121"/>
      <c r="E4731" s="83"/>
    </row>
    <row r="4732" spans="2:5" x14ac:dyDescent="0.3">
      <c r="B4732" s="104"/>
      <c r="C4732" s="105"/>
      <c r="D4732" s="121"/>
      <c r="E4732" s="83"/>
    </row>
    <row r="4733" spans="2:5" x14ac:dyDescent="0.3">
      <c r="B4733" s="104"/>
      <c r="C4733" s="105"/>
      <c r="D4733" s="121"/>
      <c r="E4733" s="83"/>
    </row>
    <row r="4734" spans="2:5" x14ac:dyDescent="0.3">
      <c r="B4734" s="104"/>
      <c r="C4734" s="105"/>
      <c r="D4734" s="121"/>
      <c r="E4734" s="83"/>
    </row>
    <row r="4735" spans="2:5" x14ac:dyDescent="0.3">
      <c r="B4735" s="104"/>
      <c r="C4735" s="105"/>
      <c r="D4735" s="121"/>
      <c r="E4735" s="83"/>
    </row>
    <row r="4736" spans="2:5" x14ac:dyDescent="0.3">
      <c r="B4736" s="104"/>
      <c r="C4736" s="105"/>
      <c r="D4736" s="121"/>
      <c r="E4736" s="83"/>
    </row>
    <row r="4737" spans="2:5" x14ac:dyDescent="0.3">
      <c r="B4737" s="104"/>
      <c r="C4737" s="105"/>
      <c r="D4737" s="121"/>
      <c r="E4737" s="83"/>
    </row>
    <row r="4738" spans="2:5" x14ac:dyDescent="0.3">
      <c r="B4738" s="104"/>
      <c r="C4738" s="105"/>
      <c r="D4738" s="121"/>
      <c r="E4738" s="83"/>
    </row>
    <row r="4739" spans="2:5" x14ac:dyDescent="0.3">
      <c r="B4739" s="104"/>
      <c r="C4739" s="105"/>
      <c r="D4739" s="121"/>
      <c r="E4739" s="83"/>
    </row>
    <row r="4740" spans="2:5" x14ac:dyDescent="0.3">
      <c r="B4740" s="104"/>
      <c r="C4740" s="105"/>
      <c r="D4740" s="121"/>
      <c r="E4740" s="83"/>
    </row>
    <row r="4741" spans="2:5" x14ac:dyDescent="0.3">
      <c r="B4741" s="104"/>
      <c r="C4741" s="105"/>
      <c r="D4741" s="121"/>
      <c r="E4741" s="83"/>
    </row>
    <row r="4742" spans="2:5" x14ac:dyDescent="0.3">
      <c r="B4742" s="104"/>
      <c r="C4742" s="105"/>
      <c r="D4742" s="121"/>
      <c r="E4742" s="83"/>
    </row>
    <row r="4743" spans="2:5" x14ac:dyDescent="0.3">
      <c r="B4743" s="104"/>
      <c r="C4743" s="105"/>
      <c r="D4743" s="121"/>
      <c r="E4743" s="83"/>
    </row>
    <row r="4744" spans="2:5" x14ac:dyDescent="0.3">
      <c r="B4744" s="104"/>
      <c r="C4744" s="105"/>
      <c r="D4744" s="121"/>
      <c r="E4744" s="83"/>
    </row>
    <row r="4745" spans="2:5" x14ac:dyDescent="0.3">
      <c r="B4745" s="104"/>
      <c r="C4745" s="105"/>
      <c r="D4745" s="121"/>
      <c r="E4745" s="83"/>
    </row>
    <row r="4746" spans="2:5" x14ac:dyDescent="0.3">
      <c r="B4746" s="104"/>
      <c r="C4746" s="105"/>
      <c r="D4746" s="121"/>
      <c r="E4746" s="83"/>
    </row>
    <row r="4747" spans="2:5" x14ac:dyDescent="0.3">
      <c r="B4747" s="104"/>
      <c r="C4747" s="105"/>
      <c r="D4747" s="121"/>
      <c r="E4747" s="83"/>
    </row>
    <row r="4748" spans="2:5" x14ac:dyDescent="0.3">
      <c r="B4748" s="104"/>
      <c r="C4748" s="105"/>
      <c r="D4748" s="121"/>
      <c r="E4748" s="83"/>
    </row>
    <row r="4749" spans="2:5" x14ac:dyDescent="0.3">
      <c r="B4749" s="104"/>
      <c r="C4749" s="105"/>
      <c r="D4749" s="121"/>
      <c r="E4749" s="83"/>
    </row>
    <row r="4750" spans="2:5" x14ac:dyDescent="0.3">
      <c r="B4750" s="104"/>
      <c r="C4750" s="105"/>
      <c r="D4750" s="121"/>
      <c r="E4750" s="83"/>
    </row>
    <row r="4751" spans="2:5" x14ac:dyDescent="0.3">
      <c r="B4751" s="104"/>
      <c r="C4751" s="105"/>
      <c r="D4751" s="121"/>
      <c r="E4751" s="83"/>
    </row>
    <row r="4752" spans="2:5" x14ac:dyDescent="0.3">
      <c r="B4752" s="104"/>
      <c r="C4752" s="105"/>
      <c r="D4752" s="121"/>
      <c r="E4752" s="83"/>
    </row>
    <row r="4753" spans="2:5" x14ac:dyDescent="0.3">
      <c r="B4753" s="104"/>
      <c r="C4753" s="105"/>
      <c r="D4753" s="121"/>
      <c r="E4753" s="83"/>
    </row>
    <row r="4754" spans="2:5" x14ac:dyDescent="0.3">
      <c r="B4754" s="104"/>
      <c r="C4754" s="105"/>
      <c r="D4754" s="121"/>
      <c r="E4754" s="83"/>
    </row>
    <row r="4755" spans="2:5" x14ac:dyDescent="0.3">
      <c r="B4755" s="104"/>
      <c r="C4755" s="105"/>
      <c r="D4755" s="121"/>
      <c r="E4755" s="83"/>
    </row>
    <row r="4756" spans="2:5" x14ac:dyDescent="0.3">
      <c r="B4756" s="104"/>
      <c r="C4756" s="105"/>
      <c r="D4756" s="121"/>
      <c r="E4756" s="83"/>
    </row>
    <row r="4757" spans="2:5" x14ac:dyDescent="0.3">
      <c r="B4757" s="104"/>
      <c r="C4757" s="105"/>
      <c r="D4757" s="121"/>
      <c r="E4757" s="83"/>
    </row>
    <row r="4758" spans="2:5" x14ac:dyDescent="0.3">
      <c r="B4758" s="104"/>
      <c r="C4758" s="105"/>
      <c r="D4758" s="121"/>
      <c r="E4758" s="83"/>
    </row>
    <row r="4759" spans="2:5" x14ac:dyDescent="0.3">
      <c r="B4759" s="104"/>
      <c r="C4759" s="105"/>
      <c r="D4759" s="121"/>
      <c r="E4759" s="83"/>
    </row>
    <row r="4760" spans="2:5" x14ac:dyDescent="0.3">
      <c r="B4760" s="104"/>
      <c r="C4760" s="105"/>
      <c r="D4760" s="121"/>
      <c r="E4760" s="83"/>
    </row>
    <row r="4761" spans="2:5" x14ac:dyDescent="0.3">
      <c r="B4761" s="104"/>
      <c r="C4761" s="105"/>
      <c r="D4761" s="121"/>
      <c r="E4761" s="83"/>
    </row>
    <row r="4762" spans="2:5" x14ac:dyDescent="0.3">
      <c r="B4762" s="104"/>
      <c r="C4762" s="105"/>
      <c r="D4762" s="121"/>
      <c r="E4762" s="83"/>
    </row>
    <row r="4763" spans="2:5" x14ac:dyDescent="0.3">
      <c r="B4763" s="104"/>
      <c r="C4763" s="105"/>
      <c r="D4763" s="121"/>
      <c r="E4763" s="83"/>
    </row>
    <row r="4764" spans="2:5" x14ac:dyDescent="0.3">
      <c r="B4764" s="104"/>
      <c r="C4764" s="105"/>
      <c r="D4764" s="121"/>
      <c r="E4764" s="83"/>
    </row>
    <row r="4765" spans="2:5" x14ac:dyDescent="0.3">
      <c r="B4765" s="104"/>
      <c r="C4765" s="105"/>
      <c r="D4765" s="121"/>
      <c r="E4765" s="83"/>
    </row>
    <row r="4766" spans="2:5" x14ac:dyDescent="0.3">
      <c r="B4766" s="104"/>
      <c r="C4766" s="105"/>
      <c r="D4766" s="121"/>
      <c r="E4766" s="83"/>
    </row>
    <row r="4767" spans="2:5" x14ac:dyDescent="0.3">
      <c r="B4767" s="104"/>
      <c r="C4767" s="105"/>
      <c r="D4767" s="121"/>
      <c r="E4767" s="83"/>
    </row>
    <row r="4768" spans="2:5" x14ac:dyDescent="0.3">
      <c r="B4768" s="104"/>
      <c r="C4768" s="105"/>
      <c r="D4768" s="121"/>
      <c r="E4768" s="83"/>
    </row>
    <row r="4769" spans="2:5" x14ac:dyDescent="0.3">
      <c r="B4769" s="104"/>
      <c r="C4769" s="105"/>
      <c r="D4769" s="121"/>
      <c r="E4769" s="83"/>
    </row>
    <row r="4770" spans="2:5" x14ac:dyDescent="0.3">
      <c r="B4770" s="104"/>
      <c r="C4770" s="105"/>
      <c r="D4770" s="121"/>
      <c r="E4770" s="83"/>
    </row>
    <row r="4771" spans="2:5" x14ac:dyDescent="0.3">
      <c r="B4771" s="104"/>
      <c r="C4771" s="105"/>
      <c r="D4771" s="121"/>
      <c r="E4771" s="83"/>
    </row>
    <row r="4772" spans="2:5" x14ac:dyDescent="0.3">
      <c r="B4772" s="104"/>
      <c r="C4772" s="105"/>
      <c r="D4772" s="121"/>
      <c r="E4772" s="83"/>
    </row>
    <row r="4773" spans="2:5" x14ac:dyDescent="0.3">
      <c r="B4773" s="104"/>
      <c r="C4773" s="105"/>
      <c r="D4773" s="121"/>
      <c r="E4773" s="83"/>
    </row>
    <row r="4774" spans="2:5" x14ac:dyDescent="0.3">
      <c r="B4774" s="104"/>
      <c r="C4774" s="105"/>
      <c r="D4774" s="121"/>
      <c r="E4774" s="83"/>
    </row>
    <row r="4775" spans="2:5" x14ac:dyDescent="0.3">
      <c r="B4775" s="104"/>
      <c r="C4775" s="105"/>
      <c r="D4775" s="121"/>
      <c r="E4775" s="83"/>
    </row>
    <row r="4776" spans="2:5" x14ac:dyDescent="0.3">
      <c r="B4776" s="104"/>
      <c r="C4776" s="105"/>
      <c r="D4776" s="121"/>
      <c r="E4776" s="83"/>
    </row>
    <row r="4777" spans="2:5" x14ac:dyDescent="0.3">
      <c r="B4777" s="104"/>
      <c r="C4777" s="105"/>
      <c r="D4777" s="121"/>
      <c r="E4777" s="83"/>
    </row>
    <row r="4778" spans="2:5" x14ac:dyDescent="0.3">
      <c r="B4778" s="104"/>
      <c r="C4778" s="105"/>
      <c r="D4778" s="121"/>
      <c r="E4778" s="83"/>
    </row>
    <row r="4779" spans="2:5" x14ac:dyDescent="0.3">
      <c r="B4779" s="104"/>
      <c r="C4779" s="105"/>
      <c r="D4779" s="121"/>
      <c r="E4779" s="83"/>
    </row>
    <row r="4780" spans="2:5" x14ac:dyDescent="0.3">
      <c r="B4780" s="104"/>
      <c r="C4780" s="105"/>
      <c r="D4780" s="121"/>
      <c r="E4780" s="83"/>
    </row>
    <row r="4781" spans="2:5" x14ac:dyDescent="0.3">
      <c r="B4781" s="104"/>
      <c r="C4781" s="105"/>
      <c r="D4781" s="121"/>
      <c r="E4781" s="83"/>
    </row>
    <row r="4782" spans="2:5" x14ac:dyDescent="0.3">
      <c r="B4782" s="104"/>
      <c r="C4782" s="105"/>
      <c r="D4782" s="121"/>
      <c r="E4782" s="83"/>
    </row>
    <row r="4783" spans="2:5" x14ac:dyDescent="0.3">
      <c r="B4783" s="104"/>
      <c r="C4783" s="105"/>
      <c r="D4783" s="121"/>
      <c r="E4783" s="83"/>
    </row>
    <row r="4784" spans="2:5" x14ac:dyDescent="0.3">
      <c r="B4784" s="104"/>
      <c r="C4784" s="105"/>
      <c r="D4784" s="121"/>
      <c r="E4784" s="83"/>
    </row>
    <row r="4785" spans="2:5" x14ac:dyDescent="0.3">
      <c r="B4785" s="104"/>
      <c r="C4785" s="105"/>
      <c r="D4785" s="121"/>
      <c r="E4785" s="83"/>
    </row>
    <row r="4786" spans="2:5" x14ac:dyDescent="0.3">
      <c r="B4786" s="104"/>
      <c r="C4786" s="105"/>
      <c r="D4786" s="121"/>
      <c r="E4786" s="83"/>
    </row>
    <row r="4787" spans="2:5" x14ac:dyDescent="0.3">
      <c r="B4787" s="104"/>
      <c r="C4787" s="105"/>
      <c r="D4787" s="121"/>
      <c r="E4787" s="83"/>
    </row>
    <row r="4788" spans="2:5" x14ac:dyDescent="0.3">
      <c r="B4788" s="104"/>
      <c r="C4788" s="105"/>
      <c r="D4788" s="121"/>
      <c r="E4788" s="83"/>
    </row>
    <row r="4789" spans="2:5" x14ac:dyDescent="0.3">
      <c r="B4789" s="104"/>
      <c r="C4789" s="105"/>
      <c r="D4789" s="121"/>
      <c r="E4789" s="83"/>
    </row>
    <row r="4790" spans="2:5" x14ac:dyDescent="0.3">
      <c r="B4790" s="104"/>
      <c r="C4790" s="105"/>
      <c r="D4790" s="121"/>
      <c r="E4790" s="83"/>
    </row>
    <row r="4791" spans="2:5" x14ac:dyDescent="0.3">
      <c r="B4791" s="104"/>
      <c r="C4791" s="105"/>
      <c r="D4791" s="121"/>
      <c r="E4791" s="83"/>
    </row>
    <row r="4792" spans="2:5" x14ac:dyDescent="0.3">
      <c r="B4792" s="104"/>
      <c r="C4792" s="105"/>
      <c r="D4792" s="121"/>
      <c r="E4792" s="83"/>
    </row>
    <row r="4793" spans="2:5" x14ac:dyDescent="0.3">
      <c r="B4793" s="104"/>
      <c r="C4793" s="105"/>
      <c r="D4793" s="121"/>
      <c r="E4793" s="83"/>
    </row>
    <row r="4794" spans="2:5" x14ac:dyDescent="0.3">
      <c r="B4794" s="104"/>
      <c r="C4794" s="105"/>
      <c r="D4794" s="121"/>
      <c r="E4794" s="83"/>
    </row>
    <row r="4795" spans="2:5" x14ac:dyDescent="0.3">
      <c r="B4795" s="104"/>
      <c r="C4795" s="105"/>
      <c r="D4795" s="121"/>
      <c r="E4795" s="83"/>
    </row>
    <row r="4796" spans="2:5" x14ac:dyDescent="0.3">
      <c r="B4796" s="104"/>
      <c r="C4796" s="105"/>
      <c r="D4796" s="121"/>
      <c r="E4796" s="83"/>
    </row>
    <row r="4797" spans="2:5" x14ac:dyDescent="0.3">
      <c r="B4797" s="104"/>
      <c r="C4797" s="105"/>
      <c r="D4797" s="121"/>
      <c r="E4797" s="83"/>
    </row>
    <row r="4798" spans="2:5" x14ac:dyDescent="0.3">
      <c r="B4798" s="104"/>
      <c r="C4798" s="105"/>
      <c r="D4798" s="121"/>
      <c r="E4798" s="83"/>
    </row>
    <row r="4799" spans="2:5" x14ac:dyDescent="0.3">
      <c r="B4799" s="104"/>
      <c r="C4799" s="105"/>
      <c r="D4799" s="121"/>
      <c r="E4799" s="83"/>
    </row>
    <row r="4800" spans="2:5" x14ac:dyDescent="0.3">
      <c r="B4800" s="104"/>
      <c r="C4800" s="105"/>
      <c r="D4800" s="121"/>
      <c r="E4800" s="83"/>
    </row>
    <row r="4801" spans="2:5" x14ac:dyDescent="0.3">
      <c r="B4801" s="104"/>
      <c r="C4801" s="105"/>
      <c r="D4801" s="121"/>
      <c r="E4801" s="83"/>
    </row>
    <row r="4802" spans="2:5" x14ac:dyDescent="0.3">
      <c r="B4802" s="104"/>
      <c r="C4802" s="105"/>
      <c r="D4802" s="121"/>
      <c r="E4802" s="83"/>
    </row>
    <row r="4803" spans="2:5" x14ac:dyDescent="0.3">
      <c r="B4803" s="104"/>
      <c r="C4803" s="105"/>
      <c r="D4803" s="121"/>
      <c r="E4803" s="83"/>
    </row>
    <row r="4804" spans="2:5" x14ac:dyDescent="0.3">
      <c r="B4804" s="104"/>
      <c r="C4804" s="105"/>
      <c r="D4804" s="121"/>
      <c r="E4804" s="83"/>
    </row>
    <row r="4805" spans="2:5" x14ac:dyDescent="0.3">
      <c r="B4805" s="104"/>
      <c r="C4805" s="105"/>
      <c r="D4805" s="121"/>
      <c r="E4805" s="83"/>
    </row>
    <row r="4806" spans="2:5" x14ac:dyDescent="0.3">
      <c r="B4806" s="104"/>
      <c r="C4806" s="105"/>
      <c r="D4806" s="121"/>
      <c r="E4806" s="83"/>
    </row>
    <row r="4807" spans="2:5" x14ac:dyDescent="0.3">
      <c r="B4807" s="104"/>
      <c r="C4807" s="105"/>
      <c r="D4807" s="121"/>
      <c r="E4807" s="83"/>
    </row>
    <row r="4808" spans="2:5" x14ac:dyDescent="0.3">
      <c r="B4808" s="104"/>
      <c r="C4808" s="105"/>
      <c r="D4808" s="121"/>
      <c r="E4808" s="83"/>
    </row>
    <row r="4809" spans="2:5" x14ac:dyDescent="0.3">
      <c r="B4809" s="104"/>
      <c r="C4809" s="105"/>
      <c r="D4809" s="121"/>
      <c r="E4809" s="83"/>
    </row>
    <row r="4810" spans="2:5" x14ac:dyDescent="0.3">
      <c r="B4810" s="104"/>
      <c r="C4810" s="105"/>
      <c r="D4810" s="121"/>
      <c r="E4810" s="83"/>
    </row>
    <row r="4811" spans="2:5" x14ac:dyDescent="0.3">
      <c r="B4811" s="104"/>
      <c r="C4811" s="105"/>
      <c r="D4811" s="121"/>
      <c r="E4811" s="83"/>
    </row>
    <row r="4812" spans="2:5" x14ac:dyDescent="0.3">
      <c r="B4812" s="104"/>
      <c r="C4812" s="105"/>
      <c r="D4812" s="121"/>
      <c r="E4812" s="83"/>
    </row>
    <row r="4813" spans="2:5" x14ac:dyDescent="0.3">
      <c r="B4813" s="104"/>
      <c r="C4813" s="105"/>
      <c r="D4813" s="121"/>
      <c r="E4813" s="83"/>
    </row>
    <row r="4814" spans="2:5" x14ac:dyDescent="0.3">
      <c r="B4814" s="104"/>
      <c r="C4814" s="105"/>
      <c r="D4814" s="121"/>
      <c r="E4814" s="83"/>
    </row>
    <row r="4815" spans="2:5" x14ac:dyDescent="0.3">
      <c r="B4815" s="104"/>
      <c r="C4815" s="105"/>
      <c r="D4815" s="121"/>
      <c r="E4815" s="83"/>
    </row>
    <row r="4816" spans="2:5" x14ac:dyDescent="0.3">
      <c r="B4816" s="104"/>
      <c r="C4816" s="105"/>
      <c r="D4816" s="121"/>
      <c r="E4816" s="83"/>
    </row>
    <row r="4817" spans="2:5" x14ac:dyDescent="0.3">
      <c r="B4817" s="104"/>
      <c r="C4817" s="105"/>
      <c r="D4817" s="121"/>
      <c r="E4817" s="83"/>
    </row>
    <row r="4818" spans="2:5" x14ac:dyDescent="0.3">
      <c r="B4818" s="104"/>
      <c r="C4818" s="105"/>
      <c r="D4818" s="121"/>
      <c r="E4818" s="83"/>
    </row>
    <row r="4819" spans="2:5" x14ac:dyDescent="0.3">
      <c r="B4819" s="104"/>
      <c r="C4819" s="105"/>
      <c r="D4819" s="121"/>
      <c r="E4819" s="83"/>
    </row>
    <row r="4820" spans="2:5" x14ac:dyDescent="0.3">
      <c r="B4820" s="104"/>
      <c r="C4820" s="105"/>
      <c r="D4820" s="121"/>
      <c r="E4820" s="83"/>
    </row>
    <row r="4821" spans="2:5" x14ac:dyDescent="0.3">
      <c r="B4821" s="104"/>
      <c r="C4821" s="105"/>
      <c r="D4821" s="121"/>
      <c r="E4821" s="83"/>
    </row>
    <row r="4822" spans="2:5" x14ac:dyDescent="0.3">
      <c r="B4822" s="104"/>
      <c r="C4822" s="105"/>
      <c r="D4822" s="121"/>
      <c r="E4822" s="83"/>
    </row>
    <row r="4823" spans="2:5" x14ac:dyDescent="0.3">
      <c r="B4823" s="104"/>
      <c r="C4823" s="105"/>
      <c r="D4823" s="121"/>
      <c r="E4823" s="83"/>
    </row>
    <row r="4824" spans="2:5" x14ac:dyDescent="0.3">
      <c r="B4824" s="104"/>
      <c r="C4824" s="105"/>
      <c r="D4824" s="121"/>
      <c r="E4824" s="83"/>
    </row>
    <row r="4825" spans="2:5" x14ac:dyDescent="0.3">
      <c r="B4825" s="104"/>
      <c r="C4825" s="105"/>
      <c r="D4825" s="121"/>
      <c r="E4825" s="83"/>
    </row>
    <row r="4826" spans="2:5" x14ac:dyDescent="0.3">
      <c r="B4826" s="104"/>
      <c r="C4826" s="105"/>
      <c r="D4826" s="121"/>
      <c r="E4826" s="83"/>
    </row>
    <row r="4827" spans="2:5" x14ac:dyDescent="0.3">
      <c r="B4827" s="104"/>
      <c r="C4827" s="105"/>
      <c r="D4827" s="121"/>
      <c r="E4827" s="83"/>
    </row>
    <row r="4828" spans="2:5" x14ac:dyDescent="0.3">
      <c r="B4828" s="104"/>
      <c r="C4828" s="105"/>
      <c r="D4828" s="121"/>
      <c r="E4828" s="83"/>
    </row>
    <row r="4829" spans="2:5" x14ac:dyDescent="0.3">
      <c r="B4829" s="104"/>
      <c r="C4829" s="105"/>
      <c r="D4829" s="121"/>
      <c r="E4829" s="83"/>
    </row>
    <row r="4830" spans="2:5" x14ac:dyDescent="0.3">
      <c r="B4830" s="104"/>
      <c r="C4830" s="105"/>
      <c r="D4830" s="121"/>
      <c r="E4830" s="83"/>
    </row>
    <row r="4831" spans="2:5" x14ac:dyDescent="0.3">
      <c r="B4831" s="104"/>
      <c r="C4831" s="105"/>
      <c r="D4831" s="121"/>
      <c r="E4831" s="83"/>
    </row>
    <row r="4832" spans="2:5" x14ac:dyDescent="0.3">
      <c r="B4832" s="104"/>
      <c r="C4832" s="105"/>
      <c r="D4832" s="121"/>
      <c r="E4832" s="83"/>
    </row>
    <row r="4833" spans="2:5" x14ac:dyDescent="0.3">
      <c r="B4833" s="104"/>
      <c r="C4833" s="105"/>
      <c r="D4833" s="121"/>
      <c r="E4833" s="83"/>
    </row>
    <row r="4834" spans="2:5" x14ac:dyDescent="0.3">
      <c r="B4834" s="104"/>
      <c r="C4834" s="105"/>
      <c r="D4834" s="121"/>
      <c r="E4834" s="83"/>
    </row>
    <row r="4835" spans="2:5" x14ac:dyDescent="0.3">
      <c r="B4835" s="104"/>
      <c r="C4835" s="105"/>
      <c r="D4835" s="121"/>
      <c r="E4835" s="83"/>
    </row>
    <row r="4836" spans="2:5" x14ac:dyDescent="0.3">
      <c r="B4836" s="104"/>
      <c r="C4836" s="105"/>
      <c r="D4836" s="121"/>
      <c r="E4836" s="83"/>
    </row>
    <row r="4837" spans="2:5" x14ac:dyDescent="0.3">
      <c r="B4837" s="104"/>
      <c r="C4837" s="105"/>
      <c r="D4837" s="121"/>
      <c r="E4837" s="83"/>
    </row>
    <row r="4838" spans="2:5" x14ac:dyDescent="0.3">
      <c r="B4838" s="104"/>
      <c r="C4838" s="105"/>
      <c r="D4838" s="121"/>
      <c r="E4838" s="83"/>
    </row>
    <row r="4839" spans="2:5" x14ac:dyDescent="0.3">
      <c r="B4839" s="104"/>
      <c r="C4839" s="105"/>
      <c r="D4839" s="121"/>
      <c r="E4839" s="83"/>
    </row>
    <row r="4840" spans="2:5" x14ac:dyDescent="0.3">
      <c r="B4840" s="104"/>
      <c r="C4840" s="105"/>
      <c r="D4840" s="121"/>
      <c r="E4840" s="83"/>
    </row>
    <row r="4841" spans="2:5" x14ac:dyDescent="0.3">
      <c r="B4841" s="104"/>
      <c r="C4841" s="105"/>
      <c r="D4841" s="121"/>
      <c r="E4841" s="83"/>
    </row>
    <row r="4842" spans="2:5" x14ac:dyDescent="0.3">
      <c r="B4842" s="104"/>
      <c r="C4842" s="105"/>
      <c r="D4842" s="121"/>
      <c r="E4842" s="83"/>
    </row>
    <row r="4843" spans="2:5" x14ac:dyDescent="0.3">
      <c r="B4843" s="104"/>
      <c r="C4843" s="105"/>
      <c r="D4843" s="121"/>
      <c r="E4843" s="83"/>
    </row>
    <row r="4844" spans="2:5" x14ac:dyDescent="0.3">
      <c r="B4844" s="104"/>
      <c r="C4844" s="105"/>
      <c r="D4844" s="121"/>
      <c r="E4844" s="83"/>
    </row>
    <row r="4845" spans="2:5" x14ac:dyDescent="0.3">
      <c r="B4845" s="104"/>
      <c r="C4845" s="105"/>
      <c r="D4845" s="121"/>
      <c r="E4845" s="83"/>
    </row>
    <row r="4846" spans="2:5" x14ac:dyDescent="0.3">
      <c r="B4846" s="104"/>
      <c r="C4846" s="105"/>
      <c r="D4846" s="121"/>
      <c r="E4846" s="83"/>
    </row>
    <row r="4847" spans="2:5" x14ac:dyDescent="0.3">
      <c r="B4847" s="104"/>
      <c r="C4847" s="105"/>
      <c r="D4847" s="121"/>
      <c r="E4847" s="83"/>
    </row>
    <row r="4848" spans="2:5" x14ac:dyDescent="0.3">
      <c r="B4848" s="104"/>
      <c r="C4848" s="105"/>
      <c r="D4848" s="121"/>
      <c r="E4848" s="83"/>
    </row>
    <row r="4849" spans="2:5" x14ac:dyDescent="0.3">
      <c r="B4849" s="104"/>
      <c r="C4849" s="105"/>
      <c r="D4849" s="121"/>
      <c r="E4849" s="83"/>
    </row>
    <row r="4850" spans="2:5" x14ac:dyDescent="0.3">
      <c r="B4850" s="104"/>
      <c r="C4850" s="105"/>
      <c r="D4850" s="121"/>
      <c r="E4850" s="83"/>
    </row>
    <row r="4851" spans="2:5" x14ac:dyDescent="0.3">
      <c r="B4851" s="104"/>
      <c r="C4851" s="105"/>
      <c r="D4851" s="121"/>
      <c r="E4851" s="83"/>
    </row>
    <row r="4852" spans="2:5" x14ac:dyDescent="0.3">
      <c r="B4852" s="104"/>
      <c r="C4852" s="105"/>
      <c r="D4852" s="121"/>
      <c r="E4852" s="83"/>
    </row>
    <row r="4853" spans="2:5" x14ac:dyDescent="0.3">
      <c r="B4853" s="104"/>
      <c r="C4853" s="105"/>
      <c r="D4853" s="121"/>
      <c r="E4853" s="83"/>
    </row>
    <row r="4854" spans="2:5" x14ac:dyDescent="0.3">
      <c r="B4854" s="104"/>
      <c r="C4854" s="105"/>
      <c r="D4854" s="121"/>
      <c r="E4854" s="83"/>
    </row>
    <row r="4855" spans="2:5" x14ac:dyDescent="0.3">
      <c r="B4855" s="104"/>
      <c r="C4855" s="105"/>
      <c r="D4855" s="121"/>
      <c r="E4855" s="83"/>
    </row>
    <row r="4856" spans="2:5" x14ac:dyDescent="0.3">
      <c r="B4856" s="104"/>
      <c r="C4856" s="105"/>
      <c r="D4856" s="121"/>
      <c r="E4856" s="83"/>
    </row>
    <row r="4857" spans="2:5" x14ac:dyDescent="0.3">
      <c r="B4857" s="104"/>
      <c r="C4857" s="105"/>
      <c r="D4857" s="121"/>
      <c r="E4857" s="83"/>
    </row>
    <row r="4858" spans="2:5" x14ac:dyDescent="0.3">
      <c r="B4858" s="104"/>
      <c r="C4858" s="105"/>
      <c r="D4858" s="121"/>
      <c r="E4858" s="83"/>
    </row>
    <row r="4859" spans="2:5" x14ac:dyDescent="0.3">
      <c r="B4859" s="104"/>
      <c r="C4859" s="105"/>
      <c r="D4859" s="121"/>
      <c r="E4859" s="83"/>
    </row>
    <row r="4860" spans="2:5" x14ac:dyDescent="0.3">
      <c r="B4860" s="104"/>
      <c r="C4860" s="105"/>
      <c r="D4860" s="121"/>
      <c r="E4860" s="83"/>
    </row>
    <row r="4861" spans="2:5" x14ac:dyDescent="0.3">
      <c r="B4861" s="104"/>
      <c r="C4861" s="105"/>
      <c r="D4861" s="121"/>
      <c r="E4861" s="83"/>
    </row>
    <row r="4862" spans="2:5" x14ac:dyDescent="0.3">
      <c r="B4862" s="104"/>
      <c r="C4862" s="105"/>
      <c r="D4862" s="121"/>
      <c r="E4862" s="83"/>
    </row>
    <row r="4863" spans="2:5" x14ac:dyDescent="0.3">
      <c r="B4863" s="104"/>
      <c r="C4863" s="105"/>
      <c r="D4863" s="121"/>
      <c r="E4863" s="83"/>
    </row>
    <row r="4864" spans="2:5" x14ac:dyDescent="0.3">
      <c r="B4864" s="104"/>
      <c r="C4864" s="105"/>
      <c r="D4864" s="121"/>
      <c r="E4864" s="83"/>
    </row>
    <row r="4865" spans="2:5" x14ac:dyDescent="0.3">
      <c r="B4865" s="104"/>
      <c r="C4865" s="105"/>
      <c r="D4865" s="121"/>
      <c r="E4865" s="83"/>
    </row>
    <row r="4866" spans="2:5" x14ac:dyDescent="0.3">
      <c r="B4866" s="104"/>
      <c r="C4866" s="105"/>
      <c r="D4866" s="121"/>
      <c r="E4866" s="83"/>
    </row>
    <row r="4867" spans="2:5" x14ac:dyDescent="0.3">
      <c r="B4867" s="104"/>
      <c r="C4867" s="105"/>
      <c r="D4867" s="121"/>
      <c r="E4867" s="83"/>
    </row>
    <row r="4868" spans="2:5" x14ac:dyDescent="0.3">
      <c r="B4868" s="104"/>
      <c r="C4868" s="105"/>
      <c r="D4868" s="121"/>
      <c r="E4868" s="83"/>
    </row>
    <row r="4869" spans="2:5" x14ac:dyDescent="0.3">
      <c r="B4869" s="104"/>
      <c r="C4869" s="105"/>
      <c r="D4869" s="121"/>
      <c r="E4869" s="83"/>
    </row>
    <row r="4870" spans="2:5" x14ac:dyDescent="0.3">
      <c r="B4870" s="104"/>
      <c r="C4870" s="105"/>
      <c r="D4870" s="121"/>
      <c r="E4870" s="83"/>
    </row>
    <row r="4871" spans="2:5" x14ac:dyDescent="0.3">
      <c r="B4871" s="104"/>
      <c r="C4871" s="105"/>
      <c r="D4871" s="121"/>
      <c r="E4871" s="83"/>
    </row>
    <row r="4872" spans="2:5" x14ac:dyDescent="0.3">
      <c r="B4872" s="104"/>
      <c r="C4872" s="105"/>
      <c r="D4872" s="121"/>
      <c r="E4872" s="83"/>
    </row>
    <row r="4873" spans="2:5" x14ac:dyDescent="0.3">
      <c r="B4873" s="104"/>
      <c r="C4873" s="105"/>
      <c r="D4873" s="121"/>
      <c r="E4873" s="83"/>
    </row>
    <row r="4874" spans="2:5" x14ac:dyDescent="0.3">
      <c r="B4874" s="104"/>
      <c r="C4874" s="105"/>
      <c r="D4874" s="121"/>
      <c r="E4874" s="83"/>
    </row>
    <row r="4875" spans="2:5" x14ac:dyDescent="0.3">
      <c r="B4875" s="104"/>
      <c r="C4875" s="105"/>
      <c r="D4875" s="121"/>
      <c r="E4875" s="83"/>
    </row>
    <row r="4876" spans="2:5" x14ac:dyDescent="0.3">
      <c r="B4876" s="104"/>
      <c r="C4876" s="105"/>
      <c r="D4876" s="121"/>
      <c r="E4876" s="83"/>
    </row>
    <row r="4877" spans="2:5" x14ac:dyDescent="0.3">
      <c r="B4877" s="104"/>
      <c r="C4877" s="105"/>
      <c r="D4877" s="121"/>
      <c r="E4877" s="83"/>
    </row>
    <row r="4878" spans="2:5" x14ac:dyDescent="0.3">
      <c r="B4878" s="104"/>
      <c r="C4878" s="105"/>
      <c r="D4878" s="121"/>
      <c r="E4878" s="83"/>
    </row>
    <row r="4879" spans="2:5" x14ac:dyDescent="0.3">
      <c r="B4879" s="104"/>
      <c r="C4879" s="105"/>
      <c r="D4879" s="121"/>
      <c r="E4879" s="83"/>
    </row>
    <row r="4880" spans="2:5" x14ac:dyDescent="0.3">
      <c r="B4880" s="104"/>
      <c r="C4880" s="105"/>
      <c r="D4880" s="121"/>
      <c r="E4880" s="83"/>
    </row>
    <row r="4881" spans="2:5" x14ac:dyDescent="0.3">
      <c r="B4881" s="104"/>
      <c r="C4881" s="105"/>
      <c r="D4881" s="121"/>
      <c r="E4881" s="83"/>
    </row>
    <row r="4882" spans="2:5" x14ac:dyDescent="0.3">
      <c r="B4882" s="104"/>
      <c r="C4882" s="105"/>
      <c r="D4882" s="121"/>
      <c r="E4882" s="83"/>
    </row>
    <row r="4883" spans="2:5" x14ac:dyDescent="0.3">
      <c r="B4883" s="104"/>
      <c r="C4883" s="105"/>
      <c r="D4883" s="121"/>
      <c r="E4883" s="83"/>
    </row>
    <row r="4884" spans="2:5" x14ac:dyDescent="0.3">
      <c r="B4884" s="104"/>
      <c r="C4884" s="105"/>
      <c r="D4884" s="121"/>
      <c r="E4884" s="83"/>
    </row>
    <row r="4885" spans="2:5" x14ac:dyDescent="0.3">
      <c r="B4885" s="104"/>
      <c r="C4885" s="105"/>
      <c r="D4885" s="121"/>
      <c r="E4885" s="83"/>
    </row>
    <row r="4886" spans="2:5" x14ac:dyDescent="0.3">
      <c r="B4886" s="104"/>
      <c r="C4886" s="105"/>
      <c r="D4886" s="121"/>
      <c r="E4886" s="83"/>
    </row>
    <row r="4887" spans="2:5" x14ac:dyDescent="0.3">
      <c r="B4887" s="104"/>
      <c r="C4887" s="105"/>
      <c r="D4887" s="121"/>
      <c r="E4887" s="83"/>
    </row>
    <row r="4888" spans="2:5" x14ac:dyDescent="0.3">
      <c r="B4888" s="104"/>
      <c r="C4888" s="105"/>
      <c r="D4888" s="121"/>
      <c r="E4888" s="83"/>
    </row>
    <row r="4889" spans="2:5" x14ac:dyDescent="0.3">
      <c r="B4889" s="104"/>
      <c r="C4889" s="105"/>
      <c r="D4889" s="121"/>
      <c r="E4889" s="83"/>
    </row>
    <row r="4890" spans="2:5" x14ac:dyDescent="0.3">
      <c r="B4890" s="104"/>
      <c r="C4890" s="105"/>
      <c r="D4890" s="121"/>
      <c r="E4890" s="83"/>
    </row>
    <row r="4891" spans="2:5" x14ac:dyDescent="0.3">
      <c r="B4891" s="104"/>
      <c r="C4891" s="105"/>
      <c r="D4891" s="121"/>
      <c r="E4891" s="83"/>
    </row>
    <row r="4892" spans="2:5" x14ac:dyDescent="0.3">
      <c r="B4892" s="104"/>
      <c r="C4892" s="105"/>
      <c r="D4892" s="121"/>
      <c r="E4892" s="83"/>
    </row>
    <row r="4893" spans="2:5" x14ac:dyDescent="0.3">
      <c r="B4893" s="104"/>
      <c r="C4893" s="105"/>
      <c r="D4893" s="121"/>
      <c r="E4893" s="83"/>
    </row>
    <row r="4894" spans="2:5" x14ac:dyDescent="0.3">
      <c r="B4894" s="104"/>
      <c r="C4894" s="105"/>
      <c r="D4894" s="121"/>
      <c r="E4894" s="83"/>
    </row>
    <row r="4895" spans="2:5" x14ac:dyDescent="0.3">
      <c r="B4895" s="104"/>
      <c r="C4895" s="105"/>
      <c r="D4895" s="121"/>
      <c r="E4895" s="83"/>
    </row>
    <row r="4896" spans="2:5" x14ac:dyDescent="0.3">
      <c r="B4896" s="104"/>
      <c r="C4896" s="105"/>
      <c r="D4896" s="121"/>
      <c r="E4896" s="83"/>
    </row>
    <row r="4897" spans="2:5" x14ac:dyDescent="0.3">
      <c r="B4897" s="104"/>
      <c r="C4897" s="105"/>
      <c r="D4897" s="121"/>
      <c r="E4897" s="83"/>
    </row>
    <row r="4898" spans="2:5" x14ac:dyDescent="0.3">
      <c r="B4898" s="104"/>
      <c r="C4898" s="105"/>
      <c r="D4898" s="121"/>
      <c r="E4898" s="83"/>
    </row>
    <row r="4899" spans="2:5" x14ac:dyDescent="0.3">
      <c r="B4899" s="104"/>
      <c r="C4899" s="105"/>
      <c r="D4899" s="121"/>
      <c r="E4899" s="83"/>
    </row>
    <row r="4900" spans="2:5" x14ac:dyDescent="0.3">
      <c r="B4900" s="104"/>
      <c r="C4900" s="105"/>
      <c r="D4900" s="121"/>
      <c r="E4900" s="83"/>
    </row>
    <row r="4901" spans="2:5" x14ac:dyDescent="0.3">
      <c r="B4901" s="104"/>
      <c r="C4901" s="105"/>
      <c r="D4901" s="121"/>
      <c r="E4901" s="83"/>
    </row>
    <row r="4902" spans="2:5" x14ac:dyDescent="0.3">
      <c r="B4902" s="104"/>
      <c r="C4902" s="105"/>
      <c r="D4902" s="121"/>
      <c r="E4902" s="83"/>
    </row>
    <row r="4903" spans="2:5" x14ac:dyDescent="0.3">
      <c r="B4903" s="104"/>
      <c r="C4903" s="105"/>
      <c r="D4903" s="121"/>
      <c r="E4903" s="83"/>
    </row>
    <row r="4904" spans="2:5" x14ac:dyDescent="0.3">
      <c r="B4904" s="104"/>
      <c r="C4904" s="105"/>
      <c r="D4904" s="121"/>
      <c r="E4904" s="83"/>
    </row>
    <row r="4905" spans="2:5" x14ac:dyDescent="0.3">
      <c r="B4905" s="104"/>
      <c r="C4905" s="105"/>
      <c r="D4905" s="121"/>
      <c r="E4905" s="83"/>
    </row>
    <row r="4906" spans="2:5" x14ac:dyDescent="0.3">
      <c r="B4906" s="104"/>
      <c r="C4906" s="105"/>
      <c r="D4906" s="121"/>
      <c r="E4906" s="83"/>
    </row>
    <row r="4907" spans="2:5" x14ac:dyDescent="0.3">
      <c r="B4907" s="104"/>
      <c r="C4907" s="105"/>
      <c r="D4907" s="121"/>
      <c r="E4907" s="83"/>
    </row>
    <row r="4908" spans="2:5" x14ac:dyDescent="0.3">
      <c r="B4908" s="104"/>
      <c r="C4908" s="105"/>
      <c r="D4908" s="121"/>
      <c r="E4908" s="83"/>
    </row>
    <row r="4909" spans="2:5" x14ac:dyDescent="0.3">
      <c r="B4909" s="104"/>
      <c r="C4909" s="105"/>
      <c r="D4909" s="121"/>
      <c r="E4909" s="83"/>
    </row>
    <row r="4910" spans="2:5" x14ac:dyDescent="0.3">
      <c r="B4910" s="104"/>
      <c r="C4910" s="105"/>
      <c r="D4910" s="121"/>
      <c r="E4910" s="83"/>
    </row>
    <row r="4911" spans="2:5" x14ac:dyDescent="0.3">
      <c r="B4911" s="104"/>
      <c r="C4911" s="105"/>
      <c r="D4911" s="121"/>
      <c r="E4911" s="83"/>
    </row>
    <row r="4912" spans="2:5" x14ac:dyDescent="0.3">
      <c r="B4912" s="104"/>
      <c r="C4912" s="105"/>
      <c r="D4912" s="121"/>
      <c r="E4912" s="83"/>
    </row>
    <row r="4913" spans="2:5" x14ac:dyDescent="0.3">
      <c r="B4913" s="104"/>
      <c r="C4913" s="105"/>
      <c r="D4913" s="121"/>
      <c r="E4913" s="83"/>
    </row>
    <row r="4914" spans="2:5" x14ac:dyDescent="0.3">
      <c r="B4914" s="104"/>
      <c r="C4914" s="105"/>
      <c r="D4914" s="121"/>
      <c r="E4914" s="83"/>
    </row>
    <row r="4915" spans="2:5" x14ac:dyDescent="0.3">
      <c r="B4915" s="104"/>
      <c r="C4915" s="105"/>
      <c r="D4915" s="121"/>
      <c r="E4915" s="83"/>
    </row>
    <row r="4916" spans="2:5" x14ac:dyDescent="0.3">
      <c r="B4916" s="104"/>
      <c r="C4916" s="105"/>
      <c r="D4916" s="121"/>
      <c r="E4916" s="83"/>
    </row>
    <row r="4917" spans="2:5" x14ac:dyDescent="0.3">
      <c r="B4917" s="104"/>
      <c r="C4917" s="105"/>
      <c r="D4917" s="121"/>
      <c r="E4917" s="83"/>
    </row>
    <row r="4918" spans="2:5" x14ac:dyDescent="0.3">
      <c r="B4918" s="104"/>
      <c r="C4918" s="105"/>
      <c r="D4918" s="121"/>
      <c r="E4918" s="83"/>
    </row>
    <row r="4919" spans="2:5" x14ac:dyDescent="0.3">
      <c r="B4919" s="104"/>
      <c r="C4919" s="105"/>
      <c r="D4919" s="121"/>
      <c r="E4919" s="83"/>
    </row>
    <row r="4920" spans="2:5" x14ac:dyDescent="0.3">
      <c r="B4920" s="104"/>
      <c r="C4920" s="105"/>
      <c r="D4920" s="121"/>
      <c r="E4920" s="83"/>
    </row>
    <row r="4921" spans="2:5" x14ac:dyDescent="0.3">
      <c r="B4921" s="104"/>
      <c r="C4921" s="105"/>
      <c r="D4921" s="121"/>
      <c r="E4921" s="83"/>
    </row>
    <row r="4922" spans="2:5" x14ac:dyDescent="0.3">
      <c r="B4922" s="104"/>
      <c r="C4922" s="105"/>
      <c r="D4922" s="121"/>
      <c r="E4922" s="83"/>
    </row>
    <row r="4923" spans="2:5" x14ac:dyDescent="0.3">
      <c r="B4923" s="104"/>
      <c r="C4923" s="105"/>
      <c r="D4923" s="121"/>
      <c r="E4923" s="83"/>
    </row>
    <row r="4924" spans="2:5" x14ac:dyDescent="0.3">
      <c r="B4924" s="104"/>
      <c r="C4924" s="105"/>
      <c r="D4924" s="121"/>
      <c r="E4924" s="83"/>
    </row>
    <row r="4925" spans="2:5" x14ac:dyDescent="0.3">
      <c r="B4925" s="104"/>
      <c r="C4925" s="105"/>
      <c r="D4925" s="121"/>
      <c r="E4925" s="83"/>
    </row>
    <row r="4926" spans="2:5" x14ac:dyDescent="0.3">
      <c r="B4926" s="104"/>
      <c r="C4926" s="105"/>
      <c r="D4926" s="121"/>
      <c r="E4926" s="83"/>
    </row>
    <row r="4927" spans="2:5" x14ac:dyDescent="0.3">
      <c r="B4927" s="104"/>
      <c r="C4927" s="105"/>
      <c r="D4927" s="121"/>
      <c r="E4927" s="83"/>
    </row>
    <row r="4928" spans="2:5" x14ac:dyDescent="0.3">
      <c r="B4928" s="104"/>
      <c r="C4928" s="105"/>
      <c r="D4928" s="121"/>
      <c r="E4928" s="83"/>
    </row>
    <row r="4929" spans="2:5" x14ac:dyDescent="0.3">
      <c r="B4929" s="104"/>
      <c r="C4929" s="105"/>
      <c r="D4929" s="121"/>
      <c r="E4929" s="83"/>
    </row>
    <row r="4930" spans="2:5" x14ac:dyDescent="0.3">
      <c r="B4930" s="104"/>
      <c r="C4930" s="105"/>
      <c r="D4930" s="121"/>
      <c r="E4930" s="83"/>
    </row>
    <row r="4931" spans="2:5" x14ac:dyDescent="0.3">
      <c r="B4931" s="104"/>
      <c r="C4931" s="105"/>
      <c r="D4931" s="121"/>
      <c r="E4931" s="83"/>
    </row>
    <row r="4932" spans="2:5" x14ac:dyDescent="0.3">
      <c r="B4932" s="104"/>
      <c r="C4932" s="105"/>
      <c r="D4932" s="121"/>
      <c r="E4932" s="83"/>
    </row>
    <row r="4933" spans="2:5" x14ac:dyDescent="0.3">
      <c r="B4933" s="104"/>
      <c r="C4933" s="105"/>
      <c r="D4933" s="121"/>
      <c r="E4933" s="83"/>
    </row>
    <row r="4934" spans="2:5" x14ac:dyDescent="0.3">
      <c r="B4934" s="104"/>
      <c r="C4934" s="105"/>
      <c r="D4934" s="121"/>
      <c r="E4934" s="83"/>
    </row>
    <row r="4935" spans="2:5" x14ac:dyDescent="0.3">
      <c r="B4935" s="104"/>
      <c r="C4935" s="105"/>
      <c r="D4935" s="121"/>
      <c r="E4935" s="83"/>
    </row>
    <row r="4936" spans="2:5" x14ac:dyDescent="0.3">
      <c r="B4936" s="104"/>
      <c r="C4936" s="105"/>
      <c r="D4936" s="121"/>
      <c r="E4936" s="83"/>
    </row>
    <row r="4937" spans="2:5" x14ac:dyDescent="0.3">
      <c r="B4937" s="104"/>
      <c r="C4937" s="105"/>
      <c r="D4937" s="121"/>
      <c r="E4937" s="83"/>
    </row>
    <row r="4938" spans="2:5" x14ac:dyDescent="0.3">
      <c r="B4938" s="104"/>
      <c r="C4938" s="105"/>
      <c r="D4938" s="121"/>
      <c r="E4938" s="83"/>
    </row>
    <row r="4939" spans="2:5" x14ac:dyDescent="0.3">
      <c r="B4939" s="104"/>
      <c r="C4939" s="105"/>
      <c r="D4939" s="121"/>
      <c r="E4939" s="83"/>
    </row>
    <row r="4940" spans="2:5" x14ac:dyDescent="0.3">
      <c r="B4940" s="104"/>
      <c r="C4940" s="105"/>
      <c r="D4940" s="121"/>
      <c r="E4940" s="83"/>
    </row>
    <row r="4941" spans="2:5" x14ac:dyDescent="0.3">
      <c r="B4941" s="104"/>
      <c r="C4941" s="105"/>
      <c r="D4941" s="121"/>
      <c r="E4941" s="83"/>
    </row>
    <row r="4942" spans="2:5" x14ac:dyDescent="0.3">
      <c r="B4942" s="104"/>
      <c r="C4942" s="105"/>
      <c r="D4942" s="121"/>
      <c r="E4942" s="83"/>
    </row>
    <row r="4943" spans="2:5" x14ac:dyDescent="0.3">
      <c r="B4943" s="104"/>
      <c r="C4943" s="105"/>
      <c r="D4943" s="121"/>
      <c r="E4943" s="83"/>
    </row>
    <row r="4944" spans="2:5" x14ac:dyDescent="0.3">
      <c r="B4944" s="104"/>
      <c r="C4944" s="105"/>
      <c r="D4944" s="121"/>
      <c r="E4944" s="83"/>
    </row>
    <row r="4945" spans="2:5" x14ac:dyDescent="0.3">
      <c r="B4945" s="104"/>
      <c r="C4945" s="105"/>
      <c r="D4945" s="121"/>
      <c r="E4945" s="83"/>
    </row>
    <row r="4946" spans="2:5" x14ac:dyDescent="0.3">
      <c r="B4946" s="104"/>
      <c r="C4946" s="105"/>
      <c r="D4946" s="121"/>
      <c r="E4946" s="83"/>
    </row>
    <row r="4947" spans="2:5" x14ac:dyDescent="0.3">
      <c r="B4947" s="104"/>
      <c r="C4947" s="105"/>
      <c r="D4947" s="121"/>
      <c r="E4947" s="83"/>
    </row>
    <row r="4948" spans="2:5" x14ac:dyDescent="0.3">
      <c r="B4948" s="104"/>
      <c r="C4948" s="105"/>
      <c r="D4948" s="121"/>
      <c r="E4948" s="83"/>
    </row>
    <row r="4949" spans="2:5" x14ac:dyDescent="0.3">
      <c r="B4949" s="104"/>
      <c r="C4949" s="105"/>
      <c r="D4949" s="121"/>
      <c r="E4949" s="83"/>
    </row>
    <row r="4950" spans="2:5" x14ac:dyDescent="0.3">
      <c r="B4950" s="104"/>
      <c r="C4950" s="105"/>
      <c r="D4950" s="121"/>
      <c r="E4950" s="83"/>
    </row>
    <row r="4951" spans="2:5" x14ac:dyDescent="0.3">
      <c r="B4951" s="104"/>
      <c r="C4951" s="105"/>
      <c r="D4951" s="121"/>
      <c r="E4951" s="83"/>
    </row>
    <row r="4952" spans="2:5" x14ac:dyDescent="0.3">
      <c r="B4952" s="104"/>
      <c r="C4952" s="105"/>
      <c r="D4952" s="121"/>
      <c r="E4952" s="83"/>
    </row>
    <row r="4953" spans="2:5" x14ac:dyDescent="0.3">
      <c r="B4953" s="104"/>
      <c r="C4953" s="105"/>
      <c r="D4953" s="121"/>
      <c r="E4953" s="83"/>
    </row>
    <row r="4954" spans="2:5" x14ac:dyDescent="0.3">
      <c r="B4954" s="104"/>
      <c r="C4954" s="105"/>
      <c r="D4954" s="121"/>
      <c r="E4954" s="83"/>
    </row>
    <row r="4955" spans="2:5" x14ac:dyDescent="0.3">
      <c r="B4955" s="104"/>
      <c r="C4955" s="105"/>
      <c r="D4955" s="121"/>
      <c r="E4955" s="83"/>
    </row>
    <row r="4956" spans="2:5" x14ac:dyDescent="0.3">
      <c r="B4956" s="104"/>
      <c r="C4956" s="105"/>
      <c r="D4956" s="121"/>
      <c r="E4956" s="83"/>
    </row>
    <row r="4957" spans="2:5" x14ac:dyDescent="0.3">
      <c r="B4957" s="104"/>
      <c r="C4957" s="105"/>
      <c r="D4957" s="121"/>
      <c r="E4957" s="83"/>
    </row>
    <row r="4958" spans="2:5" x14ac:dyDescent="0.3">
      <c r="B4958" s="104"/>
      <c r="C4958" s="105"/>
      <c r="D4958" s="121"/>
      <c r="E4958" s="83"/>
    </row>
    <row r="4959" spans="2:5" x14ac:dyDescent="0.3">
      <c r="B4959" s="104"/>
      <c r="C4959" s="105"/>
      <c r="D4959" s="121"/>
      <c r="E4959" s="83"/>
    </row>
    <row r="4960" spans="2:5" x14ac:dyDescent="0.3">
      <c r="B4960" s="104"/>
      <c r="C4960" s="105"/>
      <c r="D4960" s="121"/>
      <c r="E4960" s="83"/>
    </row>
    <row r="4961" spans="2:5" x14ac:dyDescent="0.3">
      <c r="B4961" s="104"/>
      <c r="C4961" s="105"/>
      <c r="D4961" s="121"/>
      <c r="E4961" s="83"/>
    </row>
    <row r="4962" spans="2:5" x14ac:dyDescent="0.3">
      <c r="B4962" s="104"/>
      <c r="C4962" s="105"/>
      <c r="D4962" s="121"/>
      <c r="E4962" s="83"/>
    </row>
    <row r="4963" spans="2:5" x14ac:dyDescent="0.3">
      <c r="B4963" s="104"/>
      <c r="C4963" s="105"/>
      <c r="D4963" s="121"/>
      <c r="E4963" s="83"/>
    </row>
    <row r="4964" spans="2:5" x14ac:dyDescent="0.3">
      <c r="B4964" s="104"/>
      <c r="C4964" s="105"/>
      <c r="D4964" s="121"/>
      <c r="E4964" s="83"/>
    </row>
    <row r="4965" spans="2:5" x14ac:dyDescent="0.3">
      <c r="B4965" s="104"/>
      <c r="C4965" s="105"/>
      <c r="D4965" s="121"/>
      <c r="E4965" s="83"/>
    </row>
    <row r="4966" spans="2:5" x14ac:dyDescent="0.3">
      <c r="B4966" s="104"/>
      <c r="C4966" s="105"/>
      <c r="D4966" s="121"/>
      <c r="E4966" s="83"/>
    </row>
    <row r="4967" spans="2:5" x14ac:dyDescent="0.3">
      <c r="B4967" s="104"/>
      <c r="C4967" s="105"/>
      <c r="D4967" s="121"/>
      <c r="E4967" s="83"/>
    </row>
    <row r="4968" spans="2:5" x14ac:dyDescent="0.3">
      <c r="B4968" s="104"/>
      <c r="C4968" s="105"/>
      <c r="D4968" s="121"/>
      <c r="E4968" s="83"/>
    </row>
    <row r="4969" spans="2:5" x14ac:dyDescent="0.3">
      <c r="B4969" s="104"/>
      <c r="C4969" s="105"/>
      <c r="D4969" s="121"/>
      <c r="E4969" s="83"/>
    </row>
    <row r="4970" spans="2:5" x14ac:dyDescent="0.3">
      <c r="B4970" s="104"/>
      <c r="C4970" s="105"/>
      <c r="D4970" s="121"/>
      <c r="E4970" s="83"/>
    </row>
    <row r="4971" spans="2:5" x14ac:dyDescent="0.3">
      <c r="B4971" s="104"/>
      <c r="C4971" s="105"/>
      <c r="D4971" s="121"/>
      <c r="E4971" s="83"/>
    </row>
    <row r="4972" spans="2:5" x14ac:dyDescent="0.3">
      <c r="B4972" s="104"/>
      <c r="C4972" s="105"/>
      <c r="D4972" s="121"/>
      <c r="E4972" s="83"/>
    </row>
    <row r="4973" spans="2:5" x14ac:dyDescent="0.3">
      <c r="B4973" s="104"/>
      <c r="C4973" s="105"/>
      <c r="D4973" s="121"/>
      <c r="E4973" s="83"/>
    </row>
    <row r="4974" spans="2:5" x14ac:dyDescent="0.3">
      <c r="B4974" s="104"/>
      <c r="C4974" s="105"/>
      <c r="D4974" s="121"/>
      <c r="E4974" s="83"/>
    </row>
    <row r="4975" spans="2:5" x14ac:dyDescent="0.3">
      <c r="B4975" s="104"/>
      <c r="C4975" s="105"/>
      <c r="D4975" s="121"/>
      <c r="E4975" s="83"/>
    </row>
    <row r="4976" spans="2:5" x14ac:dyDescent="0.3">
      <c r="B4976" s="104"/>
      <c r="C4976" s="105"/>
      <c r="D4976" s="121"/>
      <c r="E4976" s="83"/>
    </row>
    <row r="4977" spans="2:5" x14ac:dyDescent="0.3">
      <c r="B4977" s="104"/>
      <c r="C4977" s="105"/>
      <c r="D4977" s="121"/>
      <c r="E4977" s="83"/>
    </row>
    <row r="4978" spans="2:5" x14ac:dyDescent="0.3">
      <c r="B4978" s="104"/>
      <c r="C4978" s="105"/>
      <c r="D4978" s="121"/>
      <c r="E4978" s="83"/>
    </row>
    <row r="4979" spans="2:5" x14ac:dyDescent="0.3">
      <c r="B4979" s="104"/>
      <c r="C4979" s="105"/>
      <c r="D4979" s="121"/>
      <c r="E4979" s="83"/>
    </row>
    <row r="4980" spans="2:5" x14ac:dyDescent="0.3">
      <c r="B4980" s="104"/>
      <c r="C4980" s="105"/>
      <c r="D4980" s="121"/>
      <c r="E4980" s="83"/>
    </row>
    <row r="4981" spans="2:5" x14ac:dyDescent="0.3">
      <c r="B4981" s="104"/>
      <c r="C4981" s="105"/>
      <c r="D4981" s="121"/>
      <c r="E4981" s="83"/>
    </row>
    <row r="4982" spans="2:5" x14ac:dyDescent="0.3">
      <c r="B4982" s="104"/>
      <c r="C4982" s="105"/>
      <c r="D4982" s="121"/>
      <c r="E4982" s="83"/>
    </row>
    <row r="4983" spans="2:5" x14ac:dyDescent="0.3">
      <c r="B4983" s="104"/>
      <c r="C4983" s="105"/>
      <c r="D4983" s="121"/>
      <c r="E4983" s="83"/>
    </row>
    <row r="4984" spans="2:5" x14ac:dyDescent="0.3">
      <c r="B4984" s="104"/>
      <c r="C4984" s="105"/>
      <c r="D4984" s="121"/>
      <c r="E4984" s="83"/>
    </row>
    <row r="4985" spans="2:5" x14ac:dyDescent="0.3">
      <c r="B4985" s="104"/>
      <c r="C4985" s="105"/>
      <c r="D4985" s="121"/>
      <c r="E4985" s="83"/>
    </row>
    <row r="4986" spans="2:5" x14ac:dyDescent="0.3">
      <c r="B4986" s="104"/>
      <c r="C4986" s="105"/>
      <c r="D4986" s="121"/>
      <c r="E4986" s="83"/>
    </row>
    <row r="4987" spans="2:5" x14ac:dyDescent="0.3">
      <c r="B4987" s="104"/>
      <c r="C4987" s="105"/>
      <c r="D4987" s="121"/>
      <c r="E4987" s="83"/>
    </row>
    <row r="4988" spans="2:5" x14ac:dyDescent="0.3">
      <c r="B4988" s="104"/>
      <c r="C4988" s="105"/>
      <c r="D4988" s="121"/>
      <c r="E4988" s="83"/>
    </row>
    <row r="4989" spans="2:5" x14ac:dyDescent="0.3">
      <c r="B4989" s="104"/>
      <c r="C4989" s="105"/>
      <c r="D4989" s="121"/>
      <c r="E4989" s="83"/>
    </row>
    <row r="4990" spans="2:5" x14ac:dyDescent="0.3">
      <c r="B4990" s="104"/>
      <c r="C4990" s="105"/>
      <c r="D4990" s="121"/>
      <c r="E4990" s="83"/>
    </row>
    <row r="4991" spans="2:5" x14ac:dyDescent="0.3">
      <c r="B4991" s="104"/>
      <c r="C4991" s="105"/>
      <c r="D4991" s="121"/>
      <c r="E4991" s="83"/>
    </row>
    <row r="4992" spans="2:5" x14ac:dyDescent="0.3">
      <c r="B4992" s="104"/>
      <c r="C4992" s="105"/>
      <c r="D4992" s="121"/>
      <c r="E4992" s="83"/>
    </row>
    <row r="4993" spans="2:5" x14ac:dyDescent="0.3">
      <c r="B4993" s="104"/>
      <c r="C4993" s="105"/>
      <c r="D4993" s="121"/>
      <c r="E4993" s="83"/>
    </row>
    <row r="4994" spans="2:5" x14ac:dyDescent="0.3">
      <c r="B4994" s="104"/>
      <c r="C4994" s="105"/>
      <c r="D4994" s="121"/>
      <c r="E4994" s="83"/>
    </row>
    <row r="4995" spans="2:5" x14ac:dyDescent="0.3">
      <c r="B4995" s="104"/>
      <c r="C4995" s="105"/>
      <c r="D4995" s="121"/>
      <c r="E4995" s="83"/>
    </row>
    <row r="4996" spans="2:5" x14ac:dyDescent="0.3">
      <c r="B4996" s="104"/>
      <c r="C4996" s="105"/>
      <c r="D4996" s="121"/>
      <c r="E4996" s="83"/>
    </row>
    <row r="4997" spans="2:5" x14ac:dyDescent="0.3">
      <c r="B4997" s="104"/>
      <c r="C4997" s="105"/>
      <c r="D4997" s="121"/>
      <c r="E4997" s="83"/>
    </row>
    <row r="4998" spans="2:5" x14ac:dyDescent="0.3">
      <c r="B4998" s="104"/>
      <c r="C4998" s="105"/>
      <c r="D4998" s="121"/>
      <c r="E4998" s="83"/>
    </row>
    <row r="4999" spans="2:5" x14ac:dyDescent="0.3">
      <c r="B4999" s="104"/>
      <c r="C4999" s="105"/>
      <c r="D4999" s="121"/>
      <c r="E4999" s="83"/>
    </row>
    <row r="5000" spans="2:5" x14ac:dyDescent="0.3">
      <c r="B5000" s="104"/>
      <c r="C5000" s="105"/>
      <c r="D5000" s="121"/>
      <c r="E5000" s="83"/>
    </row>
    <row r="5001" spans="2:5" x14ac:dyDescent="0.3">
      <c r="B5001" s="104"/>
      <c r="C5001" s="105"/>
      <c r="D5001" s="121"/>
      <c r="E5001" s="83"/>
    </row>
    <row r="5002" spans="2:5" x14ac:dyDescent="0.3">
      <c r="B5002" s="104"/>
      <c r="C5002" s="105"/>
      <c r="D5002" s="121"/>
      <c r="E5002" s="83"/>
    </row>
    <row r="5003" spans="2:5" x14ac:dyDescent="0.3">
      <c r="B5003" s="104"/>
      <c r="C5003" s="105"/>
      <c r="D5003" s="121"/>
      <c r="E5003" s="83"/>
    </row>
    <row r="5004" spans="2:5" x14ac:dyDescent="0.3">
      <c r="B5004" s="104"/>
      <c r="C5004" s="105"/>
      <c r="D5004" s="121"/>
      <c r="E5004" s="83"/>
    </row>
    <row r="5005" spans="2:5" x14ac:dyDescent="0.3">
      <c r="B5005" s="104"/>
      <c r="C5005" s="105"/>
      <c r="D5005" s="121"/>
      <c r="E5005" s="83"/>
    </row>
    <row r="5006" spans="2:5" x14ac:dyDescent="0.3">
      <c r="B5006" s="104"/>
      <c r="C5006" s="105"/>
      <c r="D5006" s="121"/>
      <c r="E5006" s="83"/>
    </row>
    <row r="5007" spans="2:5" x14ac:dyDescent="0.3">
      <c r="B5007" s="104"/>
      <c r="C5007" s="105"/>
      <c r="D5007" s="121"/>
      <c r="E5007" s="83"/>
    </row>
    <row r="5008" spans="2:5" x14ac:dyDescent="0.3">
      <c r="B5008" s="104"/>
      <c r="C5008" s="105"/>
      <c r="D5008" s="121"/>
      <c r="E5008" s="83"/>
    </row>
    <row r="5009" spans="2:5" x14ac:dyDescent="0.3">
      <c r="B5009" s="104"/>
      <c r="C5009" s="105"/>
      <c r="D5009" s="121"/>
      <c r="E5009" s="83"/>
    </row>
    <row r="5010" spans="2:5" x14ac:dyDescent="0.3">
      <c r="B5010" s="104"/>
      <c r="C5010" s="105"/>
      <c r="D5010" s="121"/>
      <c r="E5010" s="83"/>
    </row>
    <row r="5011" spans="2:5" x14ac:dyDescent="0.3">
      <c r="B5011" s="104"/>
      <c r="C5011" s="105"/>
      <c r="D5011" s="121"/>
      <c r="E5011" s="83"/>
    </row>
    <row r="5012" spans="2:5" x14ac:dyDescent="0.3">
      <c r="B5012" s="104"/>
      <c r="C5012" s="105"/>
      <c r="D5012" s="121"/>
      <c r="E5012" s="83"/>
    </row>
    <row r="5013" spans="2:5" x14ac:dyDescent="0.3">
      <c r="B5013" s="104"/>
      <c r="C5013" s="105"/>
      <c r="D5013" s="121"/>
      <c r="E5013" s="83"/>
    </row>
    <row r="5014" spans="2:5" x14ac:dyDescent="0.3">
      <c r="B5014" s="104"/>
      <c r="C5014" s="105"/>
      <c r="D5014" s="121"/>
      <c r="E5014" s="83"/>
    </row>
    <row r="5015" spans="2:5" x14ac:dyDescent="0.3">
      <c r="B5015" s="104"/>
      <c r="C5015" s="105"/>
      <c r="D5015" s="121"/>
      <c r="E5015" s="83"/>
    </row>
    <row r="5016" spans="2:5" x14ac:dyDescent="0.3">
      <c r="B5016" s="104"/>
      <c r="C5016" s="105"/>
      <c r="D5016" s="121"/>
      <c r="E5016" s="83"/>
    </row>
    <row r="5017" spans="2:5" x14ac:dyDescent="0.3">
      <c r="B5017" s="104"/>
      <c r="C5017" s="105"/>
      <c r="D5017" s="121"/>
      <c r="E5017" s="83"/>
    </row>
    <row r="5018" spans="2:5" x14ac:dyDescent="0.3">
      <c r="B5018" s="104"/>
      <c r="C5018" s="105"/>
      <c r="D5018" s="121"/>
      <c r="E5018" s="83"/>
    </row>
    <row r="5019" spans="2:5" x14ac:dyDescent="0.3">
      <c r="B5019" s="104"/>
      <c r="C5019" s="105"/>
      <c r="D5019" s="121"/>
      <c r="E5019" s="83"/>
    </row>
    <row r="5020" spans="2:5" x14ac:dyDescent="0.3">
      <c r="B5020" s="104"/>
      <c r="C5020" s="105"/>
      <c r="D5020" s="121"/>
      <c r="E5020" s="83"/>
    </row>
    <row r="5021" spans="2:5" x14ac:dyDescent="0.3">
      <c r="B5021" s="104"/>
      <c r="C5021" s="105"/>
      <c r="D5021" s="121"/>
      <c r="E5021" s="83"/>
    </row>
    <row r="5022" spans="2:5" x14ac:dyDescent="0.3">
      <c r="B5022" s="104"/>
      <c r="C5022" s="105"/>
      <c r="D5022" s="121"/>
      <c r="E5022" s="83"/>
    </row>
    <row r="5023" spans="2:5" x14ac:dyDescent="0.3">
      <c r="B5023" s="104"/>
      <c r="C5023" s="105"/>
      <c r="D5023" s="121"/>
      <c r="E5023" s="83"/>
    </row>
    <row r="5024" spans="2:5" x14ac:dyDescent="0.3">
      <c r="B5024" s="104"/>
      <c r="C5024" s="105"/>
      <c r="D5024" s="121"/>
      <c r="E5024" s="83"/>
    </row>
    <row r="5025" spans="2:5" x14ac:dyDescent="0.3">
      <c r="B5025" s="104"/>
      <c r="C5025" s="105"/>
      <c r="D5025" s="121"/>
      <c r="E5025" s="83"/>
    </row>
    <row r="5026" spans="2:5" x14ac:dyDescent="0.3">
      <c r="B5026" s="104"/>
      <c r="C5026" s="105"/>
      <c r="D5026" s="121"/>
      <c r="E5026" s="83"/>
    </row>
    <row r="5027" spans="2:5" x14ac:dyDescent="0.3">
      <c r="B5027" s="104"/>
      <c r="C5027" s="105"/>
      <c r="D5027" s="121"/>
      <c r="E5027" s="83"/>
    </row>
    <row r="5028" spans="2:5" x14ac:dyDescent="0.3">
      <c r="B5028" s="104"/>
      <c r="C5028" s="105"/>
      <c r="D5028" s="121"/>
      <c r="E5028" s="83"/>
    </row>
    <row r="5029" spans="2:5" x14ac:dyDescent="0.3">
      <c r="B5029" s="104"/>
      <c r="C5029" s="105"/>
      <c r="D5029" s="121"/>
      <c r="E5029" s="83"/>
    </row>
    <row r="5030" spans="2:5" x14ac:dyDescent="0.3">
      <c r="B5030" s="104"/>
      <c r="C5030" s="105"/>
      <c r="D5030" s="121"/>
      <c r="E5030" s="83"/>
    </row>
    <row r="5031" spans="2:5" x14ac:dyDescent="0.3">
      <c r="B5031" s="104"/>
      <c r="C5031" s="105"/>
      <c r="D5031" s="121"/>
      <c r="E5031" s="83"/>
    </row>
    <row r="5032" spans="2:5" x14ac:dyDescent="0.3">
      <c r="B5032" s="104"/>
      <c r="C5032" s="105"/>
      <c r="D5032" s="121"/>
      <c r="E5032" s="83"/>
    </row>
    <row r="5033" spans="2:5" x14ac:dyDescent="0.3">
      <c r="B5033" s="104"/>
      <c r="C5033" s="105"/>
      <c r="D5033" s="121"/>
      <c r="E5033" s="83"/>
    </row>
    <row r="5034" spans="2:5" x14ac:dyDescent="0.3">
      <c r="B5034" s="104"/>
      <c r="C5034" s="105"/>
      <c r="D5034" s="121"/>
      <c r="E5034" s="83"/>
    </row>
    <row r="5035" spans="2:5" x14ac:dyDescent="0.3">
      <c r="B5035" s="104"/>
      <c r="C5035" s="105"/>
      <c r="D5035" s="121"/>
      <c r="E5035" s="83"/>
    </row>
    <row r="5036" spans="2:5" x14ac:dyDescent="0.3">
      <c r="B5036" s="104"/>
      <c r="C5036" s="105"/>
      <c r="D5036" s="121"/>
      <c r="E5036" s="83"/>
    </row>
    <row r="5037" spans="2:5" x14ac:dyDescent="0.3">
      <c r="B5037" s="104"/>
      <c r="C5037" s="105"/>
      <c r="D5037" s="121"/>
      <c r="E5037" s="83"/>
    </row>
    <row r="5038" spans="2:5" x14ac:dyDescent="0.3">
      <c r="B5038" s="104"/>
      <c r="C5038" s="105"/>
      <c r="D5038" s="121"/>
      <c r="E5038" s="83"/>
    </row>
    <row r="5039" spans="2:5" x14ac:dyDescent="0.3">
      <c r="B5039" s="104"/>
      <c r="C5039" s="105"/>
      <c r="D5039" s="121"/>
      <c r="E5039" s="83"/>
    </row>
    <row r="5040" spans="2:5" x14ac:dyDescent="0.3">
      <c r="B5040" s="104"/>
      <c r="C5040" s="105"/>
      <c r="D5040" s="121"/>
      <c r="E5040" s="83"/>
    </row>
    <row r="5041" spans="2:5" x14ac:dyDescent="0.3">
      <c r="B5041" s="104"/>
      <c r="C5041" s="105"/>
      <c r="D5041" s="121"/>
      <c r="E5041" s="83"/>
    </row>
    <row r="5042" spans="2:5" x14ac:dyDescent="0.3">
      <c r="B5042" s="104"/>
      <c r="C5042" s="105"/>
      <c r="D5042" s="121"/>
      <c r="E5042" s="83"/>
    </row>
    <row r="5043" spans="2:5" x14ac:dyDescent="0.3">
      <c r="B5043" s="104"/>
      <c r="C5043" s="105"/>
      <c r="D5043" s="121"/>
      <c r="E5043" s="83"/>
    </row>
    <row r="5044" spans="2:5" x14ac:dyDescent="0.3">
      <c r="B5044" s="104"/>
      <c r="C5044" s="105"/>
      <c r="D5044" s="121"/>
      <c r="E5044" s="83"/>
    </row>
    <row r="5045" spans="2:5" x14ac:dyDescent="0.3">
      <c r="B5045" s="104"/>
      <c r="C5045" s="105"/>
      <c r="D5045" s="121"/>
      <c r="E5045" s="83"/>
    </row>
    <row r="5046" spans="2:5" x14ac:dyDescent="0.3">
      <c r="B5046" s="104"/>
      <c r="C5046" s="105"/>
      <c r="D5046" s="121"/>
      <c r="E5046" s="83"/>
    </row>
    <row r="5047" spans="2:5" x14ac:dyDescent="0.3">
      <c r="B5047" s="104"/>
      <c r="C5047" s="105"/>
      <c r="D5047" s="121"/>
      <c r="E5047" s="83"/>
    </row>
    <row r="5048" spans="2:5" x14ac:dyDescent="0.3">
      <c r="B5048" s="104"/>
      <c r="C5048" s="105"/>
      <c r="D5048" s="121"/>
      <c r="E5048" s="83"/>
    </row>
    <row r="5049" spans="2:5" x14ac:dyDescent="0.3">
      <c r="B5049" s="104"/>
      <c r="C5049" s="105"/>
      <c r="D5049" s="121"/>
      <c r="E5049" s="83"/>
    </row>
    <row r="5050" spans="2:5" x14ac:dyDescent="0.3">
      <c r="B5050" s="104"/>
      <c r="C5050" s="105"/>
      <c r="D5050" s="121"/>
      <c r="E5050" s="83"/>
    </row>
    <row r="5051" spans="2:5" x14ac:dyDescent="0.3">
      <c r="B5051" s="104"/>
      <c r="C5051" s="105"/>
      <c r="D5051" s="121"/>
      <c r="E5051" s="83"/>
    </row>
    <row r="5052" spans="2:5" x14ac:dyDescent="0.3">
      <c r="B5052" s="104"/>
      <c r="C5052" s="105"/>
      <c r="D5052" s="121"/>
      <c r="E5052" s="83"/>
    </row>
    <row r="5053" spans="2:5" x14ac:dyDescent="0.3">
      <c r="B5053" s="104"/>
      <c r="C5053" s="105"/>
      <c r="D5053" s="121"/>
      <c r="E5053" s="83"/>
    </row>
    <row r="5054" spans="2:5" x14ac:dyDescent="0.3">
      <c r="B5054" s="104"/>
      <c r="C5054" s="105"/>
      <c r="D5054" s="121"/>
      <c r="E5054" s="83"/>
    </row>
    <row r="5055" spans="2:5" x14ac:dyDescent="0.3">
      <c r="B5055" s="104"/>
      <c r="C5055" s="105"/>
      <c r="D5055" s="121"/>
      <c r="E5055" s="83"/>
    </row>
    <row r="5056" spans="2:5" x14ac:dyDescent="0.3">
      <c r="B5056" s="104"/>
      <c r="C5056" s="105"/>
      <c r="D5056" s="121"/>
      <c r="E5056" s="83"/>
    </row>
    <row r="5057" spans="2:5" x14ac:dyDescent="0.3">
      <c r="B5057" s="104"/>
      <c r="C5057" s="105"/>
      <c r="D5057" s="121"/>
      <c r="E5057" s="83"/>
    </row>
    <row r="5058" spans="2:5" x14ac:dyDescent="0.3">
      <c r="B5058" s="104"/>
      <c r="C5058" s="105"/>
      <c r="D5058" s="121"/>
      <c r="E5058" s="83"/>
    </row>
    <row r="5059" spans="2:5" x14ac:dyDescent="0.3">
      <c r="B5059" s="104"/>
      <c r="C5059" s="105"/>
      <c r="D5059" s="121"/>
      <c r="E5059" s="83"/>
    </row>
    <row r="5060" spans="2:5" x14ac:dyDescent="0.3">
      <c r="B5060" s="104"/>
      <c r="C5060" s="105"/>
      <c r="D5060" s="121"/>
      <c r="E5060" s="83"/>
    </row>
    <row r="5061" spans="2:5" x14ac:dyDescent="0.3">
      <c r="B5061" s="104"/>
      <c r="C5061" s="105"/>
      <c r="D5061" s="121"/>
      <c r="E5061" s="83"/>
    </row>
    <row r="5062" spans="2:5" x14ac:dyDescent="0.3">
      <c r="B5062" s="104"/>
      <c r="C5062" s="105"/>
      <c r="D5062" s="121"/>
      <c r="E5062" s="83"/>
    </row>
    <row r="5063" spans="2:5" x14ac:dyDescent="0.3">
      <c r="B5063" s="104"/>
      <c r="C5063" s="105"/>
      <c r="D5063" s="121"/>
      <c r="E5063" s="83"/>
    </row>
    <row r="5064" spans="2:5" x14ac:dyDescent="0.3">
      <c r="B5064" s="104"/>
      <c r="C5064" s="105"/>
      <c r="D5064" s="121"/>
      <c r="E5064" s="83"/>
    </row>
    <row r="5065" spans="2:5" x14ac:dyDescent="0.3">
      <c r="B5065" s="104"/>
      <c r="C5065" s="105"/>
      <c r="D5065" s="121"/>
      <c r="E5065" s="83"/>
    </row>
    <row r="5066" spans="2:5" x14ac:dyDescent="0.3">
      <c r="B5066" s="104"/>
      <c r="C5066" s="105"/>
      <c r="D5066" s="121"/>
      <c r="E5066" s="83"/>
    </row>
    <row r="5067" spans="2:5" x14ac:dyDescent="0.3">
      <c r="B5067" s="104"/>
      <c r="C5067" s="105"/>
      <c r="D5067" s="121"/>
      <c r="E5067" s="83"/>
    </row>
    <row r="5068" spans="2:5" x14ac:dyDescent="0.3">
      <c r="B5068" s="104"/>
      <c r="C5068" s="105"/>
      <c r="D5068" s="121"/>
      <c r="E5068" s="83"/>
    </row>
    <row r="5069" spans="2:5" x14ac:dyDescent="0.3">
      <c r="B5069" s="104"/>
      <c r="C5069" s="105"/>
      <c r="D5069" s="121"/>
      <c r="E5069" s="83"/>
    </row>
    <row r="5070" spans="2:5" x14ac:dyDescent="0.3">
      <c r="B5070" s="104"/>
      <c r="C5070" s="105"/>
      <c r="D5070" s="121"/>
      <c r="E5070" s="83"/>
    </row>
    <row r="5071" spans="2:5" x14ac:dyDescent="0.3">
      <c r="B5071" s="104"/>
      <c r="C5071" s="105"/>
      <c r="D5071" s="121"/>
      <c r="E5071" s="83"/>
    </row>
    <row r="5072" spans="2:5" x14ac:dyDescent="0.3">
      <c r="B5072" s="104"/>
      <c r="C5072" s="105"/>
      <c r="D5072" s="121"/>
      <c r="E5072" s="83"/>
    </row>
    <row r="5073" spans="2:5" x14ac:dyDescent="0.3">
      <c r="B5073" s="104"/>
      <c r="C5073" s="105"/>
      <c r="D5073" s="121"/>
      <c r="E5073" s="83"/>
    </row>
    <row r="5074" spans="2:5" x14ac:dyDescent="0.3">
      <c r="B5074" s="104"/>
      <c r="C5074" s="105"/>
      <c r="D5074" s="121"/>
      <c r="E5074" s="83"/>
    </row>
    <row r="5075" spans="2:5" x14ac:dyDescent="0.3">
      <c r="B5075" s="104"/>
      <c r="C5075" s="105"/>
      <c r="D5075" s="121"/>
      <c r="E5075" s="83"/>
    </row>
    <row r="5076" spans="2:5" x14ac:dyDescent="0.3">
      <c r="B5076" s="104"/>
      <c r="C5076" s="105"/>
      <c r="D5076" s="121"/>
      <c r="E5076" s="83"/>
    </row>
    <row r="5077" spans="2:5" x14ac:dyDescent="0.3">
      <c r="B5077" s="104"/>
      <c r="C5077" s="105"/>
      <c r="D5077" s="121"/>
      <c r="E5077" s="83"/>
    </row>
    <row r="5078" spans="2:5" x14ac:dyDescent="0.3">
      <c r="B5078" s="104"/>
      <c r="C5078" s="105"/>
      <c r="D5078" s="121"/>
      <c r="E5078" s="83"/>
    </row>
    <row r="5079" spans="2:5" x14ac:dyDescent="0.3">
      <c r="B5079" s="104"/>
      <c r="C5079" s="105"/>
      <c r="D5079" s="121"/>
      <c r="E5079" s="83"/>
    </row>
    <row r="5080" spans="2:5" x14ac:dyDescent="0.3">
      <c r="B5080" s="104"/>
      <c r="C5080" s="105"/>
      <c r="D5080" s="121"/>
      <c r="E5080" s="83"/>
    </row>
    <row r="5081" spans="2:5" x14ac:dyDescent="0.3">
      <c r="B5081" s="104"/>
      <c r="C5081" s="105"/>
      <c r="D5081" s="121"/>
      <c r="E5081" s="83"/>
    </row>
    <row r="5082" spans="2:5" x14ac:dyDescent="0.3">
      <c r="B5082" s="104"/>
      <c r="C5082" s="105"/>
      <c r="D5082" s="121"/>
      <c r="E5082" s="83"/>
    </row>
    <row r="5083" spans="2:5" x14ac:dyDescent="0.3">
      <c r="B5083" s="104"/>
      <c r="C5083" s="105"/>
      <c r="D5083" s="121"/>
      <c r="E5083" s="83"/>
    </row>
    <row r="5084" spans="2:5" x14ac:dyDescent="0.3">
      <c r="B5084" s="104"/>
      <c r="C5084" s="105"/>
      <c r="D5084" s="121"/>
      <c r="E5084" s="83"/>
    </row>
    <row r="5085" spans="2:5" x14ac:dyDescent="0.3">
      <c r="B5085" s="104"/>
      <c r="C5085" s="105"/>
      <c r="D5085" s="121"/>
      <c r="E5085" s="83"/>
    </row>
    <row r="5086" spans="2:5" x14ac:dyDescent="0.3">
      <c r="B5086" s="104"/>
      <c r="C5086" s="105"/>
      <c r="D5086" s="121"/>
      <c r="E5086" s="83"/>
    </row>
    <row r="5087" spans="2:5" x14ac:dyDescent="0.3">
      <c r="B5087" s="104"/>
      <c r="C5087" s="105"/>
      <c r="D5087" s="121"/>
      <c r="E5087" s="83"/>
    </row>
    <row r="5088" spans="2:5" x14ac:dyDescent="0.3">
      <c r="B5088" s="104"/>
      <c r="C5088" s="105"/>
      <c r="D5088" s="121"/>
      <c r="E5088" s="83"/>
    </row>
    <row r="5089" spans="2:5" x14ac:dyDescent="0.3">
      <c r="B5089" s="104"/>
      <c r="C5089" s="105"/>
      <c r="D5089" s="121"/>
      <c r="E5089" s="83"/>
    </row>
    <row r="5090" spans="2:5" x14ac:dyDescent="0.3">
      <c r="B5090" s="104"/>
      <c r="C5090" s="105"/>
      <c r="D5090" s="121"/>
      <c r="E5090" s="83"/>
    </row>
    <row r="5091" spans="2:5" x14ac:dyDescent="0.3">
      <c r="B5091" s="104"/>
      <c r="C5091" s="105"/>
      <c r="D5091" s="121"/>
      <c r="E5091" s="83"/>
    </row>
    <row r="5092" spans="2:5" x14ac:dyDescent="0.3">
      <c r="B5092" s="104"/>
      <c r="C5092" s="105"/>
      <c r="D5092" s="121"/>
      <c r="E5092" s="83"/>
    </row>
    <row r="5093" spans="2:5" x14ac:dyDescent="0.3">
      <c r="B5093" s="104"/>
      <c r="C5093" s="105"/>
      <c r="D5093" s="121"/>
      <c r="E5093" s="83"/>
    </row>
    <row r="5094" spans="2:5" x14ac:dyDescent="0.3">
      <c r="B5094" s="104"/>
      <c r="C5094" s="105"/>
      <c r="D5094" s="121"/>
      <c r="E5094" s="83"/>
    </row>
    <row r="5095" spans="2:5" x14ac:dyDescent="0.3">
      <c r="B5095" s="104"/>
      <c r="C5095" s="105"/>
      <c r="D5095" s="121"/>
      <c r="E5095" s="83"/>
    </row>
    <row r="5096" spans="2:5" x14ac:dyDescent="0.3">
      <c r="B5096" s="104"/>
      <c r="C5096" s="105"/>
      <c r="D5096" s="121"/>
      <c r="E5096" s="83"/>
    </row>
    <row r="5097" spans="2:5" x14ac:dyDescent="0.3">
      <c r="B5097" s="104"/>
      <c r="C5097" s="105"/>
      <c r="D5097" s="121"/>
      <c r="E5097" s="83"/>
    </row>
    <row r="5098" spans="2:5" x14ac:dyDescent="0.3">
      <c r="B5098" s="104"/>
      <c r="C5098" s="105"/>
      <c r="D5098" s="121"/>
      <c r="E5098" s="83"/>
    </row>
    <row r="5099" spans="2:5" x14ac:dyDescent="0.3">
      <c r="B5099" s="104"/>
      <c r="C5099" s="105"/>
      <c r="D5099" s="121"/>
      <c r="E5099" s="83"/>
    </row>
    <row r="5100" spans="2:5" x14ac:dyDescent="0.3">
      <c r="B5100" s="104"/>
      <c r="C5100" s="105"/>
      <c r="D5100" s="121"/>
      <c r="E5100" s="83"/>
    </row>
    <row r="5101" spans="2:5" x14ac:dyDescent="0.3">
      <c r="B5101" s="104"/>
      <c r="C5101" s="105"/>
      <c r="D5101" s="121"/>
      <c r="E5101" s="83"/>
    </row>
    <row r="5102" spans="2:5" x14ac:dyDescent="0.3">
      <c r="B5102" s="104"/>
      <c r="C5102" s="105"/>
      <c r="D5102" s="121"/>
      <c r="E5102" s="83"/>
    </row>
    <row r="5103" spans="2:5" x14ac:dyDescent="0.3">
      <c r="B5103" s="104"/>
      <c r="C5103" s="105"/>
      <c r="D5103" s="121"/>
      <c r="E5103" s="83"/>
    </row>
    <row r="5104" spans="2:5" x14ac:dyDescent="0.3">
      <c r="B5104" s="104"/>
      <c r="C5104" s="105"/>
      <c r="D5104" s="121"/>
      <c r="E5104" s="83"/>
    </row>
    <row r="5105" spans="2:5" x14ac:dyDescent="0.3">
      <c r="B5105" s="104"/>
      <c r="C5105" s="105"/>
      <c r="D5105" s="121"/>
      <c r="E5105" s="83"/>
    </row>
    <row r="5106" spans="2:5" x14ac:dyDescent="0.3">
      <c r="B5106" s="104"/>
      <c r="C5106" s="105"/>
      <c r="D5106" s="121"/>
      <c r="E5106" s="83"/>
    </row>
    <row r="5107" spans="2:5" x14ac:dyDescent="0.3">
      <c r="B5107" s="104"/>
      <c r="C5107" s="105"/>
      <c r="D5107" s="121"/>
      <c r="E5107" s="83"/>
    </row>
    <row r="5108" spans="2:5" x14ac:dyDescent="0.3">
      <c r="B5108" s="104"/>
      <c r="C5108" s="105"/>
      <c r="D5108" s="121"/>
      <c r="E5108" s="83"/>
    </row>
    <row r="5109" spans="2:5" x14ac:dyDescent="0.3">
      <c r="B5109" s="104"/>
      <c r="C5109" s="105"/>
      <c r="D5109" s="121"/>
      <c r="E5109" s="83"/>
    </row>
    <row r="5110" spans="2:5" x14ac:dyDescent="0.3">
      <c r="B5110" s="104"/>
      <c r="C5110" s="105"/>
      <c r="D5110" s="121"/>
      <c r="E5110" s="83"/>
    </row>
    <row r="5111" spans="2:5" x14ac:dyDescent="0.3">
      <c r="B5111" s="104"/>
      <c r="C5111" s="105"/>
      <c r="D5111" s="121"/>
      <c r="E5111" s="83"/>
    </row>
    <row r="5112" spans="2:5" x14ac:dyDescent="0.3">
      <c r="B5112" s="104"/>
      <c r="C5112" s="105"/>
      <c r="D5112" s="121"/>
      <c r="E5112" s="83"/>
    </row>
    <row r="5113" spans="2:5" x14ac:dyDescent="0.3">
      <c r="B5113" s="104"/>
      <c r="C5113" s="105"/>
      <c r="D5113" s="121"/>
      <c r="E5113" s="83"/>
    </row>
    <row r="5114" spans="2:5" x14ac:dyDescent="0.3">
      <c r="B5114" s="104"/>
      <c r="C5114" s="105"/>
      <c r="D5114" s="121"/>
      <c r="E5114" s="83"/>
    </row>
    <row r="5115" spans="2:5" x14ac:dyDescent="0.3">
      <c r="B5115" s="104"/>
      <c r="C5115" s="105"/>
      <c r="D5115" s="121"/>
      <c r="E5115" s="83"/>
    </row>
    <row r="5116" spans="2:5" x14ac:dyDescent="0.3">
      <c r="B5116" s="104"/>
      <c r="C5116" s="105"/>
      <c r="D5116" s="121"/>
      <c r="E5116" s="83"/>
    </row>
    <row r="5117" spans="2:5" x14ac:dyDescent="0.3">
      <c r="B5117" s="104"/>
      <c r="C5117" s="105"/>
      <c r="D5117" s="121"/>
      <c r="E5117" s="83"/>
    </row>
    <row r="5118" spans="2:5" x14ac:dyDescent="0.3">
      <c r="B5118" s="104"/>
      <c r="C5118" s="105"/>
      <c r="D5118" s="121"/>
      <c r="E5118" s="83"/>
    </row>
    <row r="5119" spans="2:5" x14ac:dyDescent="0.3">
      <c r="B5119" s="104"/>
      <c r="C5119" s="105"/>
      <c r="D5119" s="121"/>
      <c r="E5119" s="83"/>
    </row>
    <row r="5120" spans="2:5" x14ac:dyDescent="0.3">
      <c r="B5120" s="104"/>
      <c r="C5120" s="105"/>
      <c r="D5120" s="121"/>
      <c r="E5120" s="83"/>
    </row>
    <row r="5121" spans="2:5" x14ac:dyDescent="0.3">
      <c r="B5121" s="104"/>
      <c r="C5121" s="105"/>
      <c r="D5121" s="121"/>
      <c r="E5121" s="83"/>
    </row>
    <row r="5122" spans="2:5" x14ac:dyDescent="0.3">
      <c r="B5122" s="104"/>
      <c r="C5122" s="105"/>
      <c r="D5122" s="121"/>
      <c r="E5122" s="83"/>
    </row>
    <row r="5123" spans="2:5" x14ac:dyDescent="0.3">
      <c r="B5123" s="104"/>
      <c r="C5123" s="105"/>
      <c r="D5123" s="121"/>
      <c r="E5123" s="83"/>
    </row>
    <row r="5124" spans="2:5" x14ac:dyDescent="0.3">
      <c r="B5124" s="104"/>
      <c r="C5124" s="105"/>
      <c r="D5124" s="121"/>
      <c r="E5124" s="83"/>
    </row>
    <row r="5125" spans="2:5" x14ac:dyDescent="0.3">
      <c r="B5125" s="104"/>
      <c r="C5125" s="105"/>
      <c r="D5125" s="121"/>
      <c r="E5125" s="83"/>
    </row>
    <row r="5126" spans="2:5" x14ac:dyDescent="0.3">
      <c r="B5126" s="104"/>
      <c r="C5126" s="105"/>
      <c r="D5126" s="121"/>
      <c r="E5126" s="83"/>
    </row>
    <row r="5127" spans="2:5" x14ac:dyDescent="0.3">
      <c r="B5127" s="104"/>
      <c r="C5127" s="105"/>
      <c r="D5127" s="121"/>
      <c r="E5127" s="83"/>
    </row>
    <row r="5128" spans="2:5" x14ac:dyDescent="0.3">
      <c r="B5128" s="104"/>
      <c r="C5128" s="105"/>
      <c r="D5128" s="121"/>
      <c r="E5128" s="83"/>
    </row>
    <row r="5129" spans="2:5" x14ac:dyDescent="0.3">
      <c r="B5129" s="104"/>
      <c r="C5129" s="105"/>
      <c r="D5129" s="121"/>
      <c r="E5129" s="83"/>
    </row>
    <row r="5130" spans="2:5" x14ac:dyDescent="0.3">
      <c r="B5130" s="104"/>
      <c r="C5130" s="105"/>
      <c r="D5130" s="121"/>
      <c r="E5130" s="83"/>
    </row>
    <row r="5131" spans="2:5" x14ac:dyDescent="0.3">
      <c r="B5131" s="104"/>
      <c r="C5131" s="105"/>
      <c r="D5131" s="121"/>
      <c r="E5131" s="83"/>
    </row>
    <row r="5132" spans="2:5" x14ac:dyDescent="0.3">
      <c r="B5132" s="104"/>
      <c r="C5132" s="105"/>
      <c r="D5132" s="121"/>
      <c r="E5132" s="83"/>
    </row>
    <row r="5133" spans="2:5" x14ac:dyDescent="0.3">
      <c r="B5133" s="104"/>
      <c r="C5133" s="105"/>
      <c r="D5133" s="121"/>
      <c r="E5133" s="83"/>
    </row>
    <row r="5134" spans="2:5" x14ac:dyDescent="0.3">
      <c r="B5134" s="104"/>
      <c r="C5134" s="105"/>
      <c r="D5134" s="121"/>
      <c r="E5134" s="83"/>
    </row>
    <row r="5135" spans="2:5" x14ac:dyDescent="0.3">
      <c r="B5135" s="104"/>
      <c r="C5135" s="105"/>
      <c r="D5135" s="121"/>
      <c r="E5135" s="83"/>
    </row>
    <row r="5136" spans="2:5" x14ac:dyDescent="0.3">
      <c r="B5136" s="104"/>
      <c r="C5136" s="105"/>
      <c r="D5136" s="121"/>
      <c r="E5136" s="83"/>
    </row>
    <row r="5137" spans="2:5" x14ac:dyDescent="0.3">
      <c r="B5137" s="104"/>
      <c r="C5137" s="105"/>
      <c r="D5137" s="121"/>
      <c r="E5137" s="83"/>
    </row>
    <row r="5138" spans="2:5" x14ac:dyDescent="0.3">
      <c r="B5138" s="104"/>
      <c r="C5138" s="105"/>
      <c r="D5138" s="121"/>
      <c r="E5138" s="83"/>
    </row>
    <row r="5139" spans="2:5" x14ac:dyDescent="0.3">
      <c r="B5139" s="104"/>
      <c r="C5139" s="105"/>
      <c r="D5139" s="121"/>
      <c r="E5139" s="83"/>
    </row>
    <row r="5140" spans="2:5" x14ac:dyDescent="0.3">
      <c r="B5140" s="104"/>
      <c r="C5140" s="105"/>
      <c r="D5140" s="121"/>
      <c r="E5140" s="83"/>
    </row>
    <row r="5141" spans="2:5" x14ac:dyDescent="0.3">
      <c r="B5141" s="104"/>
      <c r="C5141" s="105"/>
      <c r="D5141" s="121"/>
      <c r="E5141" s="83"/>
    </row>
    <row r="5142" spans="2:5" x14ac:dyDescent="0.3">
      <c r="B5142" s="104"/>
      <c r="C5142" s="105"/>
      <c r="D5142" s="121"/>
      <c r="E5142" s="83"/>
    </row>
    <row r="5143" spans="2:5" x14ac:dyDescent="0.3">
      <c r="B5143" s="104"/>
      <c r="C5143" s="105"/>
      <c r="D5143" s="121"/>
      <c r="E5143" s="83"/>
    </row>
    <row r="5144" spans="2:5" x14ac:dyDescent="0.3">
      <c r="B5144" s="104"/>
      <c r="C5144" s="105"/>
      <c r="D5144" s="121"/>
      <c r="E5144" s="83"/>
    </row>
    <row r="5145" spans="2:5" x14ac:dyDescent="0.3">
      <c r="B5145" s="104"/>
      <c r="C5145" s="105"/>
      <c r="D5145" s="121"/>
      <c r="E5145" s="83"/>
    </row>
    <row r="5146" spans="2:5" x14ac:dyDescent="0.3">
      <c r="B5146" s="104"/>
      <c r="C5146" s="105"/>
      <c r="D5146" s="121"/>
      <c r="E5146" s="83"/>
    </row>
    <row r="5147" spans="2:5" x14ac:dyDescent="0.3">
      <c r="B5147" s="104"/>
      <c r="C5147" s="105"/>
      <c r="D5147" s="121"/>
      <c r="E5147" s="83"/>
    </row>
    <row r="5148" spans="2:5" x14ac:dyDescent="0.3">
      <c r="B5148" s="104"/>
      <c r="C5148" s="105"/>
      <c r="D5148" s="121"/>
      <c r="E5148" s="83"/>
    </row>
    <row r="5149" spans="2:5" x14ac:dyDescent="0.3">
      <c r="B5149" s="104"/>
      <c r="C5149" s="105"/>
      <c r="D5149" s="121"/>
      <c r="E5149" s="83"/>
    </row>
    <row r="5150" spans="2:5" x14ac:dyDescent="0.3">
      <c r="B5150" s="104"/>
      <c r="C5150" s="105"/>
      <c r="D5150" s="121"/>
      <c r="E5150" s="83"/>
    </row>
    <row r="5151" spans="2:5" x14ac:dyDescent="0.3">
      <c r="B5151" s="104"/>
      <c r="C5151" s="105"/>
      <c r="D5151" s="121"/>
      <c r="E5151" s="83"/>
    </row>
    <row r="5152" spans="2:5" x14ac:dyDescent="0.3">
      <c r="B5152" s="104"/>
      <c r="C5152" s="105"/>
      <c r="D5152" s="121"/>
      <c r="E5152" s="83"/>
    </row>
    <row r="5153" spans="2:5" x14ac:dyDescent="0.3">
      <c r="B5153" s="104"/>
      <c r="C5153" s="105"/>
      <c r="D5153" s="121"/>
      <c r="E5153" s="83"/>
    </row>
    <row r="5154" spans="2:5" x14ac:dyDescent="0.3">
      <c r="B5154" s="104"/>
      <c r="C5154" s="105"/>
      <c r="D5154" s="121"/>
      <c r="E5154" s="83"/>
    </row>
    <row r="5155" spans="2:5" x14ac:dyDescent="0.3">
      <c r="B5155" s="104"/>
      <c r="C5155" s="105"/>
      <c r="D5155" s="121"/>
      <c r="E5155" s="83"/>
    </row>
    <row r="5156" spans="2:5" x14ac:dyDescent="0.3">
      <c r="B5156" s="104"/>
      <c r="C5156" s="105"/>
      <c r="D5156" s="121"/>
      <c r="E5156" s="83"/>
    </row>
    <row r="5157" spans="2:5" x14ac:dyDescent="0.3">
      <c r="B5157" s="104"/>
      <c r="C5157" s="105"/>
      <c r="D5157" s="121"/>
      <c r="E5157" s="83"/>
    </row>
    <row r="5158" spans="2:5" x14ac:dyDescent="0.3">
      <c r="B5158" s="104"/>
      <c r="C5158" s="105"/>
      <c r="D5158" s="121"/>
      <c r="E5158" s="83"/>
    </row>
    <row r="5159" spans="2:5" x14ac:dyDescent="0.3">
      <c r="B5159" s="104"/>
      <c r="C5159" s="105"/>
      <c r="D5159" s="121"/>
      <c r="E5159" s="83"/>
    </row>
    <row r="5160" spans="2:5" x14ac:dyDescent="0.3">
      <c r="B5160" s="104"/>
      <c r="C5160" s="105"/>
      <c r="D5160" s="121"/>
      <c r="E5160" s="83"/>
    </row>
    <row r="5161" spans="2:5" x14ac:dyDescent="0.3">
      <c r="B5161" s="104"/>
      <c r="C5161" s="105"/>
      <c r="D5161" s="121"/>
      <c r="E5161" s="83"/>
    </row>
    <row r="5162" spans="2:5" x14ac:dyDescent="0.3">
      <c r="B5162" s="104"/>
      <c r="C5162" s="105"/>
      <c r="D5162" s="121"/>
      <c r="E5162" s="83"/>
    </row>
    <row r="5163" spans="2:5" x14ac:dyDescent="0.3">
      <c r="B5163" s="104"/>
      <c r="C5163" s="105"/>
      <c r="D5163" s="121"/>
      <c r="E5163" s="83"/>
    </row>
    <row r="5164" spans="2:5" x14ac:dyDescent="0.3">
      <c r="B5164" s="104"/>
      <c r="C5164" s="105"/>
      <c r="D5164" s="121"/>
      <c r="E5164" s="83"/>
    </row>
    <row r="5165" spans="2:5" x14ac:dyDescent="0.3">
      <c r="B5165" s="104"/>
      <c r="C5165" s="105"/>
      <c r="D5165" s="121"/>
      <c r="E5165" s="83"/>
    </row>
    <row r="5166" spans="2:5" x14ac:dyDescent="0.3">
      <c r="B5166" s="104"/>
      <c r="C5166" s="105"/>
      <c r="D5166" s="121"/>
      <c r="E5166" s="83"/>
    </row>
    <row r="5167" spans="2:5" x14ac:dyDescent="0.3">
      <c r="B5167" s="104"/>
      <c r="C5167" s="105"/>
      <c r="D5167" s="121"/>
      <c r="E5167" s="83"/>
    </row>
    <row r="5168" spans="2:5" x14ac:dyDescent="0.3">
      <c r="B5168" s="104"/>
      <c r="C5168" s="105"/>
      <c r="D5168" s="121"/>
      <c r="E5168" s="83"/>
    </row>
    <row r="5169" spans="2:5" x14ac:dyDescent="0.3">
      <c r="B5169" s="104"/>
      <c r="C5169" s="105"/>
      <c r="D5169" s="121"/>
      <c r="E5169" s="83"/>
    </row>
    <row r="5170" spans="2:5" x14ac:dyDescent="0.3">
      <c r="B5170" s="104"/>
      <c r="C5170" s="105"/>
      <c r="D5170" s="121"/>
      <c r="E5170" s="83"/>
    </row>
    <row r="5171" spans="2:5" x14ac:dyDescent="0.3">
      <c r="B5171" s="104"/>
      <c r="C5171" s="105"/>
      <c r="D5171" s="121"/>
      <c r="E5171" s="83"/>
    </row>
    <row r="5172" spans="2:5" x14ac:dyDescent="0.3">
      <c r="B5172" s="104"/>
      <c r="C5172" s="105"/>
      <c r="D5172" s="121"/>
      <c r="E5172" s="83"/>
    </row>
    <row r="5173" spans="2:5" x14ac:dyDescent="0.3">
      <c r="B5173" s="104"/>
      <c r="C5173" s="105"/>
      <c r="D5173" s="121"/>
      <c r="E5173" s="83"/>
    </row>
    <row r="5174" spans="2:5" x14ac:dyDescent="0.3">
      <c r="B5174" s="104"/>
      <c r="C5174" s="105"/>
      <c r="D5174" s="121"/>
      <c r="E5174" s="83"/>
    </row>
    <row r="5175" spans="2:5" x14ac:dyDescent="0.3">
      <c r="B5175" s="104"/>
      <c r="C5175" s="105"/>
      <c r="D5175" s="121"/>
      <c r="E5175" s="83"/>
    </row>
    <row r="5176" spans="2:5" x14ac:dyDescent="0.3">
      <c r="B5176" s="104"/>
      <c r="C5176" s="105"/>
      <c r="D5176" s="121"/>
      <c r="E5176" s="83"/>
    </row>
    <row r="5177" spans="2:5" x14ac:dyDescent="0.3">
      <c r="B5177" s="104"/>
      <c r="C5177" s="105"/>
      <c r="D5177" s="121"/>
      <c r="E5177" s="83"/>
    </row>
    <row r="5178" spans="2:5" x14ac:dyDescent="0.3">
      <c r="B5178" s="104"/>
      <c r="C5178" s="105"/>
      <c r="D5178" s="121"/>
      <c r="E5178" s="83"/>
    </row>
    <row r="5179" spans="2:5" x14ac:dyDescent="0.3">
      <c r="B5179" s="104"/>
      <c r="C5179" s="105"/>
      <c r="D5179" s="121"/>
      <c r="E5179" s="83"/>
    </row>
    <row r="5180" spans="2:5" x14ac:dyDescent="0.3">
      <c r="B5180" s="104"/>
      <c r="C5180" s="105"/>
      <c r="D5180" s="121"/>
      <c r="E5180" s="83"/>
    </row>
    <row r="5181" spans="2:5" x14ac:dyDescent="0.3">
      <c r="B5181" s="104"/>
      <c r="C5181" s="105"/>
      <c r="D5181" s="121"/>
      <c r="E5181" s="83"/>
    </row>
    <row r="5182" spans="2:5" x14ac:dyDescent="0.3">
      <c r="B5182" s="104"/>
      <c r="C5182" s="105"/>
      <c r="D5182" s="121"/>
      <c r="E5182" s="83"/>
    </row>
    <row r="5183" spans="2:5" x14ac:dyDescent="0.3">
      <c r="B5183" s="104"/>
      <c r="C5183" s="105"/>
      <c r="D5183" s="121"/>
      <c r="E5183" s="83"/>
    </row>
    <row r="5184" spans="2:5" x14ac:dyDescent="0.3">
      <c r="B5184" s="104"/>
      <c r="C5184" s="105"/>
      <c r="D5184" s="121"/>
      <c r="E5184" s="83"/>
    </row>
    <row r="5185" spans="2:5" x14ac:dyDescent="0.3">
      <c r="B5185" s="104"/>
      <c r="C5185" s="105"/>
      <c r="D5185" s="121"/>
      <c r="E5185" s="83"/>
    </row>
    <row r="5186" spans="2:5" x14ac:dyDescent="0.3">
      <c r="B5186" s="104"/>
      <c r="C5186" s="105"/>
      <c r="D5186" s="121"/>
      <c r="E5186" s="83"/>
    </row>
    <row r="5187" spans="2:5" x14ac:dyDescent="0.3">
      <c r="B5187" s="104"/>
      <c r="C5187" s="105"/>
      <c r="D5187" s="121"/>
      <c r="E5187" s="83"/>
    </row>
    <row r="5188" spans="2:5" x14ac:dyDescent="0.3">
      <c r="B5188" s="104"/>
      <c r="C5188" s="105"/>
      <c r="D5188" s="121"/>
      <c r="E5188" s="83"/>
    </row>
    <row r="5189" spans="2:5" x14ac:dyDescent="0.3">
      <c r="B5189" s="104"/>
      <c r="C5189" s="105"/>
      <c r="D5189" s="121"/>
      <c r="E5189" s="83"/>
    </row>
    <row r="5190" spans="2:5" x14ac:dyDescent="0.3">
      <c r="B5190" s="104"/>
      <c r="C5190" s="105"/>
      <c r="D5190" s="121"/>
      <c r="E5190" s="83"/>
    </row>
    <row r="5191" spans="2:5" x14ac:dyDescent="0.3">
      <c r="B5191" s="104"/>
      <c r="C5191" s="105"/>
      <c r="D5191" s="121"/>
      <c r="E5191" s="83"/>
    </row>
    <row r="5192" spans="2:5" x14ac:dyDescent="0.3">
      <c r="B5192" s="104"/>
      <c r="C5192" s="105"/>
      <c r="D5192" s="121"/>
      <c r="E5192" s="83"/>
    </row>
    <row r="5193" spans="2:5" x14ac:dyDescent="0.3">
      <c r="B5193" s="104"/>
      <c r="C5193" s="105"/>
      <c r="D5193" s="121"/>
      <c r="E5193" s="83"/>
    </row>
    <row r="5194" spans="2:5" x14ac:dyDescent="0.3">
      <c r="B5194" s="104"/>
      <c r="C5194" s="105"/>
      <c r="D5194" s="121"/>
      <c r="E5194" s="83"/>
    </row>
    <row r="5195" spans="2:5" x14ac:dyDescent="0.3">
      <c r="B5195" s="104"/>
      <c r="C5195" s="105"/>
      <c r="D5195" s="121"/>
      <c r="E5195" s="83"/>
    </row>
    <row r="5196" spans="2:5" x14ac:dyDescent="0.3">
      <c r="B5196" s="104"/>
      <c r="C5196" s="105"/>
      <c r="D5196" s="121"/>
      <c r="E5196" s="83"/>
    </row>
    <row r="5197" spans="2:5" x14ac:dyDescent="0.3">
      <c r="B5197" s="104"/>
      <c r="C5197" s="105"/>
      <c r="D5197" s="121"/>
      <c r="E5197" s="83"/>
    </row>
    <row r="5198" spans="2:5" x14ac:dyDescent="0.3">
      <c r="B5198" s="104"/>
      <c r="C5198" s="105"/>
      <c r="D5198" s="121"/>
      <c r="E5198" s="83"/>
    </row>
    <row r="5199" spans="2:5" x14ac:dyDescent="0.3">
      <c r="B5199" s="104"/>
      <c r="C5199" s="105"/>
      <c r="D5199" s="121"/>
      <c r="E5199" s="83"/>
    </row>
    <row r="5200" spans="2:5" x14ac:dyDescent="0.3">
      <c r="B5200" s="104"/>
      <c r="C5200" s="105"/>
      <c r="D5200" s="121"/>
      <c r="E5200" s="83"/>
    </row>
    <row r="5201" spans="2:5" x14ac:dyDescent="0.3">
      <c r="B5201" s="104"/>
      <c r="C5201" s="105"/>
      <c r="D5201" s="121"/>
      <c r="E5201" s="83"/>
    </row>
    <row r="5202" spans="2:5" x14ac:dyDescent="0.3">
      <c r="B5202" s="104"/>
      <c r="C5202" s="105"/>
      <c r="D5202" s="121"/>
      <c r="E5202" s="83"/>
    </row>
    <row r="5203" spans="2:5" x14ac:dyDescent="0.3">
      <c r="B5203" s="104"/>
      <c r="C5203" s="105"/>
      <c r="D5203" s="121"/>
      <c r="E5203" s="83"/>
    </row>
    <row r="5204" spans="2:5" x14ac:dyDescent="0.3">
      <c r="B5204" s="104"/>
      <c r="C5204" s="105"/>
      <c r="D5204" s="121"/>
      <c r="E5204" s="83"/>
    </row>
    <row r="5205" spans="2:5" x14ac:dyDescent="0.3">
      <c r="B5205" s="104"/>
      <c r="C5205" s="105"/>
      <c r="D5205" s="121"/>
      <c r="E5205" s="83"/>
    </row>
    <row r="5206" spans="2:5" x14ac:dyDescent="0.3">
      <c r="B5206" s="104"/>
      <c r="C5206" s="105"/>
      <c r="D5206" s="121"/>
      <c r="E5206" s="83"/>
    </row>
    <row r="5207" spans="2:5" x14ac:dyDescent="0.3">
      <c r="B5207" s="104"/>
      <c r="C5207" s="105"/>
      <c r="D5207" s="121"/>
      <c r="E5207" s="83"/>
    </row>
    <row r="5208" spans="2:5" x14ac:dyDescent="0.3">
      <c r="B5208" s="104"/>
      <c r="C5208" s="105"/>
      <c r="D5208" s="121"/>
      <c r="E5208" s="83"/>
    </row>
    <row r="5209" spans="2:5" x14ac:dyDescent="0.3">
      <c r="B5209" s="104"/>
      <c r="C5209" s="105"/>
      <c r="D5209" s="121"/>
      <c r="E5209" s="83"/>
    </row>
    <row r="5210" spans="2:5" x14ac:dyDescent="0.3">
      <c r="B5210" s="104"/>
      <c r="C5210" s="105"/>
      <c r="D5210" s="121"/>
      <c r="E5210" s="83"/>
    </row>
    <row r="5211" spans="2:5" x14ac:dyDescent="0.3">
      <c r="B5211" s="104"/>
      <c r="C5211" s="105"/>
      <c r="D5211" s="121"/>
      <c r="E5211" s="83"/>
    </row>
    <row r="5212" spans="2:5" x14ac:dyDescent="0.3">
      <c r="B5212" s="104"/>
      <c r="C5212" s="105"/>
      <c r="D5212" s="121"/>
      <c r="E5212" s="83"/>
    </row>
    <row r="5213" spans="2:5" x14ac:dyDescent="0.3">
      <c r="B5213" s="104"/>
      <c r="C5213" s="105"/>
      <c r="D5213" s="121"/>
      <c r="E5213" s="83"/>
    </row>
    <row r="5214" spans="2:5" x14ac:dyDescent="0.3">
      <c r="B5214" s="104"/>
      <c r="C5214" s="105"/>
      <c r="D5214" s="121"/>
      <c r="E5214" s="83"/>
    </row>
    <row r="5215" spans="2:5" x14ac:dyDescent="0.3">
      <c r="B5215" s="104"/>
      <c r="C5215" s="105"/>
      <c r="D5215" s="121"/>
      <c r="E5215" s="83"/>
    </row>
    <row r="5216" spans="2:5" x14ac:dyDescent="0.3">
      <c r="B5216" s="104"/>
      <c r="C5216" s="105"/>
      <c r="D5216" s="121"/>
      <c r="E5216" s="83"/>
    </row>
    <row r="5217" spans="2:5" x14ac:dyDescent="0.3">
      <c r="B5217" s="104"/>
      <c r="C5217" s="105"/>
      <c r="D5217" s="121"/>
      <c r="E5217" s="83"/>
    </row>
    <row r="5218" spans="2:5" x14ac:dyDescent="0.3">
      <c r="B5218" s="104"/>
      <c r="C5218" s="105"/>
      <c r="D5218" s="121"/>
      <c r="E5218" s="83"/>
    </row>
    <row r="5219" spans="2:5" x14ac:dyDescent="0.3">
      <c r="B5219" s="104"/>
      <c r="C5219" s="105"/>
      <c r="D5219" s="121"/>
      <c r="E5219" s="83"/>
    </row>
    <row r="5220" spans="2:5" x14ac:dyDescent="0.3">
      <c r="B5220" s="104"/>
      <c r="C5220" s="105"/>
      <c r="D5220" s="121"/>
      <c r="E5220" s="83"/>
    </row>
    <row r="5221" spans="2:5" x14ac:dyDescent="0.3">
      <c r="B5221" s="104"/>
      <c r="C5221" s="105"/>
      <c r="D5221" s="121"/>
      <c r="E5221" s="83"/>
    </row>
    <row r="5222" spans="2:5" x14ac:dyDescent="0.3">
      <c r="B5222" s="104"/>
      <c r="C5222" s="105"/>
      <c r="D5222" s="121"/>
      <c r="E5222" s="83"/>
    </row>
    <row r="5223" spans="2:5" x14ac:dyDescent="0.3">
      <c r="B5223" s="104"/>
      <c r="C5223" s="105"/>
      <c r="D5223" s="121"/>
      <c r="E5223" s="83"/>
    </row>
    <row r="5224" spans="2:5" x14ac:dyDescent="0.3">
      <c r="B5224" s="104"/>
      <c r="C5224" s="105"/>
      <c r="D5224" s="121"/>
      <c r="E5224" s="83"/>
    </row>
    <row r="5225" spans="2:5" x14ac:dyDescent="0.3">
      <c r="B5225" s="104"/>
      <c r="C5225" s="105"/>
      <c r="D5225" s="121"/>
      <c r="E5225" s="83"/>
    </row>
    <row r="5226" spans="2:5" x14ac:dyDescent="0.3">
      <c r="B5226" s="104"/>
      <c r="C5226" s="105"/>
      <c r="D5226" s="121"/>
      <c r="E5226" s="83"/>
    </row>
    <row r="5227" spans="2:5" x14ac:dyDescent="0.3">
      <c r="B5227" s="104"/>
      <c r="C5227" s="105"/>
      <c r="D5227" s="121"/>
      <c r="E5227" s="83"/>
    </row>
    <row r="5228" spans="2:5" x14ac:dyDescent="0.3">
      <c r="B5228" s="104"/>
      <c r="C5228" s="105"/>
      <c r="D5228" s="121"/>
      <c r="E5228" s="83"/>
    </row>
    <row r="5229" spans="2:5" x14ac:dyDescent="0.3">
      <c r="B5229" s="104"/>
      <c r="C5229" s="105"/>
      <c r="D5229" s="121"/>
      <c r="E5229" s="83"/>
    </row>
    <row r="5230" spans="2:5" x14ac:dyDescent="0.3">
      <c r="B5230" s="104"/>
      <c r="C5230" s="105"/>
      <c r="D5230" s="121"/>
      <c r="E5230" s="83"/>
    </row>
    <row r="5231" spans="2:5" x14ac:dyDescent="0.3">
      <c r="B5231" s="104"/>
      <c r="C5231" s="105"/>
      <c r="D5231" s="121"/>
      <c r="E5231" s="83"/>
    </row>
    <row r="5232" spans="2:5" x14ac:dyDescent="0.3">
      <c r="B5232" s="104"/>
      <c r="C5232" s="105"/>
      <c r="D5232" s="121"/>
      <c r="E5232" s="83"/>
    </row>
    <row r="5233" spans="2:5" x14ac:dyDescent="0.3">
      <c r="B5233" s="104"/>
      <c r="C5233" s="105"/>
      <c r="D5233" s="121"/>
      <c r="E5233" s="83"/>
    </row>
    <row r="5234" spans="2:5" x14ac:dyDescent="0.3">
      <c r="B5234" s="104"/>
      <c r="C5234" s="105"/>
      <c r="D5234" s="121"/>
      <c r="E5234" s="83"/>
    </row>
    <row r="5235" spans="2:5" x14ac:dyDescent="0.3">
      <c r="B5235" s="104"/>
      <c r="C5235" s="105"/>
      <c r="D5235" s="121"/>
      <c r="E5235" s="83"/>
    </row>
    <row r="5236" spans="2:5" x14ac:dyDescent="0.3">
      <c r="B5236" s="104"/>
      <c r="C5236" s="105"/>
      <c r="D5236" s="121"/>
      <c r="E5236" s="83"/>
    </row>
    <row r="5237" spans="2:5" x14ac:dyDescent="0.3">
      <c r="B5237" s="104"/>
      <c r="C5237" s="105"/>
      <c r="D5237" s="121"/>
      <c r="E5237" s="83"/>
    </row>
    <row r="5238" spans="2:5" x14ac:dyDescent="0.3">
      <c r="B5238" s="104"/>
      <c r="C5238" s="105"/>
      <c r="D5238" s="121"/>
      <c r="E5238" s="83"/>
    </row>
    <row r="5239" spans="2:5" x14ac:dyDescent="0.3">
      <c r="B5239" s="104"/>
      <c r="C5239" s="105"/>
      <c r="D5239" s="121"/>
      <c r="E5239" s="83"/>
    </row>
    <row r="5240" spans="2:5" x14ac:dyDescent="0.3">
      <c r="B5240" s="104"/>
      <c r="C5240" s="105"/>
      <c r="D5240" s="121"/>
      <c r="E5240" s="83"/>
    </row>
    <row r="5241" spans="2:5" x14ac:dyDescent="0.3">
      <c r="B5241" s="104"/>
      <c r="C5241" s="105"/>
      <c r="D5241" s="121"/>
      <c r="E5241" s="83"/>
    </row>
    <row r="5242" spans="2:5" x14ac:dyDescent="0.3">
      <c r="B5242" s="104"/>
      <c r="C5242" s="105"/>
      <c r="D5242" s="121"/>
      <c r="E5242" s="83"/>
    </row>
    <row r="5243" spans="2:5" x14ac:dyDescent="0.3">
      <c r="B5243" s="104"/>
      <c r="C5243" s="105"/>
      <c r="D5243" s="121"/>
      <c r="E5243" s="83"/>
    </row>
    <row r="5244" spans="2:5" x14ac:dyDescent="0.3">
      <c r="B5244" s="104"/>
      <c r="C5244" s="105"/>
      <c r="D5244" s="121"/>
      <c r="E5244" s="83"/>
    </row>
    <row r="5245" spans="2:5" x14ac:dyDescent="0.3">
      <c r="B5245" s="104"/>
      <c r="C5245" s="105"/>
      <c r="D5245" s="121"/>
      <c r="E5245" s="83"/>
    </row>
    <row r="5246" spans="2:5" x14ac:dyDescent="0.3">
      <c r="B5246" s="104"/>
      <c r="C5246" s="105"/>
      <c r="D5246" s="121"/>
      <c r="E5246" s="83"/>
    </row>
    <row r="5247" spans="2:5" x14ac:dyDescent="0.3">
      <c r="B5247" s="104"/>
      <c r="C5247" s="105"/>
      <c r="D5247" s="121"/>
      <c r="E5247" s="83"/>
    </row>
    <row r="5248" spans="2:5" x14ac:dyDescent="0.3">
      <c r="B5248" s="104"/>
      <c r="C5248" s="105"/>
      <c r="D5248" s="121"/>
      <c r="E5248" s="83"/>
    </row>
    <row r="5249" spans="2:5" x14ac:dyDescent="0.3">
      <c r="B5249" s="104"/>
      <c r="C5249" s="105"/>
      <c r="D5249" s="121"/>
      <c r="E5249" s="83"/>
    </row>
    <row r="5250" spans="2:5" x14ac:dyDescent="0.3">
      <c r="B5250" s="104"/>
      <c r="C5250" s="105"/>
      <c r="D5250" s="121"/>
      <c r="E5250" s="83"/>
    </row>
    <row r="5251" spans="2:5" x14ac:dyDescent="0.3">
      <c r="B5251" s="104"/>
      <c r="C5251" s="105"/>
      <c r="D5251" s="121"/>
      <c r="E5251" s="83"/>
    </row>
    <row r="5252" spans="2:5" x14ac:dyDescent="0.3">
      <c r="B5252" s="104"/>
      <c r="C5252" s="105"/>
      <c r="D5252" s="121"/>
      <c r="E5252" s="83"/>
    </row>
    <row r="5253" spans="2:5" x14ac:dyDescent="0.3">
      <c r="B5253" s="104"/>
      <c r="C5253" s="105"/>
      <c r="D5253" s="121"/>
      <c r="E5253" s="83"/>
    </row>
    <row r="5254" spans="2:5" x14ac:dyDescent="0.3">
      <c r="B5254" s="104"/>
      <c r="C5254" s="105"/>
      <c r="D5254" s="121"/>
      <c r="E5254" s="83"/>
    </row>
    <row r="5255" spans="2:5" x14ac:dyDescent="0.3">
      <c r="B5255" s="104"/>
      <c r="C5255" s="105"/>
      <c r="D5255" s="121"/>
      <c r="E5255" s="83"/>
    </row>
    <row r="5256" spans="2:5" x14ac:dyDescent="0.3">
      <c r="B5256" s="104"/>
      <c r="C5256" s="105"/>
      <c r="D5256" s="121"/>
      <c r="E5256" s="83"/>
    </row>
    <row r="5257" spans="2:5" x14ac:dyDescent="0.3">
      <c r="B5257" s="104"/>
      <c r="C5257" s="105"/>
      <c r="D5257" s="121"/>
      <c r="E5257" s="83"/>
    </row>
    <row r="5258" spans="2:5" x14ac:dyDescent="0.3">
      <c r="B5258" s="104"/>
      <c r="C5258" s="105"/>
      <c r="D5258" s="121"/>
      <c r="E5258" s="83"/>
    </row>
    <row r="5259" spans="2:5" x14ac:dyDescent="0.3">
      <c r="B5259" s="104"/>
      <c r="C5259" s="105"/>
      <c r="D5259" s="121"/>
      <c r="E5259" s="83"/>
    </row>
    <row r="5260" spans="2:5" x14ac:dyDescent="0.3">
      <c r="B5260" s="104"/>
      <c r="C5260" s="105"/>
      <c r="D5260" s="121"/>
      <c r="E5260" s="83"/>
    </row>
    <row r="5261" spans="2:5" x14ac:dyDescent="0.3">
      <c r="B5261" s="104"/>
      <c r="C5261" s="105"/>
      <c r="D5261" s="121"/>
      <c r="E5261" s="83"/>
    </row>
    <row r="5262" spans="2:5" x14ac:dyDescent="0.3">
      <c r="B5262" s="104"/>
      <c r="C5262" s="105"/>
      <c r="D5262" s="121"/>
      <c r="E5262" s="83"/>
    </row>
    <row r="5263" spans="2:5" x14ac:dyDescent="0.3">
      <c r="B5263" s="104"/>
      <c r="C5263" s="105"/>
      <c r="D5263" s="121"/>
      <c r="E5263" s="83"/>
    </row>
    <row r="5264" spans="2:5" x14ac:dyDescent="0.3">
      <c r="B5264" s="104"/>
      <c r="C5264" s="105"/>
      <c r="D5264" s="121"/>
      <c r="E5264" s="83"/>
    </row>
    <row r="5265" spans="2:5" x14ac:dyDescent="0.3">
      <c r="B5265" s="104"/>
      <c r="C5265" s="105"/>
      <c r="D5265" s="121"/>
      <c r="E5265" s="83"/>
    </row>
    <row r="5266" spans="2:5" x14ac:dyDescent="0.3">
      <c r="B5266" s="104"/>
      <c r="C5266" s="105"/>
      <c r="D5266" s="121"/>
      <c r="E5266" s="83"/>
    </row>
    <row r="5267" spans="2:5" x14ac:dyDescent="0.3">
      <c r="B5267" s="104"/>
      <c r="C5267" s="105"/>
      <c r="D5267" s="121"/>
      <c r="E5267" s="83"/>
    </row>
    <row r="5268" spans="2:5" x14ac:dyDescent="0.3">
      <c r="B5268" s="104"/>
      <c r="C5268" s="105"/>
      <c r="D5268" s="121"/>
      <c r="E5268" s="83"/>
    </row>
    <row r="5269" spans="2:5" x14ac:dyDescent="0.3">
      <c r="B5269" s="104"/>
      <c r="C5269" s="105"/>
      <c r="D5269" s="121"/>
      <c r="E5269" s="83"/>
    </row>
    <row r="5270" spans="2:5" x14ac:dyDescent="0.3">
      <c r="B5270" s="104"/>
      <c r="C5270" s="105"/>
      <c r="D5270" s="121"/>
      <c r="E5270" s="83"/>
    </row>
    <row r="5271" spans="2:5" x14ac:dyDescent="0.3">
      <c r="B5271" s="104"/>
      <c r="C5271" s="105"/>
      <c r="D5271" s="121"/>
      <c r="E5271" s="83"/>
    </row>
    <row r="5272" spans="2:5" x14ac:dyDescent="0.3">
      <c r="B5272" s="104"/>
      <c r="C5272" s="105"/>
      <c r="D5272" s="121"/>
      <c r="E5272" s="83"/>
    </row>
    <row r="5273" spans="2:5" x14ac:dyDescent="0.3">
      <c r="B5273" s="104"/>
      <c r="C5273" s="105"/>
      <c r="D5273" s="121"/>
      <c r="E5273" s="83"/>
    </row>
    <row r="5274" spans="2:5" x14ac:dyDescent="0.3">
      <c r="B5274" s="104"/>
      <c r="C5274" s="105"/>
      <c r="D5274" s="121"/>
      <c r="E5274" s="83"/>
    </row>
    <row r="5275" spans="2:5" x14ac:dyDescent="0.3">
      <c r="B5275" s="104"/>
      <c r="C5275" s="105"/>
      <c r="D5275" s="121"/>
      <c r="E5275" s="83"/>
    </row>
    <row r="5276" spans="2:5" x14ac:dyDescent="0.3">
      <c r="B5276" s="104"/>
      <c r="C5276" s="105"/>
      <c r="D5276" s="121"/>
      <c r="E5276" s="83"/>
    </row>
    <row r="5277" spans="2:5" x14ac:dyDescent="0.3">
      <c r="B5277" s="104"/>
      <c r="C5277" s="105"/>
      <c r="D5277" s="121"/>
      <c r="E5277" s="83"/>
    </row>
    <row r="5278" spans="2:5" x14ac:dyDescent="0.3">
      <c r="B5278" s="104"/>
      <c r="C5278" s="105"/>
      <c r="D5278" s="121"/>
      <c r="E5278" s="83"/>
    </row>
    <row r="5279" spans="2:5" x14ac:dyDescent="0.3">
      <c r="B5279" s="104"/>
      <c r="C5279" s="105"/>
      <c r="D5279" s="121"/>
      <c r="E5279" s="83"/>
    </row>
    <row r="5280" spans="2:5" x14ac:dyDescent="0.3">
      <c r="B5280" s="104"/>
      <c r="C5280" s="105"/>
      <c r="D5280" s="121"/>
      <c r="E5280" s="83"/>
    </row>
    <row r="5281" spans="2:5" x14ac:dyDescent="0.3">
      <c r="B5281" s="104"/>
      <c r="C5281" s="105"/>
      <c r="D5281" s="121"/>
      <c r="E5281" s="83"/>
    </row>
    <row r="5282" spans="2:5" x14ac:dyDescent="0.3">
      <c r="B5282" s="104"/>
      <c r="C5282" s="105"/>
      <c r="D5282" s="121"/>
      <c r="E5282" s="83"/>
    </row>
    <row r="5283" spans="2:5" x14ac:dyDescent="0.3">
      <c r="B5283" s="104"/>
      <c r="C5283" s="105"/>
      <c r="D5283" s="121"/>
      <c r="E5283" s="83"/>
    </row>
    <row r="5284" spans="2:5" x14ac:dyDescent="0.3">
      <c r="B5284" s="104"/>
      <c r="C5284" s="105"/>
      <c r="D5284" s="121"/>
      <c r="E5284" s="83"/>
    </row>
    <row r="5285" spans="2:5" x14ac:dyDescent="0.3">
      <c r="B5285" s="104"/>
      <c r="C5285" s="105"/>
      <c r="D5285" s="121"/>
      <c r="E5285" s="83"/>
    </row>
    <row r="5286" spans="2:5" x14ac:dyDescent="0.3">
      <c r="B5286" s="104"/>
      <c r="C5286" s="105"/>
      <c r="D5286" s="121"/>
      <c r="E5286" s="83"/>
    </row>
    <row r="5287" spans="2:5" x14ac:dyDescent="0.3">
      <c r="B5287" s="104"/>
      <c r="C5287" s="105"/>
      <c r="D5287" s="121"/>
      <c r="E5287" s="83"/>
    </row>
    <row r="5288" spans="2:5" x14ac:dyDescent="0.3">
      <c r="B5288" s="104"/>
      <c r="C5288" s="105"/>
      <c r="D5288" s="121"/>
      <c r="E5288" s="83"/>
    </row>
    <row r="5289" spans="2:5" x14ac:dyDescent="0.3">
      <c r="B5289" s="104"/>
      <c r="C5289" s="105"/>
      <c r="D5289" s="121"/>
      <c r="E5289" s="83"/>
    </row>
    <row r="5290" spans="2:5" x14ac:dyDescent="0.3">
      <c r="B5290" s="104"/>
      <c r="C5290" s="105"/>
      <c r="D5290" s="121"/>
      <c r="E5290" s="83"/>
    </row>
    <row r="5291" spans="2:5" x14ac:dyDescent="0.3">
      <c r="B5291" s="104"/>
      <c r="C5291" s="105"/>
      <c r="D5291" s="121"/>
      <c r="E5291" s="83"/>
    </row>
    <row r="5292" spans="2:5" x14ac:dyDescent="0.3">
      <c r="B5292" s="104"/>
      <c r="C5292" s="105"/>
      <c r="D5292" s="121"/>
      <c r="E5292" s="83"/>
    </row>
    <row r="5293" spans="2:5" x14ac:dyDescent="0.3">
      <c r="B5293" s="104"/>
      <c r="C5293" s="105"/>
      <c r="D5293" s="121"/>
      <c r="E5293" s="83"/>
    </row>
    <row r="5294" spans="2:5" x14ac:dyDescent="0.3">
      <c r="B5294" s="104"/>
      <c r="C5294" s="105"/>
      <c r="D5294" s="121"/>
      <c r="E5294" s="83"/>
    </row>
    <row r="5295" spans="2:5" x14ac:dyDescent="0.3">
      <c r="B5295" s="104"/>
      <c r="C5295" s="105"/>
      <c r="D5295" s="121"/>
      <c r="E5295" s="83"/>
    </row>
    <row r="5296" spans="2:5" x14ac:dyDescent="0.3">
      <c r="B5296" s="104"/>
      <c r="C5296" s="105"/>
      <c r="D5296" s="121"/>
      <c r="E5296" s="83"/>
    </row>
    <row r="5297" spans="2:5" x14ac:dyDescent="0.3">
      <c r="B5297" s="104"/>
      <c r="C5297" s="105"/>
      <c r="D5297" s="121"/>
      <c r="E5297" s="83"/>
    </row>
    <row r="5298" spans="2:5" x14ac:dyDescent="0.3">
      <c r="B5298" s="104"/>
      <c r="C5298" s="105"/>
      <c r="D5298" s="121"/>
      <c r="E5298" s="83"/>
    </row>
    <row r="5299" spans="2:5" x14ac:dyDescent="0.3">
      <c r="B5299" s="104"/>
      <c r="C5299" s="105"/>
      <c r="D5299" s="121"/>
      <c r="E5299" s="83"/>
    </row>
    <row r="5300" spans="2:5" x14ac:dyDescent="0.3">
      <c r="B5300" s="104"/>
      <c r="C5300" s="105"/>
      <c r="D5300" s="121"/>
      <c r="E5300" s="83"/>
    </row>
    <row r="5301" spans="2:5" x14ac:dyDescent="0.3">
      <c r="B5301" s="104"/>
      <c r="C5301" s="105"/>
      <c r="D5301" s="121"/>
      <c r="E5301" s="83"/>
    </row>
    <row r="5302" spans="2:5" x14ac:dyDescent="0.3">
      <c r="B5302" s="104"/>
      <c r="C5302" s="105"/>
      <c r="D5302" s="121"/>
      <c r="E5302" s="83"/>
    </row>
    <row r="5303" spans="2:5" x14ac:dyDescent="0.3">
      <c r="B5303" s="104"/>
      <c r="C5303" s="105"/>
      <c r="D5303" s="121"/>
      <c r="E5303" s="83"/>
    </row>
    <row r="5304" spans="2:5" x14ac:dyDescent="0.3">
      <c r="B5304" s="104"/>
      <c r="C5304" s="105"/>
      <c r="D5304" s="121"/>
      <c r="E5304" s="83"/>
    </row>
    <row r="5305" spans="2:5" x14ac:dyDescent="0.3">
      <c r="B5305" s="104"/>
      <c r="C5305" s="105"/>
      <c r="D5305" s="121"/>
      <c r="E5305" s="83"/>
    </row>
    <row r="5306" spans="2:5" x14ac:dyDescent="0.3">
      <c r="B5306" s="104"/>
      <c r="C5306" s="105"/>
      <c r="D5306" s="121"/>
      <c r="E5306" s="83"/>
    </row>
    <row r="5307" spans="2:5" x14ac:dyDescent="0.3">
      <c r="B5307" s="104"/>
      <c r="C5307" s="105"/>
      <c r="D5307" s="121"/>
      <c r="E5307" s="83"/>
    </row>
    <row r="5308" spans="2:5" x14ac:dyDescent="0.3">
      <c r="B5308" s="104"/>
      <c r="C5308" s="105"/>
      <c r="D5308" s="121"/>
      <c r="E5308" s="83"/>
    </row>
    <row r="5309" spans="2:5" x14ac:dyDescent="0.3">
      <c r="B5309" s="104"/>
      <c r="C5309" s="105"/>
      <c r="D5309" s="121"/>
      <c r="E5309" s="83"/>
    </row>
    <row r="5310" spans="2:5" x14ac:dyDescent="0.3">
      <c r="B5310" s="104"/>
      <c r="C5310" s="105"/>
      <c r="D5310" s="121"/>
      <c r="E5310" s="83"/>
    </row>
    <row r="5311" spans="2:5" x14ac:dyDescent="0.3">
      <c r="B5311" s="104"/>
      <c r="C5311" s="105"/>
      <c r="D5311" s="121"/>
      <c r="E5311" s="83"/>
    </row>
    <row r="5312" spans="2:5" x14ac:dyDescent="0.3">
      <c r="B5312" s="104"/>
      <c r="C5312" s="105"/>
      <c r="D5312" s="121"/>
      <c r="E5312" s="83"/>
    </row>
    <row r="5313" spans="2:5" x14ac:dyDescent="0.3">
      <c r="B5313" s="104"/>
      <c r="C5313" s="105"/>
      <c r="D5313" s="121"/>
      <c r="E5313" s="83"/>
    </row>
    <row r="5314" spans="2:5" x14ac:dyDescent="0.3">
      <c r="B5314" s="104"/>
      <c r="C5314" s="105"/>
      <c r="D5314" s="121"/>
      <c r="E5314" s="83"/>
    </row>
    <row r="5315" spans="2:5" x14ac:dyDescent="0.3">
      <c r="B5315" s="104"/>
      <c r="C5315" s="105"/>
      <c r="D5315" s="121"/>
      <c r="E5315" s="83"/>
    </row>
    <row r="5316" spans="2:5" x14ac:dyDescent="0.3">
      <c r="B5316" s="104"/>
      <c r="C5316" s="105"/>
      <c r="D5316" s="121"/>
      <c r="E5316" s="83"/>
    </row>
    <row r="5317" spans="2:5" x14ac:dyDescent="0.3">
      <c r="B5317" s="104"/>
      <c r="C5317" s="105"/>
      <c r="D5317" s="121"/>
      <c r="E5317" s="83"/>
    </row>
    <row r="5318" spans="2:5" x14ac:dyDescent="0.3">
      <c r="B5318" s="104"/>
      <c r="C5318" s="105"/>
      <c r="D5318" s="121"/>
      <c r="E5318" s="83"/>
    </row>
    <row r="5319" spans="2:5" x14ac:dyDescent="0.3">
      <c r="B5319" s="104"/>
      <c r="C5319" s="105"/>
      <c r="D5319" s="121"/>
      <c r="E5319" s="83"/>
    </row>
    <row r="5320" spans="2:5" x14ac:dyDescent="0.3">
      <c r="B5320" s="104"/>
      <c r="C5320" s="105"/>
      <c r="D5320" s="121"/>
      <c r="E5320" s="83"/>
    </row>
    <row r="5321" spans="2:5" x14ac:dyDescent="0.3">
      <c r="B5321" s="104"/>
      <c r="C5321" s="105"/>
      <c r="D5321" s="121"/>
      <c r="E5321" s="83"/>
    </row>
    <row r="5322" spans="2:5" x14ac:dyDescent="0.3">
      <c r="B5322" s="104"/>
      <c r="C5322" s="105"/>
      <c r="D5322" s="121"/>
      <c r="E5322" s="83"/>
    </row>
    <row r="5323" spans="2:5" x14ac:dyDescent="0.3">
      <c r="B5323" s="104"/>
      <c r="C5323" s="105"/>
      <c r="D5323" s="121"/>
      <c r="E5323" s="83"/>
    </row>
    <row r="5324" spans="2:5" x14ac:dyDescent="0.3">
      <c r="B5324" s="104"/>
      <c r="C5324" s="105"/>
      <c r="D5324" s="121"/>
      <c r="E5324" s="83"/>
    </row>
    <row r="5325" spans="2:5" x14ac:dyDescent="0.3">
      <c r="B5325" s="104"/>
      <c r="C5325" s="105"/>
      <c r="D5325" s="121"/>
      <c r="E5325" s="83"/>
    </row>
    <row r="5326" spans="2:5" x14ac:dyDescent="0.3">
      <c r="B5326" s="104"/>
      <c r="C5326" s="105"/>
      <c r="D5326" s="121"/>
      <c r="E5326" s="83"/>
    </row>
    <row r="5327" spans="2:5" x14ac:dyDescent="0.3">
      <c r="B5327" s="104"/>
      <c r="C5327" s="105"/>
      <c r="D5327" s="121"/>
      <c r="E5327" s="83"/>
    </row>
    <row r="5328" spans="2:5" x14ac:dyDescent="0.3">
      <c r="B5328" s="104"/>
      <c r="C5328" s="105"/>
      <c r="D5328" s="121"/>
      <c r="E5328" s="83"/>
    </row>
    <row r="5329" spans="2:5" x14ac:dyDescent="0.3">
      <c r="B5329" s="104"/>
      <c r="C5329" s="105"/>
      <c r="D5329" s="121"/>
      <c r="E5329" s="83"/>
    </row>
    <row r="5330" spans="2:5" x14ac:dyDescent="0.3">
      <c r="B5330" s="104"/>
      <c r="C5330" s="105"/>
      <c r="D5330" s="121"/>
      <c r="E5330" s="83"/>
    </row>
    <row r="5331" spans="2:5" x14ac:dyDescent="0.3">
      <c r="B5331" s="104"/>
      <c r="C5331" s="105"/>
      <c r="D5331" s="121"/>
      <c r="E5331" s="83"/>
    </row>
    <row r="5332" spans="2:5" x14ac:dyDescent="0.3">
      <c r="B5332" s="104"/>
      <c r="C5332" s="105"/>
      <c r="D5332" s="121"/>
      <c r="E5332" s="83"/>
    </row>
    <row r="5333" spans="2:5" x14ac:dyDescent="0.3">
      <c r="B5333" s="104"/>
      <c r="C5333" s="105"/>
      <c r="D5333" s="121"/>
      <c r="E5333" s="83"/>
    </row>
    <row r="5334" spans="2:5" x14ac:dyDescent="0.3">
      <c r="B5334" s="104"/>
      <c r="C5334" s="105"/>
      <c r="D5334" s="121"/>
      <c r="E5334" s="83"/>
    </row>
    <row r="5335" spans="2:5" x14ac:dyDescent="0.3">
      <c r="B5335" s="104"/>
      <c r="C5335" s="105"/>
      <c r="D5335" s="121"/>
      <c r="E5335" s="83"/>
    </row>
    <row r="5336" spans="2:5" x14ac:dyDescent="0.3">
      <c r="B5336" s="104"/>
      <c r="C5336" s="105"/>
      <c r="D5336" s="121"/>
      <c r="E5336" s="83"/>
    </row>
    <row r="5337" spans="2:5" x14ac:dyDescent="0.3">
      <c r="B5337" s="104"/>
      <c r="C5337" s="105"/>
      <c r="D5337" s="121"/>
      <c r="E5337" s="83"/>
    </row>
    <row r="5338" spans="2:5" x14ac:dyDescent="0.3">
      <c r="B5338" s="104"/>
      <c r="C5338" s="105"/>
      <c r="D5338" s="121"/>
      <c r="E5338" s="83"/>
    </row>
    <row r="5339" spans="2:5" x14ac:dyDescent="0.3">
      <c r="B5339" s="104"/>
      <c r="C5339" s="105"/>
      <c r="D5339" s="121"/>
      <c r="E5339" s="83"/>
    </row>
    <row r="5340" spans="2:5" x14ac:dyDescent="0.3">
      <c r="B5340" s="104"/>
      <c r="C5340" s="105"/>
      <c r="D5340" s="121"/>
      <c r="E5340" s="83"/>
    </row>
    <row r="5341" spans="2:5" x14ac:dyDescent="0.3">
      <c r="B5341" s="104"/>
      <c r="C5341" s="105"/>
      <c r="D5341" s="121"/>
      <c r="E5341" s="83"/>
    </row>
    <row r="5342" spans="2:5" x14ac:dyDescent="0.3">
      <c r="B5342" s="104"/>
      <c r="C5342" s="105"/>
      <c r="D5342" s="121"/>
      <c r="E5342" s="83"/>
    </row>
    <row r="5343" spans="2:5" x14ac:dyDescent="0.3">
      <c r="B5343" s="104"/>
      <c r="C5343" s="105"/>
      <c r="D5343" s="121"/>
      <c r="E5343" s="83"/>
    </row>
    <row r="5344" spans="2:5" x14ac:dyDescent="0.3">
      <c r="B5344" s="104"/>
      <c r="C5344" s="105"/>
      <c r="D5344" s="121"/>
      <c r="E5344" s="83"/>
    </row>
    <row r="5345" spans="2:5" x14ac:dyDescent="0.3">
      <c r="B5345" s="104"/>
      <c r="C5345" s="105"/>
      <c r="D5345" s="121"/>
      <c r="E5345" s="83"/>
    </row>
    <row r="5346" spans="2:5" x14ac:dyDescent="0.3">
      <c r="B5346" s="104"/>
      <c r="C5346" s="105"/>
      <c r="D5346" s="121"/>
      <c r="E5346" s="83"/>
    </row>
    <row r="5347" spans="2:5" x14ac:dyDescent="0.3">
      <c r="B5347" s="104"/>
      <c r="C5347" s="105"/>
      <c r="D5347" s="121"/>
      <c r="E5347" s="83"/>
    </row>
    <row r="5348" spans="2:5" x14ac:dyDescent="0.3">
      <c r="B5348" s="104"/>
      <c r="C5348" s="105"/>
      <c r="D5348" s="121"/>
      <c r="E5348" s="83"/>
    </row>
    <row r="5349" spans="2:5" x14ac:dyDescent="0.3">
      <c r="B5349" s="104"/>
      <c r="C5349" s="105"/>
      <c r="D5349" s="121"/>
      <c r="E5349" s="83"/>
    </row>
    <row r="5350" spans="2:5" x14ac:dyDescent="0.3">
      <c r="B5350" s="104"/>
      <c r="C5350" s="105"/>
      <c r="D5350" s="121"/>
      <c r="E5350" s="83"/>
    </row>
    <row r="5351" spans="2:5" x14ac:dyDescent="0.3">
      <c r="B5351" s="104"/>
      <c r="C5351" s="105"/>
      <c r="D5351" s="121"/>
      <c r="E5351" s="83"/>
    </row>
    <row r="5352" spans="2:5" x14ac:dyDescent="0.3">
      <c r="B5352" s="104"/>
      <c r="C5352" s="105"/>
      <c r="D5352" s="121"/>
      <c r="E5352" s="83"/>
    </row>
    <row r="5353" spans="2:5" x14ac:dyDescent="0.3">
      <c r="B5353" s="104"/>
      <c r="C5353" s="105"/>
      <c r="D5353" s="121"/>
      <c r="E5353" s="83"/>
    </row>
    <row r="5354" spans="2:5" x14ac:dyDescent="0.3">
      <c r="B5354" s="104"/>
      <c r="C5354" s="105"/>
      <c r="D5354" s="121"/>
      <c r="E5354" s="83"/>
    </row>
    <row r="5355" spans="2:5" x14ac:dyDescent="0.3">
      <c r="B5355" s="104"/>
      <c r="C5355" s="105"/>
      <c r="D5355" s="121"/>
      <c r="E5355" s="83"/>
    </row>
    <row r="5356" spans="2:5" x14ac:dyDescent="0.3">
      <c r="B5356" s="104"/>
      <c r="C5356" s="105"/>
      <c r="D5356" s="121"/>
      <c r="E5356" s="83"/>
    </row>
    <row r="5357" spans="2:5" x14ac:dyDescent="0.3">
      <c r="B5357" s="104"/>
      <c r="C5357" s="105"/>
      <c r="D5357" s="121"/>
      <c r="E5357" s="83"/>
    </row>
    <row r="5358" spans="2:5" x14ac:dyDescent="0.3">
      <c r="B5358" s="104"/>
      <c r="C5358" s="105"/>
      <c r="D5358" s="121"/>
      <c r="E5358" s="83"/>
    </row>
    <row r="5359" spans="2:5" x14ac:dyDescent="0.3">
      <c r="B5359" s="104"/>
      <c r="C5359" s="105"/>
      <c r="D5359" s="121"/>
      <c r="E5359" s="83"/>
    </row>
    <row r="5360" spans="2:5" x14ac:dyDescent="0.3">
      <c r="B5360" s="104"/>
      <c r="C5360" s="105"/>
      <c r="D5360" s="121"/>
      <c r="E5360" s="83"/>
    </row>
    <row r="5361" spans="2:5" x14ac:dyDescent="0.3">
      <c r="B5361" s="104"/>
      <c r="C5361" s="105"/>
      <c r="D5361" s="121"/>
      <c r="E5361" s="83"/>
    </row>
    <row r="5362" spans="2:5" x14ac:dyDescent="0.3">
      <c r="B5362" s="104"/>
      <c r="C5362" s="105"/>
      <c r="D5362" s="121"/>
      <c r="E5362" s="83"/>
    </row>
    <row r="5363" spans="2:5" x14ac:dyDescent="0.3">
      <c r="B5363" s="104"/>
      <c r="C5363" s="105"/>
      <c r="D5363" s="121"/>
      <c r="E5363" s="83"/>
    </row>
    <row r="5364" spans="2:5" x14ac:dyDescent="0.3">
      <c r="B5364" s="104"/>
      <c r="C5364" s="105"/>
      <c r="D5364" s="121"/>
      <c r="E5364" s="83"/>
    </row>
    <row r="5365" spans="2:5" x14ac:dyDescent="0.3">
      <c r="B5365" s="104"/>
      <c r="C5365" s="105"/>
      <c r="D5365" s="121"/>
      <c r="E5365" s="83"/>
    </row>
    <row r="5366" spans="2:5" x14ac:dyDescent="0.3">
      <c r="B5366" s="104"/>
      <c r="C5366" s="105"/>
      <c r="D5366" s="121"/>
      <c r="E5366" s="83"/>
    </row>
    <row r="5367" spans="2:5" x14ac:dyDescent="0.3">
      <c r="B5367" s="104"/>
      <c r="C5367" s="105"/>
      <c r="D5367" s="121"/>
      <c r="E5367" s="83"/>
    </row>
    <row r="5368" spans="2:5" x14ac:dyDescent="0.3">
      <c r="B5368" s="104"/>
      <c r="C5368" s="105"/>
      <c r="D5368" s="121"/>
      <c r="E5368" s="83"/>
    </row>
    <row r="5369" spans="2:5" x14ac:dyDescent="0.3">
      <c r="B5369" s="104"/>
      <c r="C5369" s="105"/>
      <c r="D5369" s="121"/>
      <c r="E5369" s="83"/>
    </row>
    <row r="5370" spans="2:5" x14ac:dyDescent="0.3">
      <c r="B5370" s="104"/>
      <c r="C5370" s="105"/>
      <c r="D5370" s="121"/>
      <c r="E5370" s="83"/>
    </row>
    <row r="5371" spans="2:5" x14ac:dyDescent="0.3">
      <c r="B5371" s="104"/>
      <c r="C5371" s="105"/>
      <c r="D5371" s="121"/>
      <c r="E5371" s="83"/>
    </row>
    <row r="5372" spans="2:5" x14ac:dyDescent="0.3">
      <c r="B5372" s="104"/>
      <c r="C5372" s="105"/>
      <c r="D5372" s="121"/>
      <c r="E5372" s="83"/>
    </row>
    <row r="5373" spans="2:5" x14ac:dyDescent="0.3">
      <c r="B5373" s="104"/>
      <c r="C5373" s="105"/>
      <c r="D5373" s="121"/>
      <c r="E5373" s="83"/>
    </row>
    <row r="5374" spans="2:5" x14ac:dyDescent="0.3">
      <c r="B5374" s="104"/>
      <c r="C5374" s="105"/>
      <c r="D5374" s="121"/>
      <c r="E5374" s="83"/>
    </row>
    <row r="5375" spans="2:5" x14ac:dyDescent="0.3">
      <c r="B5375" s="104"/>
      <c r="C5375" s="105"/>
      <c r="D5375" s="121"/>
      <c r="E5375" s="83"/>
    </row>
    <row r="5376" spans="2:5" x14ac:dyDescent="0.3">
      <c r="B5376" s="104"/>
      <c r="C5376" s="105"/>
      <c r="D5376" s="121"/>
      <c r="E5376" s="83"/>
    </row>
    <row r="5377" spans="2:5" x14ac:dyDescent="0.3">
      <c r="B5377" s="104"/>
      <c r="C5377" s="105"/>
      <c r="D5377" s="121"/>
      <c r="E5377" s="83"/>
    </row>
    <row r="5378" spans="2:5" x14ac:dyDescent="0.3">
      <c r="B5378" s="104"/>
      <c r="C5378" s="105"/>
      <c r="D5378" s="121"/>
      <c r="E5378" s="83"/>
    </row>
    <row r="5379" spans="2:5" x14ac:dyDescent="0.3">
      <c r="B5379" s="104"/>
      <c r="C5379" s="105"/>
      <c r="D5379" s="121"/>
      <c r="E5379" s="83"/>
    </row>
    <row r="5380" spans="2:5" x14ac:dyDescent="0.3">
      <c r="B5380" s="104"/>
      <c r="C5380" s="105"/>
      <c r="D5380" s="121"/>
      <c r="E5380" s="83"/>
    </row>
    <row r="5381" spans="2:5" x14ac:dyDescent="0.3">
      <c r="B5381" s="104"/>
      <c r="C5381" s="105"/>
      <c r="D5381" s="121"/>
      <c r="E5381" s="83"/>
    </row>
    <row r="5382" spans="2:5" x14ac:dyDescent="0.3">
      <c r="B5382" s="104"/>
      <c r="C5382" s="105"/>
      <c r="D5382" s="121"/>
      <c r="E5382" s="83"/>
    </row>
    <row r="5383" spans="2:5" x14ac:dyDescent="0.3">
      <c r="B5383" s="104"/>
      <c r="C5383" s="105"/>
      <c r="D5383" s="121"/>
      <c r="E5383" s="83"/>
    </row>
    <row r="5384" spans="2:5" x14ac:dyDescent="0.3">
      <c r="B5384" s="104"/>
      <c r="C5384" s="105"/>
      <c r="D5384" s="121"/>
      <c r="E5384" s="83"/>
    </row>
    <row r="5385" spans="2:5" x14ac:dyDescent="0.3">
      <c r="B5385" s="104"/>
      <c r="C5385" s="105"/>
      <c r="D5385" s="121"/>
      <c r="E5385" s="83"/>
    </row>
    <row r="5386" spans="2:5" x14ac:dyDescent="0.3">
      <c r="B5386" s="104"/>
      <c r="C5386" s="105"/>
      <c r="D5386" s="121"/>
      <c r="E5386" s="83"/>
    </row>
    <row r="5387" spans="2:5" x14ac:dyDescent="0.3">
      <c r="B5387" s="104"/>
      <c r="C5387" s="105"/>
      <c r="D5387" s="121"/>
      <c r="E5387" s="83"/>
    </row>
    <row r="5388" spans="2:5" x14ac:dyDescent="0.3">
      <c r="B5388" s="104"/>
      <c r="C5388" s="105"/>
      <c r="D5388" s="121"/>
      <c r="E5388" s="83"/>
    </row>
    <row r="5389" spans="2:5" x14ac:dyDescent="0.3">
      <c r="B5389" s="104"/>
      <c r="C5389" s="105"/>
      <c r="D5389" s="121"/>
      <c r="E5389" s="83"/>
    </row>
    <row r="5390" spans="2:5" x14ac:dyDescent="0.3">
      <c r="B5390" s="104"/>
      <c r="C5390" s="105"/>
      <c r="D5390" s="121"/>
      <c r="E5390" s="83"/>
    </row>
    <row r="5391" spans="2:5" x14ac:dyDescent="0.3">
      <c r="B5391" s="104"/>
      <c r="C5391" s="105"/>
      <c r="D5391" s="121"/>
      <c r="E5391" s="83"/>
    </row>
    <row r="5392" spans="2:5" x14ac:dyDescent="0.3">
      <c r="B5392" s="104"/>
      <c r="C5392" s="105"/>
      <c r="D5392" s="121"/>
      <c r="E5392" s="83"/>
    </row>
    <row r="5393" spans="2:5" x14ac:dyDescent="0.3">
      <c r="B5393" s="104"/>
      <c r="C5393" s="105"/>
      <c r="D5393" s="121"/>
      <c r="E5393" s="83"/>
    </row>
    <row r="5394" spans="2:5" x14ac:dyDescent="0.3">
      <c r="B5394" s="104"/>
      <c r="C5394" s="105"/>
      <c r="D5394" s="121"/>
      <c r="E5394" s="83"/>
    </row>
    <row r="5395" spans="2:5" x14ac:dyDescent="0.3">
      <c r="B5395" s="104"/>
      <c r="C5395" s="105"/>
      <c r="D5395" s="121"/>
      <c r="E5395" s="83"/>
    </row>
    <row r="5396" spans="2:5" x14ac:dyDescent="0.3">
      <c r="B5396" s="104"/>
      <c r="C5396" s="105"/>
      <c r="D5396" s="121"/>
      <c r="E5396" s="83"/>
    </row>
    <row r="5397" spans="2:5" x14ac:dyDescent="0.3">
      <c r="B5397" s="104"/>
      <c r="C5397" s="105"/>
      <c r="D5397" s="121"/>
      <c r="E5397" s="83"/>
    </row>
    <row r="5398" spans="2:5" x14ac:dyDescent="0.3">
      <c r="B5398" s="104"/>
      <c r="C5398" s="105"/>
      <c r="D5398" s="121"/>
      <c r="E5398" s="83"/>
    </row>
    <row r="5399" spans="2:5" x14ac:dyDescent="0.3">
      <c r="B5399" s="104"/>
      <c r="C5399" s="105"/>
      <c r="D5399" s="121"/>
      <c r="E5399" s="83"/>
    </row>
    <row r="5400" spans="2:5" x14ac:dyDescent="0.3">
      <c r="B5400" s="104"/>
      <c r="C5400" s="105"/>
      <c r="D5400" s="121"/>
      <c r="E5400" s="83"/>
    </row>
    <row r="5401" spans="2:5" x14ac:dyDescent="0.3">
      <c r="B5401" s="104"/>
      <c r="C5401" s="105"/>
      <c r="D5401" s="121"/>
      <c r="E5401" s="83"/>
    </row>
    <row r="5402" spans="2:5" x14ac:dyDescent="0.3">
      <c r="B5402" s="104"/>
      <c r="C5402" s="105"/>
      <c r="D5402" s="121"/>
      <c r="E5402" s="83"/>
    </row>
    <row r="5403" spans="2:5" x14ac:dyDescent="0.3">
      <c r="B5403" s="104"/>
      <c r="C5403" s="105"/>
      <c r="D5403" s="121"/>
      <c r="E5403" s="83"/>
    </row>
    <row r="5404" spans="2:5" x14ac:dyDescent="0.3">
      <c r="B5404" s="104"/>
      <c r="C5404" s="105"/>
      <c r="D5404" s="121"/>
      <c r="E5404" s="83"/>
    </row>
    <row r="5405" spans="2:5" x14ac:dyDescent="0.3">
      <c r="B5405" s="104"/>
      <c r="C5405" s="105"/>
      <c r="D5405" s="121"/>
      <c r="E5405" s="83"/>
    </row>
    <row r="5406" spans="2:5" x14ac:dyDescent="0.3">
      <c r="B5406" s="104"/>
      <c r="C5406" s="105"/>
      <c r="D5406" s="121"/>
      <c r="E5406" s="83"/>
    </row>
    <row r="5407" spans="2:5" x14ac:dyDescent="0.3">
      <c r="B5407" s="104"/>
      <c r="C5407" s="105"/>
      <c r="D5407" s="121"/>
      <c r="E5407" s="83"/>
    </row>
    <row r="5408" spans="2:5" x14ac:dyDescent="0.3">
      <c r="B5408" s="104"/>
      <c r="C5408" s="105"/>
      <c r="D5408" s="121"/>
      <c r="E5408" s="83"/>
    </row>
    <row r="5409" spans="2:5" x14ac:dyDescent="0.3">
      <c r="B5409" s="104"/>
      <c r="C5409" s="105"/>
      <c r="D5409" s="121"/>
      <c r="E5409" s="83"/>
    </row>
    <row r="5410" spans="2:5" x14ac:dyDescent="0.3">
      <c r="B5410" s="104"/>
      <c r="C5410" s="105"/>
      <c r="D5410" s="121"/>
      <c r="E5410" s="83"/>
    </row>
    <row r="5411" spans="2:5" x14ac:dyDescent="0.3">
      <c r="B5411" s="104"/>
      <c r="C5411" s="105"/>
      <c r="D5411" s="121"/>
      <c r="E5411" s="83"/>
    </row>
    <row r="5412" spans="2:5" x14ac:dyDescent="0.3">
      <c r="B5412" s="104"/>
      <c r="C5412" s="105"/>
      <c r="D5412" s="121"/>
      <c r="E5412" s="83"/>
    </row>
    <row r="5413" spans="2:5" x14ac:dyDescent="0.3">
      <c r="B5413" s="104"/>
      <c r="C5413" s="105"/>
      <c r="D5413" s="121"/>
      <c r="E5413" s="83"/>
    </row>
    <row r="5414" spans="2:5" x14ac:dyDescent="0.3">
      <c r="B5414" s="104"/>
      <c r="C5414" s="105"/>
      <c r="D5414" s="121"/>
      <c r="E5414" s="83"/>
    </row>
    <row r="5415" spans="2:5" x14ac:dyDescent="0.3">
      <c r="B5415" s="104"/>
      <c r="C5415" s="105"/>
      <c r="D5415" s="121"/>
      <c r="E5415" s="83"/>
    </row>
    <row r="5416" spans="2:5" x14ac:dyDescent="0.3">
      <c r="B5416" s="104"/>
      <c r="C5416" s="105"/>
      <c r="D5416" s="121"/>
      <c r="E5416" s="83"/>
    </row>
    <row r="5417" spans="2:5" x14ac:dyDescent="0.3">
      <c r="B5417" s="104"/>
      <c r="C5417" s="105"/>
      <c r="D5417" s="121"/>
      <c r="E5417" s="83"/>
    </row>
    <row r="5418" spans="2:5" x14ac:dyDescent="0.3">
      <c r="B5418" s="104"/>
      <c r="C5418" s="105"/>
      <c r="D5418" s="121"/>
      <c r="E5418" s="83"/>
    </row>
    <row r="5419" spans="2:5" x14ac:dyDescent="0.3">
      <c r="B5419" s="104"/>
      <c r="C5419" s="105"/>
      <c r="D5419" s="121"/>
      <c r="E5419" s="83"/>
    </row>
    <row r="5420" spans="2:5" x14ac:dyDescent="0.3">
      <c r="B5420" s="104"/>
      <c r="C5420" s="105"/>
      <c r="D5420" s="121"/>
      <c r="E5420" s="83"/>
    </row>
    <row r="5421" spans="2:5" x14ac:dyDescent="0.3">
      <c r="B5421" s="104"/>
      <c r="C5421" s="105"/>
      <c r="D5421" s="121"/>
      <c r="E5421" s="83"/>
    </row>
    <row r="5422" spans="2:5" x14ac:dyDescent="0.3">
      <c r="B5422" s="104"/>
      <c r="C5422" s="105"/>
      <c r="D5422" s="121"/>
      <c r="E5422" s="83"/>
    </row>
    <row r="5423" spans="2:5" x14ac:dyDescent="0.3">
      <c r="B5423" s="104"/>
      <c r="C5423" s="105"/>
      <c r="D5423" s="121"/>
      <c r="E5423" s="83"/>
    </row>
    <row r="5424" spans="2:5" x14ac:dyDescent="0.3">
      <c r="B5424" s="104"/>
      <c r="C5424" s="105"/>
      <c r="D5424" s="121"/>
      <c r="E5424" s="83"/>
    </row>
    <row r="5425" spans="2:5" x14ac:dyDescent="0.3">
      <c r="B5425" s="104"/>
      <c r="C5425" s="105"/>
      <c r="D5425" s="121"/>
      <c r="E5425" s="83"/>
    </row>
    <row r="5426" spans="2:5" x14ac:dyDescent="0.3">
      <c r="B5426" s="104"/>
      <c r="C5426" s="105"/>
      <c r="D5426" s="121"/>
      <c r="E5426" s="83"/>
    </row>
    <row r="5427" spans="2:5" x14ac:dyDescent="0.3">
      <c r="B5427" s="104"/>
      <c r="C5427" s="105"/>
      <c r="D5427" s="121"/>
      <c r="E5427" s="83"/>
    </row>
    <row r="5428" spans="2:5" x14ac:dyDescent="0.3">
      <c r="B5428" s="104"/>
      <c r="C5428" s="105"/>
      <c r="D5428" s="121"/>
      <c r="E5428" s="83"/>
    </row>
    <row r="5429" spans="2:5" x14ac:dyDescent="0.3">
      <c r="B5429" s="104"/>
      <c r="C5429" s="105"/>
      <c r="D5429" s="121"/>
      <c r="E5429" s="83"/>
    </row>
    <row r="5430" spans="2:5" x14ac:dyDescent="0.3">
      <c r="B5430" s="104"/>
      <c r="C5430" s="105"/>
      <c r="D5430" s="121"/>
      <c r="E5430" s="83"/>
    </row>
    <row r="5431" spans="2:5" x14ac:dyDescent="0.3">
      <c r="B5431" s="104"/>
      <c r="C5431" s="105"/>
      <c r="D5431" s="121"/>
      <c r="E5431" s="83"/>
    </row>
    <row r="5432" spans="2:5" x14ac:dyDescent="0.3">
      <c r="B5432" s="104"/>
      <c r="C5432" s="105"/>
      <c r="D5432" s="121"/>
      <c r="E5432" s="83"/>
    </row>
    <row r="5433" spans="2:5" x14ac:dyDescent="0.3">
      <c r="B5433" s="104"/>
      <c r="C5433" s="105"/>
      <c r="D5433" s="121"/>
      <c r="E5433" s="83"/>
    </row>
    <row r="5434" spans="2:5" x14ac:dyDescent="0.3">
      <c r="B5434" s="104"/>
      <c r="C5434" s="105"/>
      <c r="D5434" s="121"/>
      <c r="E5434" s="83"/>
    </row>
    <row r="5435" spans="2:5" x14ac:dyDescent="0.3">
      <c r="B5435" s="104"/>
      <c r="C5435" s="105"/>
      <c r="D5435" s="121"/>
      <c r="E5435" s="83"/>
    </row>
    <row r="5436" spans="2:5" x14ac:dyDescent="0.3">
      <c r="B5436" s="104"/>
      <c r="C5436" s="105"/>
      <c r="D5436" s="121"/>
      <c r="E5436" s="83"/>
    </row>
    <row r="5437" spans="2:5" x14ac:dyDescent="0.3">
      <c r="B5437" s="104"/>
      <c r="C5437" s="105"/>
      <c r="D5437" s="121"/>
      <c r="E5437" s="83"/>
    </row>
    <row r="5438" spans="2:5" x14ac:dyDescent="0.3">
      <c r="B5438" s="104"/>
      <c r="C5438" s="105"/>
      <c r="D5438" s="121"/>
      <c r="E5438" s="83"/>
    </row>
    <row r="5439" spans="2:5" x14ac:dyDescent="0.3">
      <c r="B5439" s="104"/>
      <c r="C5439" s="105"/>
      <c r="D5439" s="121"/>
      <c r="E5439" s="83"/>
    </row>
    <row r="5440" spans="2:5" x14ac:dyDescent="0.3">
      <c r="B5440" s="104"/>
      <c r="C5440" s="105"/>
      <c r="D5440" s="121"/>
      <c r="E5440" s="83"/>
    </row>
    <row r="5441" spans="2:5" x14ac:dyDescent="0.3">
      <c r="B5441" s="104"/>
      <c r="C5441" s="105"/>
      <c r="D5441" s="121"/>
      <c r="E5441" s="83"/>
    </row>
    <row r="5442" spans="2:5" x14ac:dyDescent="0.3">
      <c r="B5442" s="104"/>
      <c r="C5442" s="105"/>
      <c r="D5442" s="121"/>
      <c r="E5442" s="83"/>
    </row>
    <row r="5443" spans="2:5" x14ac:dyDescent="0.3">
      <c r="B5443" s="104"/>
      <c r="C5443" s="105"/>
      <c r="D5443" s="121"/>
      <c r="E5443" s="83"/>
    </row>
    <row r="5444" spans="2:5" x14ac:dyDescent="0.3">
      <c r="B5444" s="104"/>
      <c r="C5444" s="105"/>
      <c r="D5444" s="121"/>
      <c r="E5444" s="83"/>
    </row>
    <row r="5445" spans="2:5" x14ac:dyDescent="0.3">
      <c r="B5445" s="104"/>
      <c r="C5445" s="105"/>
      <c r="D5445" s="121"/>
      <c r="E5445" s="83"/>
    </row>
    <row r="5446" spans="2:5" x14ac:dyDescent="0.3">
      <c r="B5446" s="104"/>
      <c r="C5446" s="105"/>
      <c r="D5446" s="121"/>
      <c r="E5446" s="83"/>
    </row>
    <row r="5447" spans="2:5" x14ac:dyDescent="0.3">
      <c r="B5447" s="104"/>
      <c r="C5447" s="105"/>
      <c r="D5447" s="121"/>
      <c r="E5447" s="83"/>
    </row>
    <row r="5448" spans="2:5" x14ac:dyDescent="0.3">
      <c r="B5448" s="104"/>
      <c r="C5448" s="105"/>
      <c r="D5448" s="121"/>
      <c r="E5448" s="83"/>
    </row>
    <row r="5449" spans="2:5" x14ac:dyDescent="0.3">
      <c r="B5449" s="104"/>
      <c r="C5449" s="105"/>
      <c r="D5449" s="121"/>
      <c r="E5449" s="83"/>
    </row>
    <row r="5450" spans="2:5" x14ac:dyDescent="0.3">
      <c r="B5450" s="104"/>
      <c r="C5450" s="105"/>
      <c r="D5450" s="121"/>
      <c r="E5450" s="83"/>
    </row>
    <row r="5451" spans="2:5" x14ac:dyDescent="0.3">
      <c r="B5451" s="104"/>
      <c r="C5451" s="105"/>
      <c r="D5451" s="121"/>
      <c r="E5451" s="83"/>
    </row>
    <row r="5452" spans="2:5" x14ac:dyDescent="0.3">
      <c r="B5452" s="104"/>
      <c r="C5452" s="105"/>
      <c r="D5452" s="121"/>
      <c r="E5452" s="83"/>
    </row>
    <row r="5453" spans="2:5" x14ac:dyDescent="0.3">
      <c r="B5453" s="104"/>
      <c r="C5453" s="105"/>
      <c r="D5453" s="121"/>
      <c r="E5453" s="83"/>
    </row>
    <row r="5454" spans="2:5" x14ac:dyDescent="0.3">
      <c r="B5454" s="104"/>
      <c r="C5454" s="105"/>
      <c r="D5454" s="121"/>
      <c r="E5454" s="83"/>
    </row>
    <row r="5455" spans="2:5" x14ac:dyDescent="0.3">
      <c r="B5455" s="104"/>
      <c r="C5455" s="105"/>
      <c r="D5455" s="121"/>
      <c r="E5455" s="83"/>
    </row>
    <row r="5456" spans="2:5" x14ac:dyDescent="0.3">
      <c r="B5456" s="104"/>
      <c r="C5456" s="105"/>
      <c r="D5456" s="121"/>
      <c r="E5456" s="83"/>
    </row>
    <row r="5457" spans="2:5" x14ac:dyDescent="0.3">
      <c r="B5457" s="104"/>
      <c r="C5457" s="105"/>
      <c r="D5457" s="121"/>
      <c r="E5457" s="83"/>
    </row>
    <row r="5458" spans="2:5" x14ac:dyDescent="0.3">
      <c r="B5458" s="104"/>
      <c r="C5458" s="105"/>
      <c r="D5458" s="121"/>
      <c r="E5458" s="83"/>
    </row>
    <row r="5459" spans="2:5" x14ac:dyDescent="0.3">
      <c r="B5459" s="104"/>
      <c r="C5459" s="105"/>
      <c r="D5459" s="121"/>
      <c r="E5459" s="83"/>
    </row>
    <row r="5460" spans="2:5" x14ac:dyDescent="0.3">
      <c r="B5460" s="104"/>
      <c r="C5460" s="105"/>
      <c r="D5460" s="121"/>
      <c r="E5460" s="83"/>
    </row>
    <row r="5461" spans="2:5" x14ac:dyDescent="0.3">
      <c r="B5461" s="104"/>
      <c r="C5461" s="105"/>
      <c r="D5461" s="121"/>
      <c r="E5461" s="83"/>
    </row>
    <row r="5462" spans="2:5" x14ac:dyDescent="0.3">
      <c r="B5462" s="104"/>
      <c r="C5462" s="105"/>
      <c r="D5462" s="121"/>
      <c r="E5462" s="83"/>
    </row>
    <row r="5463" spans="2:5" x14ac:dyDescent="0.3">
      <c r="B5463" s="104"/>
      <c r="C5463" s="105"/>
      <c r="D5463" s="121"/>
      <c r="E5463" s="83"/>
    </row>
    <row r="5464" spans="2:5" x14ac:dyDescent="0.3">
      <c r="B5464" s="104"/>
      <c r="C5464" s="105"/>
      <c r="D5464" s="121"/>
      <c r="E5464" s="83"/>
    </row>
    <row r="5465" spans="2:5" x14ac:dyDescent="0.3">
      <c r="B5465" s="104"/>
      <c r="C5465" s="105"/>
      <c r="D5465" s="121"/>
      <c r="E5465" s="83"/>
    </row>
    <row r="5466" spans="2:5" x14ac:dyDescent="0.3">
      <c r="B5466" s="104"/>
      <c r="C5466" s="105"/>
      <c r="D5466" s="121"/>
      <c r="E5466" s="83"/>
    </row>
    <row r="5467" spans="2:5" x14ac:dyDescent="0.3">
      <c r="B5467" s="104"/>
      <c r="C5467" s="105"/>
      <c r="D5467" s="121"/>
      <c r="E5467" s="83"/>
    </row>
    <row r="5468" spans="2:5" x14ac:dyDescent="0.3">
      <c r="B5468" s="104"/>
      <c r="C5468" s="105"/>
      <c r="D5468" s="121"/>
      <c r="E5468" s="83"/>
    </row>
    <row r="5469" spans="2:5" x14ac:dyDescent="0.3">
      <c r="B5469" s="104"/>
      <c r="C5469" s="105"/>
      <c r="D5469" s="121"/>
      <c r="E5469" s="83"/>
    </row>
    <row r="5470" spans="2:5" x14ac:dyDescent="0.3">
      <c r="B5470" s="104"/>
      <c r="C5470" s="105"/>
      <c r="D5470" s="121"/>
      <c r="E5470" s="83"/>
    </row>
    <row r="5471" spans="2:5" x14ac:dyDescent="0.3">
      <c r="B5471" s="104"/>
      <c r="C5471" s="105"/>
      <c r="D5471" s="121"/>
      <c r="E5471" s="83"/>
    </row>
    <row r="5472" spans="2:5" x14ac:dyDescent="0.3">
      <c r="B5472" s="104"/>
      <c r="C5472" s="105"/>
      <c r="D5472" s="121"/>
      <c r="E5472" s="83"/>
    </row>
    <row r="5473" spans="2:5" x14ac:dyDescent="0.3">
      <c r="B5473" s="104"/>
      <c r="C5473" s="105"/>
      <c r="D5473" s="121"/>
      <c r="E5473" s="83"/>
    </row>
    <row r="5474" spans="2:5" x14ac:dyDescent="0.3">
      <c r="B5474" s="104"/>
      <c r="C5474" s="105"/>
      <c r="D5474" s="121"/>
      <c r="E5474" s="83"/>
    </row>
    <row r="5475" spans="2:5" x14ac:dyDescent="0.3">
      <c r="B5475" s="104"/>
      <c r="C5475" s="105"/>
      <c r="D5475" s="121"/>
      <c r="E5475" s="83"/>
    </row>
    <row r="5476" spans="2:5" x14ac:dyDescent="0.3">
      <c r="B5476" s="104"/>
      <c r="C5476" s="105"/>
      <c r="D5476" s="121"/>
      <c r="E5476" s="83"/>
    </row>
    <row r="5477" spans="2:5" x14ac:dyDescent="0.3">
      <c r="B5477" s="104"/>
      <c r="C5477" s="105"/>
      <c r="D5477" s="121"/>
      <c r="E5477" s="83"/>
    </row>
    <row r="5478" spans="2:5" x14ac:dyDescent="0.3">
      <c r="B5478" s="104"/>
      <c r="C5478" s="105"/>
      <c r="D5478" s="121"/>
      <c r="E5478" s="83"/>
    </row>
    <row r="5479" spans="2:5" x14ac:dyDescent="0.3">
      <c r="B5479" s="104"/>
      <c r="C5479" s="105"/>
      <c r="D5479" s="121"/>
      <c r="E5479" s="83"/>
    </row>
    <row r="5480" spans="2:5" x14ac:dyDescent="0.3">
      <c r="B5480" s="104"/>
      <c r="C5480" s="105"/>
      <c r="D5480" s="121"/>
      <c r="E5480" s="83"/>
    </row>
    <row r="5481" spans="2:5" x14ac:dyDescent="0.3">
      <c r="B5481" s="104"/>
      <c r="C5481" s="105"/>
      <c r="D5481" s="121"/>
      <c r="E5481" s="83"/>
    </row>
    <row r="5482" spans="2:5" x14ac:dyDescent="0.3">
      <c r="B5482" s="104"/>
      <c r="C5482" s="105"/>
      <c r="D5482" s="121"/>
      <c r="E5482" s="83"/>
    </row>
    <row r="5483" spans="2:5" x14ac:dyDescent="0.3">
      <c r="B5483" s="104"/>
      <c r="C5483" s="105"/>
      <c r="D5483" s="121"/>
      <c r="E5483" s="83"/>
    </row>
    <row r="5484" spans="2:5" x14ac:dyDescent="0.3">
      <c r="B5484" s="104"/>
      <c r="C5484" s="105"/>
      <c r="D5484" s="121"/>
      <c r="E5484" s="83"/>
    </row>
    <row r="5485" spans="2:5" x14ac:dyDescent="0.3">
      <c r="B5485" s="104"/>
      <c r="C5485" s="105"/>
      <c r="D5485" s="121"/>
      <c r="E5485" s="83"/>
    </row>
    <row r="5486" spans="2:5" x14ac:dyDescent="0.3">
      <c r="B5486" s="104"/>
      <c r="C5486" s="105"/>
      <c r="D5486" s="121"/>
      <c r="E5486" s="83"/>
    </row>
    <row r="5487" spans="2:5" x14ac:dyDescent="0.3">
      <c r="B5487" s="104"/>
      <c r="C5487" s="105"/>
      <c r="D5487" s="121"/>
      <c r="E5487" s="83"/>
    </row>
    <row r="5488" spans="2:5" x14ac:dyDescent="0.3">
      <c r="B5488" s="104"/>
      <c r="C5488" s="105"/>
      <c r="D5488" s="121"/>
      <c r="E5488" s="83"/>
    </row>
    <row r="5489" spans="2:5" x14ac:dyDescent="0.3">
      <c r="B5489" s="104"/>
      <c r="C5489" s="105"/>
      <c r="D5489" s="121"/>
      <c r="E5489" s="83"/>
    </row>
    <row r="5490" spans="2:5" x14ac:dyDescent="0.3">
      <c r="B5490" s="104"/>
      <c r="C5490" s="105"/>
      <c r="D5490" s="121"/>
      <c r="E5490" s="83"/>
    </row>
    <row r="5491" spans="2:5" x14ac:dyDescent="0.3">
      <c r="B5491" s="104"/>
      <c r="C5491" s="105"/>
      <c r="D5491" s="121"/>
      <c r="E5491" s="83"/>
    </row>
    <row r="5492" spans="2:5" x14ac:dyDescent="0.3">
      <c r="B5492" s="104"/>
      <c r="C5492" s="105"/>
      <c r="D5492" s="121"/>
      <c r="E5492" s="83"/>
    </row>
    <row r="5493" spans="2:5" x14ac:dyDescent="0.3">
      <c r="B5493" s="104"/>
      <c r="C5493" s="105"/>
      <c r="D5493" s="121"/>
      <c r="E5493" s="83"/>
    </row>
    <row r="5494" spans="2:5" x14ac:dyDescent="0.3">
      <c r="B5494" s="104"/>
      <c r="C5494" s="105"/>
      <c r="D5494" s="121"/>
      <c r="E5494" s="83"/>
    </row>
    <row r="5495" spans="2:5" x14ac:dyDescent="0.3">
      <c r="B5495" s="104"/>
      <c r="C5495" s="105"/>
      <c r="D5495" s="121"/>
      <c r="E5495" s="83"/>
    </row>
    <row r="5496" spans="2:5" x14ac:dyDescent="0.3">
      <c r="B5496" s="104"/>
      <c r="C5496" s="105"/>
      <c r="D5496" s="121"/>
      <c r="E5496" s="83"/>
    </row>
    <row r="5497" spans="2:5" x14ac:dyDescent="0.3">
      <c r="B5497" s="104"/>
      <c r="C5497" s="105"/>
      <c r="D5497" s="121"/>
      <c r="E5497" s="83"/>
    </row>
    <row r="5498" spans="2:5" x14ac:dyDescent="0.3">
      <c r="B5498" s="104"/>
      <c r="C5498" s="105"/>
      <c r="D5498" s="121"/>
      <c r="E5498" s="83"/>
    </row>
    <row r="5499" spans="2:5" x14ac:dyDescent="0.3">
      <c r="B5499" s="104"/>
      <c r="C5499" s="105"/>
      <c r="D5499" s="121"/>
      <c r="E5499" s="83"/>
    </row>
    <row r="5500" spans="2:5" x14ac:dyDescent="0.3">
      <c r="B5500" s="104"/>
      <c r="C5500" s="105"/>
      <c r="D5500" s="121"/>
      <c r="E5500" s="83"/>
    </row>
    <row r="5501" spans="2:5" x14ac:dyDescent="0.3">
      <c r="B5501" s="104"/>
      <c r="C5501" s="105"/>
      <c r="D5501" s="121"/>
      <c r="E5501" s="83"/>
    </row>
    <row r="5502" spans="2:5" x14ac:dyDescent="0.3">
      <c r="B5502" s="104"/>
      <c r="C5502" s="105"/>
      <c r="D5502" s="121"/>
      <c r="E5502" s="83"/>
    </row>
    <row r="5503" spans="2:5" x14ac:dyDescent="0.3">
      <c r="B5503" s="104"/>
      <c r="C5503" s="105"/>
      <c r="D5503" s="121"/>
      <c r="E5503" s="83"/>
    </row>
    <row r="5504" spans="2:5" x14ac:dyDescent="0.3">
      <c r="B5504" s="104"/>
      <c r="C5504" s="105"/>
      <c r="D5504" s="121"/>
      <c r="E5504" s="83"/>
    </row>
    <row r="5505" spans="2:5" x14ac:dyDescent="0.3">
      <c r="B5505" s="104"/>
      <c r="C5505" s="105"/>
      <c r="D5505" s="121"/>
      <c r="E5505" s="83"/>
    </row>
    <row r="5506" spans="2:5" x14ac:dyDescent="0.3">
      <c r="B5506" s="104"/>
      <c r="C5506" s="105"/>
      <c r="D5506" s="121"/>
      <c r="E5506" s="83"/>
    </row>
    <row r="5507" spans="2:5" x14ac:dyDescent="0.3">
      <c r="B5507" s="104"/>
      <c r="C5507" s="105"/>
      <c r="D5507" s="121"/>
      <c r="E5507" s="83"/>
    </row>
    <row r="5508" spans="2:5" x14ac:dyDescent="0.3">
      <c r="B5508" s="104"/>
      <c r="C5508" s="105"/>
      <c r="D5508" s="121"/>
      <c r="E5508" s="83"/>
    </row>
    <row r="5509" spans="2:5" x14ac:dyDescent="0.3">
      <c r="B5509" s="104"/>
      <c r="C5509" s="105"/>
      <c r="D5509" s="121"/>
      <c r="E5509" s="83"/>
    </row>
    <row r="5510" spans="2:5" x14ac:dyDescent="0.3">
      <c r="B5510" s="104"/>
      <c r="C5510" s="105"/>
      <c r="D5510" s="121"/>
      <c r="E5510" s="83"/>
    </row>
    <row r="5511" spans="2:5" x14ac:dyDescent="0.3">
      <c r="B5511" s="104"/>
      <c r="C5511" s="105"/>
      <c r="D5511" s="121"/>
      <c r="E5511" s="83"/>
    </row>
    <row r="5512" spans="2:5" x14ac:dyDescent="0.3">
      <c r="B5512" s="104"/>
      <c r="C5512" s="105"/>
      <c r="D5512" s="121"/>
      <c r="E5512" s="83"/>
    </row>
    <row r="5513" spans="2:5" x14ac:dyDescent="0.3">
      <c r="B5513" s="104"/>
      <c r="C5513" s="105"/>
      <c r="D5513" s="121"/>
      <c r="E5513" s="83"/>
    </row>
    <row r="5514" spans="2:5" x14ac:dyDescent="0.3">
      <c r="B5514" s="104"/>
      <c r="C5514" s="105"/>
      <c r="D5514" s="121"/>
      <c r="E5514" s="83"/>
    </row>
    <row r="5515" spans="2:5" x14ac:dyDescent="0.3">
      <c r="B5515" s="104"/>
      <c r="C5515" s="105"/>
      <c r="D5515" s="121"/>
      <c r="E5515" s="83"/>
    </row>
    <row r="5516" spans="2:5" x14ac:dyDescent="0.3">
      <c r="B5516" s="104"/>
      <c r="C5516" s="105"/>
      <c r="D5516" s="121"/>
      <c r="E5516" s="83"/>
    </row>
    <row r="5517" spans="2:5" x14ac:dyDescent="0.3">
      <c r="B5517" s="104"/>
      <c r="C5517" s="105"/>
      <c r="D5517" s="121"/>
      <c r="E5517" s="83"/>
    </row>
    <row r="5518" spans="2:5" x14ac:dyDescent="0.3">
      <c r="B5518" s="104"/>
      <c r="C5518" s="105"/>
      <c r="D5518" s="121"/>
      <c r="E5518" s="83"/>
    </row>
    <row r="5519" spans="2:5" x14ac:dyDescent="0.3">
      <c r="B5519" s="104"/>
      <c r="C5519" s="105"/>
      <c r="D5519" s="121"/>
      <c r="E5519" s="83"/>
    </row>
    <row r="5520" spans="2:5" x14ac:dyDescent="0.3">
      <c r="B5520" s="104"/>
      <c r="C5520" s="105"/>
      <c r="D5520" s="121"/>
      <c r="E5520" s="83"/>
    </row>
    <row r="5521" spans="2:5" x14ac:dyDescent="0.3">
      <c r="B5521" s="104"/>
      <c r="C5521" s="105"/>
      <c r="D5521" s="121"/>
      <c r="E5521" s="83"/>
    </row>
    <row r="5522" spans="2:5" x14ac:dyDescent="0.3">
      <c r="B5522" s="104"/>
      <c r="C5522" s="105"/>
      <c r="D5522" s="121"/>
      <c r="E5522" s="83"/>
    </row>
    <row r="5523" spans="2:5" x14ac:dyDescent="0.3">
      <c r="B5523" s="104"/>
      <c r="C5523" s="105"/>
      <c r="D5523" s="121"/>
      <c r="E5523" s="83"/>
    </row>
    <row r="5524" spans="2:5" x14ac:dyDescent="0.3">
      <c r="B5524" s="104"/>
      <c r="C5524" s="105"/>
      <c r="D5524" s="121"/>
      <c r="E5524" s="83"/>
    </row>
    <row r="5525" spans="2:5" x14ac:dyDescent="0.3">
      <c r="B5525" s="104"/>
      <c r="C5525" s="105"/>
      <c r="D5525" s="121"/>
      <c r="E5525" s="83"/>
    </row>
    <row r="5526" spans="2:5" x14ac:dyDescent="0.3">
      <c r="B5526" s="104"/>
      <c r="C5526" s="105"/>
      <c r="D5526" s="121"/>
      <c r="E5526" s="83"/>
    </row>
    <row r="5527" spans="2:5" x14ac:dyDescent="0.3">
      <c r="B5527" s="104"/>
      <c r="C5527" s="105"/>
      <c r="D5527" s="121"/>
      <c r="E5527" s="83"/>
    </row>
    <row r="5528" spans="2:5" x14ac:dyDescent="0.3">
      <c r="B5528" s="104"/>
      <c r="C5528" s="105"/>
      <c r="D5528" s="121"/>
      <c r="E5528" s="83"/>
    </row>
    <row r="5529" spans="2:5" x14ac:dyDescent="0.3">
      <c r="B5529" s="104"/>
      <c r="C5529" s="105"/>
      <c r="D5529" s="121"/>
      <c r="E5529" s="83"/>
    </row>
    <row r="5530" spans="2:5" x14ac:dyDescent="0.3">
      <c r="B5530" s="104"/>
      <c r="C5530" s="105"/>
      <c r="D5530" s="121"/>
      <c r="E5530" s="83"/>
    </row>
    <row r="5531" spans="2:5" x14ac:dyDescent="0.3">
      <c r="B5531" s="104"/>
      <c r="C5531" s="105"/>
      <c r="D5531" s="121"/>
      <c r="E5531" s="83"/>
    </row>
    <row r="5532" spans="2:5" x14ac:dyDescent="0.3">
      <c r="B5532" s="104"/>
      <c r="C5532" s="105"/>
      <c r="D5532" s="121"/>
      <c r="E5532" s="83"/>
    </row>
    <row r="5533" spans="2:5" x14ac:dyDescent="0.3">
      <c r="B5533" s="104"/>
      <c r="C5533" s="105"/>
      <c r="D5533" s="121"/>
      <c r="E5533" s="83"/>
    </row>
    <row r="5534" spans="2:5" x14ac:dyDescent="0.3">
      <c r="B5534" s="104"/>
      <c r="C5534" s="105"/>
      <c r="D5534" s="121"/>
      <c r="E5534" s="83"/>
    </row>
    <row r="5535" spans="2:5" x14ac:dyDescent="0.3">
      <c r="B5535" s="104"/>
      <c r="C5535" s="105"/>
      <c r="D5535" s="121"/>
      <c r="E5535" s="83"/>
    </row>
    <row r="5536" spans="2:5" x14ac:dyDescent="0.3">
      <c r="B5536" s="104"/>
      <c r="C5536" s="105"/>
      <c r="D5536" s="121"/>
      <c r="E5536" s="83"/>
    </row>
    <row r="5537" spans="2:5" x14ac:dyDescent="0.3">
      <c r="B5537" s="104"/>
      <c r="C5537" s="105"/>
      <c r="D5537" s="121"/>
      <c r="E5537" s="83"/>
    </row>
    <row r="5538" spans="2:5" x14ac:dyDescent="0.3">
      <c r="B5538" s="104"/>
      <c r="C5538" s="105"/>
      <c r="D5538" s="121"/>
      <c r="E5538" s="83"/>
    </row>
    <row r="5539" spans="2:5" x14ac:dyDescent="0.3">
      <c r="B5539" s="104"/>
      <c r="C5539" s="105"/>
      <c r="D5539" s="121"/>
      <c r="E5539" s="83"/>
    </row>
    <row r="5540" spans="2:5" x14ac:dyDescent="0.3">
      <c r="B5540" s="104"/>
      <c r="C5540" s="105"/>
      <c r="D5540" s="121"/>
      <c r="E5540" s="83"/>
    </row>
    <row r="5541" spans="2:5" x14ac:dyDescent="0.3">
      <c r="B5541" s="104"/>
      <c r="C5541" s="105"/>
      <c r="D5541" s="121"/>
      <c r="E5541" s="83"/>
    </row>
    <row r="5542" spans="2:5" x14ac:dyDescent="0.3">
      <c r="B5542" s="104"/>
      <c r="C5542" s="105"/>
      <c r="D5542" s="121"/>
      <c r="E5542" s="83"/>
    </row>
    <row r="5543" spans="2:5" x14ac:dyDescent="0.3">
      <c r="B5543" s="104"/>
      <c r="C5543" s="105"/>
      <c r="D5543" s="121"/>
      <c r="E5543" s="83"/>
    </row>
    <row r="5544" spans="2:5" x14ac:dyDescent="0.3">
      <c r="B5544" s="104"/>
      <c r="C5544" s="105"/>
      <c r="D5544" s="121"/>
      <c r="E5544" s="83"/>
    </row>
    <row r="5545" spans="2:5" x14ac:dyDescent="0.3">
      <c r="B5545" s="104"/>
      <c r="C5545" s="105"/>
      <c r="D5545" s="121"/>
      <c r="E5545" s="83"/>
    </row>
    <row r="5546" spans="2:5" x14ac:dyDescent="0.3">
      <c r="B5546" s="104"/>
      <c r="C5546" s="105"/>
      <c r="D5546" s="121"/>
      <c r="E5546" s="83"/>
    </row>
    <row r="5547" spans="2:5" x14ac:dyDescent="0.3">
      <c r="B5547" s="104"/>
      <c r="C5547" s="105"/>
      <c r="D5547" s="121"/>
      <c r="E5547" s="83"/>
    </row>
    <row r="5548" spans="2:5" x14ac:dyDescent="0.3">
      <c r="B5548" s="104"/>
      <c r="C5548" s="105"/>
      <c r="D5548" s="121"/>
      <c r="E5548" s="83"/>
    </row>
    <row r="5549" spans="2:5" x14ac:dyDescent="0.3">
      <c r="B5549" s="104"/>
      <c r="C5549" s="105"/>
      <c r="D5549" s="121"/>
      <c r="E5549" s="83"/>
    </row>
    <row r="5550" spans="2:5" x14ac:dyDescent="0.3">
      <c r="B5550" s="104"/>
      <c r="C5550" s="105"/>
      <c r="D5550" s="121"/>
      <c r="E5550" s="83"/>
    </row>
    <row r="5551" spans="2:5" x14ac:dyDescent="0.3">
      <c r="B5551" s="104"/>
      <c r="C5551" s="105"/>
      <c r="D5551" s="121"/>
      <c r="E5551" s="83"/>
    </row>
    <row r="5552" spans="2:5" x14ac:dyDescent="0.3">
      <c r="B5552" s="104"/>
      <c r="C5552" s="105"/>
      <c r="D5552" s="121"/>
      <c r="E5552" s="83"/>
    </row>
    <row r="5553" spans="2:5" x14ac:dyDescent="0.3">
      <c r="B5553" s="104"/>
      <c r="C5553" s="105"/>
      <c r="D5553" s="121"/>
      <c r="E5553" s="83"/>
    </row>
    <row r="5554" spans="2:5" x14ac:dyDescent="0.3">
      <c r="B5554" s="104"/>
      <c r="C5554" s="105"/>
      <c r="D5554" s="121"/>
      <c r="E5554" s="83"/>
    </row>
    <row r="5555" spans="2:5" x14ac:dyDescent="0.3">
      <c r="B5555" s="104"/>
      <c r="C5555" s="105"/>
      <c r="D5555" s="121"/>
      <c r="E5555" s="83"/>
    </row>
    <row r="5556" spans="2:5" x14ac:dyDescent="0.3">
      <c r="B5556" s="104"/>
      <c r="C5556" s="105"/>
      <c r="D5556" s="121"/>
      <c r="E5556" s="83"/>
    </row>
    <row r="5557" spans="2:5" x14ac:dyDescent="0.3">
      <c r="B5557" s="104"/>
      <c r="C5557" s="105"/>
      <c r="D5557" s="121"/>
      <c r="E5557" s="83"/>
    </row>
    <row r="5558" spans="2:5" x14ac:dyDescent="0.3">
      <c r="B5558" s="104"/>
      <c r="C5558" s="105"/>
      <c r="D5558" s="121"/>
      <c r="E5558" s="83"/>
    </row>
    <row r="5559" spans="2:5" x14ac:dyDescent="0.3">
      <c r="B5559" s="104"/>
      <c r="C5559" s="105"/>
      <c r="D5559" s="121"/>
      <c r="E5559" s="83"/>
    </row>
    <row r="5560" spans="2:5" x14ac:dyDescent="0.3">
      <c r="B5560" s="104"/>
      <c r="C5560" s="105"/>
      <c r="D5560" s="121"/>
      <c r="E5560" s="83"/>
    </row>
    <row r="5561" spans="2:5" x14ac:dyDescent="0.3">
      <c r="B5561" s="104"/>
      <c r="C5561" s="105"/>
      <c r="D5561" s="121"/>
      <c r="E5561" s="83"/>
    </row>
    <row r="5562" spans="2:5" x14ac:dyDescent="0.3">
      <c r="B5562" s="104"/>
      <c r="C5562" s="105"/>
      <c r="D5562" s="121"/>
      <c r="E5562" s="83"/>
    </row>
    <row r="5563" spans="2:5" x14ac:dyDescent="0.3">
      <c r="B5563" s="104"/>
      <c r="C5563" s="105"/>
      <c r="D5563" s="121"/>
      <c r="E5563" s="83"/>
    </row>
    <row r="5564" spans="2:5" x14ac:dyDescent="0.3">
      <c r="B5564" s="104"/>
      <c r="C5564" s="105"/>
      <c r="D5564" s="121"/>
      <c r="E5564" s="83"/>
    </row>
    <row r="5565" spans="2:5" x14ac:dyDescent="0.3">
      <c r="B5565" s="104"/>
      <c r="C5565" s="105"/>
      <c r="D5565" s="121"/>
      <c r="E5565" s="83"/>
    </row>
    <row r="5566" spans="2:5" x14ac:dyDescent="0.3">
      <c r="B5566" s="104"/>
      <c r="C5566" s="105"/>
      <c r="D5566" s="121"/>
      <c r="E5566" s="83"/>
    </row>
    <row r="5567" spans="2:5" x14ac:dyDescent="0.3">
      <c r="B5567" s="104"/>
      <c r="C5567" s="105"/>
      <c r="D5567" s="121"/>
      <c r="E5567" s="83"/>
    </row>
    <row r="5568" spans="2:5" x14ac:dyDescent="0.3">
      <c r="B5568" s="104"/>
      <c r="C5568" s="105"/>
      <c r="D5568" s="121"/>
      <c r="E5568" s="83"/>
    </row>
    <row r="5569" spans="2:5" x14ac:dyDescent="0.3">
      <c r="B5569" s="104"/>
      <c r="C5569" s="105"/>
      <c r="D5569" s="121"/>
      <c r="E5569" s="83"/>
    </row>
    <row r="5570" spans="2:5" x14ac:dyDescent="0.3">
      <c r="B5570" s="104"/>
      <c r="C5570" s="105"/>
      <c r="D5570" s="121"/>
      <c r="E5570" s="83"/>
    </row>
    <row r="5571" spans="2:5" x14ac:dyDescent="0.3">
      <c r="B5571" s="104"/>
      <c r="C5571" s="105"/>
      <c r="D5571" s="121"/>
      <c r="E5571" s="83"/>
    </row>
    <row r="5572" spans="2:5" x14ac:dyDescent="0.3">
      <c r="B5572" s="104"/>
      <c r="C5572" s="105"/>
      <c r="D5572" s="121"/>
      <c r="E5572" s="83"/>
    </row>
    <row r="5573" spans="2:5" x14ac:dyDescent="0.3">
      <c r="B5573" s="104"/>
      <c r="C5573" s="105"/>
      <c r="D5573" s="121"/>
      <c r="E5573" s="83"/>
    </row>
    <row r="5574" spans="2:5" x14ac:dyDescent="0.3">
      <c r="B5574" s="104"/>
      <c r="C5574" s="105"/>
      <c r="D5574" s="121"/>
      <c r="E5574" s="83"/>
    </row>
    <row r="5575" spans="2:5" x14ac:dyDescent="0.3">
      <c r="B5575" s="104"/>
      <c r="C5575" s="105"/>
      <c r="D5575" s="121"/>
      <c r="E5575" s="83"/>
    </row>
    <row r="5576" spans="2:5" x14ac:dyDescent="0.3">
      <c r="B5576" s="104"/>
      <c r="C5576" s="105"/>
      <c r="D5576" s="121"/>
      <c r="E5576" s="83"/>
    </row>
    <row r="5577" spans="2:5" x14ac:dyDescent="0.3">
      <c r="B5577" s="104"/>
      <c r="C5577" s="105"/>
      <c r="D5577" s="121"/>
      <c r="E5577" s="83"/>
    </row>
    <row r="5578" spans="2:5" x14ac:dyDescent="0.3">
      <c r="B5578" s="104"/>
      <c r="C5578" s="105"/>
      <c r="D5578" s="121"/>
      <c r="E5578" s="83"/>
    </row>
    <row r="5579" spans="2:5" x14ac:dyDescent="0.3">
      <c r="B5579" s="104"/>
      <c r="C5579" s="105"/>
      <c r="D5579" s="121"/>
      <c r="E5579" s="83"/>
    </row>
    <row r="5580" spans="2:5" x14ac:dyDescent="0.3">
      <c r="B5580" s="104"/>
      <c r="C5580" s="105"/>
      <c r="D5580" s="121"/>
      <c r="E5580" s="83"/>
    </row>
    <row r="5581" spans="2:5" x14ac:dyDescent="0.3">
      <c r="B5581" s="104"/>
      <c r="C5581" s="105"/>
      <c r="D5581" s="121"/>
      <c r="E5581" s="83"/>
    </row>
    <row r="5582" spans="2:5" x14ac:dyDescent="0.3">
      <c r="B5582" s="104"/>
      <c r="C5582" s="105"/>
      <c r="D5582" s="121"/>
      <c r="E5582" s="83"/>
    </row>
    <row r="5583" spans="2:5" x14ac:dyDescent="0.3">
      <c r="B5583" s="104"/>
      <c r="C5583" s="105"/>
      <c r="D5583" s="121"/>
      <c r="E5583" s="83"/>
    </row>
    <row r="5584" spans="2:5" x14ac:dyDescent="0.3">
      <c r="B5584" s="104"/>
      <c r="C5584" s="105"/>
      <c r="D5584" s="121"/>
      <c r="E5584" s="83"/>
    </row>
    <row r="5585" spans="2:5" x14ac:dyDescent="0.3">
      <c r="B5585" s="104"/>
      <c r="C5585" s="105"/>
      <c r="D5585" s="121"/>
      <c r="E5585" s="83"/>
    </row>
    <row r="5586" spans="2:5" x14ac:dyDescent="0.3">
      <c r="B5586" s="104"/>
      <c r="C5586" s="105"/>
      <c r="D5586" s="121"/>
      <c r="E5586" s="83"/>
    </row>
    <row r="5587" spans="2:5" x14ac:dyDescent="0.3">
      <c r="B5587" s="104"/>
      <c r="C5587" s="105"/>
      <c r="D5587" s="121"/>
      <c r="E5587" s="83"/>
    </row>
    <row r="5588" spans="2:5" x14ac:dyDescent="0.3">
      <c r="B5588" s="104"/>
      <c r="C5588" s="105"/>
      <c r="D5588" s="121"/>
      <c r="E5588" s="83"/>
    </row>
    <row r="5589" spans="2:5" x14ac:dyDescent="0.3">
      <c r="B5589" s="104"/>
      <c r="C5589" s="105"/>
      <c r="D5589" s="121"/>
      <c r="E5589" s="83"/>
    </row>
    <row r="5590" spans="2:5" x14ac:dyDescent="0.3">
      <c r="B5590" s="104"/>
      <c r="C5590" s="105"/>
      <c r="D5590" s="121"/>
      <c r="E5590" s="83"/>
    </row>
    <row r="5591" spans="2:5" x14ac:dyDescent="0.3">
      <c r="B5591" s="104"/>
      <c r="C5591" s="105"/>
      <c r="D5591" s="121"/>
      <c r="E5591" s="83"/>
    </row>
    <row r="5592" spans="2:5" x14ac:dyDescent="0.3">
      <c r="B5592" s="104"/>
      <c r="C5592" s="105"/>
      <c r="D5592" s="121"/>
      <c r="E5592" s="83"/>
    </row>
    <row r="5593" spans="2:5" x14ac:dyDescent="0.3">
      <c r="B5593" s="104"/>
      <c r="C5593" s="105"/>
      <c r="D5593" s="121"/>
      <c r="E5593" s="83"/>
    </row>
    <row r="5594" spans="2:5" x14ac:dyDescent="0.3">
      <c r="B5594" s="104"/>
      <c r="C5594" s="105"/>
      <c r="D5594" s="121"/>
      <c r="E5594" s="83"/>
    </row>
    <row r="5595" spans="2:5" x14ac:dyDescent="0.3">
      <c r="B5595" s="104"/>
      <c r="C5595" s="105"/>
      <c r="D5595" s="121"/>
      <c r="E5595" s="83"/>
    </row>
    <row r="5596" spans="2:5" x14ac:dyDescent="0.3">
      <c r="B5596" s="104"/>
      <c r="C5596" s="105"/>
      <c r="D5596" s="121"/>
      <c r="E5596" s="83"/>
    </row>
    <row r="5597" spans="2:5" x14ac:dyDescent="0.3">
      <c r="B5597" s="104"/>
      <c r="C5597" s="105"/>
      <c r="D5597" s="121"/>
      <c r="E5597" s="83"/>
    </row>
    <row r="5598" spans="2:5" x14ac:dyDescent="0.3">
      <c r="B5598" s="104"/>
      <c r="C5598" s="105"/>
      <c r="D5598" s="121"/>
      <c r="E5598" s="83"/>
    </row>
    <row r="5599" spans="2:5" x14ac:dyDescent="0.3">
      <c r="B5599" s="104"/>
      <c r="C5599" s="105"/>
      <c r="D5599" s="121"/>
      <c r="E5599" s="83"/>
    </row>
    <row r="5600" spans="2:5" x14ac:dyDescent="0.3">
      <c r="B5600" s="104"/>
      <c r="C5600" s="105"/>
      <c r="D5600" s="121"/>
      <c r="E5600" s="83"/>
    </row>
    <row r="5601" spans="2:5" x14ac:dyDescent="0.3">
      <c r="B5601" s="104"/>
      <c r="C5601" s="105"/>
      <c r="D5601" s="121"/>
      <c r="E5601" s="83"/>
    </row>
    <row r="5602" spans="2:5" x14ac:dyDescent="0.3">
      <c r="B5602" s="104"/>
      <c r="C5602" s="105"/>
      <c r="D5602" s="121"/>
      <c r="E5602" s="83"/>
    </row>
    <row r="5603" spans="2:5" x14ac:dyDescent="0.3">
      <c r="B5603" s="104"/>
      <c r="C5603" s="105"/>
      <c r="D5603" s="121"/>
      <c r="E5603" s="83"/>
    </row>
    <row r="5604" spans="2:5" x14ac:dyDescent="0.3">
      <c r="B5604" s="104"/>
      <c r="C5604" s="105"/>
      <c r="D5604" s="121"/>
      <c r="E5604" s="83"/>
    </row>
    <row r="5605" spans="2:5" x14ac:dyDescent="0.3">
      <c r="B5605" s="104"/>
      <c r="C5605" s="105"/>
      <c r="D5605" s="121"/>
      <c r="E5605" s="83"/>
    </row>
    <row r="5606" spans="2:5" x14ac:dyDescent="0.3">
      <c r="B5606" s="104"/>
      <c r="C5606" s="105"/>
      <c r="D5606" s="121"/>
      <c r="E5606" s="83"/>
    </row>
    <row r="5607" spans="2:5" x14ac:dyDescent="0.3">
      <c r="B5607" s="104"/>
      <c r="C5607" s="105"/>
      <c r="D5607" s="121"/>
      <c r="E5607" s="83"/>
    </row>
    <row r="5608" spans="2:5" x14ac:dyDescent="0.3">
      <c r="B5608" s="104"/>
      <c r="C5608" s="105"/>
      <c r="D5608" s="121"/>
      <c r="E5608" s="83"/>
    </row>
    <row r="5609" spans="2:5" x14ac:dyDescent="0.3">
      <c r="B5609" s="104"/>
      <c r="C5609" s="105"/>
      <c r="D5609" s="121"/>
      <c r="E5609" s="83"/>
    </row>
    <row r="5610" spans="2:5" x14ac:dyDescent="0.3">
      <c r="B5610" s="104"/>
      <c r="C5610" s="105"/>
      <c r="D5610" s="121"/>
      <c r="E5610" s="83"/>
    </row>
    <row r="5611" spans="2:5" x14ac:dyDescent="0.3">
      <c r="B5611" s="104"/>
      <c r="C5611" s="105"/>
      <c r="D5611" s="121"/>
      <c r="E5611" s="83"/>
    </row>
    <row r="5612" spans="2:5" x14ac:dyDescent="0.3">
      <c r="B5612" s="104"/>
      <c r="C5612" s="105"/>
      <c r="D5612" s="121"/>
      <c r="E5612" s="83"/>
    </row>
    <row r="5613" spans="2:5" x14ac:dyDescent="0.3">
      <c r="B5613" s="104"/>
      <c r="C5613" s="105"/>
      <c r="D5613" s="121"/>
      <c r="E5613" s="83"/>
    </row>
    <row r="5614" spans="2:5" x14ac:dyDescent="0.3">
      <c r="B5614" s="104"/>
      <c r="C5614" s="105"/>
      <c r="D5614" s="121"/>
      <c r="E5614" s="83"/>
    </row>
    <row r="5615" spans="2:5" x14ac:dyDescent="0.3">
      <c r="B5615" s="104"/>
      <c r="C5615" s="105"/>
      <c r="D5615" s="121"/>
      <c r="E5615" s="83"/>
    </row>
    <row r="5616" spans="2:5" x14ac:dyDescent="0.3">
      <c r="B5616" s="104"/>
      <c r="C5616" s="105"/>
      <c r="D5616" s="121"/>
      <c r="E5616" s="83"/>
    </row>
    <row r="5617" spans="2:5" x14ac:dyDescent="0.3">
      <c r="B5617" s="104"/>
      <c r="C5617" s="105"/>
      <c r="D5617" s="121"/>
      <c r="E5617" s="83"/>
    </row>
    <row r="5618" spans="2:5" x14ac:dyDescent="0.3">
      <c r="B5618" s="104"/>
      <c r="C5618" s="105"/>
      <c r="D5618" s="121"/>
      <c r="E5618" s="83"/>
    </row>
    <row r="5619" spans="2:5" x14ac:dyDescent="0.3">
      <c r="B5619" s="104"/>
      <c r="C5619" s="105"/>
      <c r="D5619" s="121"/>
      <c r="E5619" s="83"/>
    </row>
    <row r="5620" spans="2:5" x14ac:dyDescent="0.3">
      <c r="B5620" s="104"/>
      <c r="C5620" s="105"/>
      <c r="D5620" s="121"/>
      <c r="E5620" s="83"/>
    </row>
    <row r="5621" spans="2:5" x14ac:dyDescent="0.3">
      <c r="B5621" s="104"/>
      <c r="C5621" s="105"/>
      <c r="D5621" s="121"/>
      <c r="E5621" s="83"/>
    </row>
    <row r="5622" spans="2:5" x14ac:dyDescent="0.3">
      <c r="B5622" s="104"/>
      <c r="C5622" s="105"/>
      <c r="D5622" s="121"/>
      <c r="E5622" s="83"/>
    </row>
    <row r="5623" spans="2:5" x14ac:dyDescent="0.3">
      <c r="B5623" s="104"/>
      <c r="C5623" s="105"/>
      <c r="D5623" s="121"/>
      <c r="E5623" s="83"/>
    </row>
    <row r="5624" spans="2:5" x14ac:dyDescent="0.3">
      <c r="B5624" s="104"/>
      <c r="C5624" s="105"/>
      <c r="D5624" s="121"/>
      <c r="E5624" s="83"/>
    </row>
    <row r="5625" spans="2:5" x14ac:dyDescent="0.3">
      <c r="B5625" s="104"/>
      <c r="C5625" s="105"/>
      <c r="D5625" s="121"/>
      <c r="E5625" s="83"/>
    </row>
    <row r="5626" spans="2:5" x14ac:dyDescent="0.3">
      <c r="B5626" s="104"/>
      <c r="C5626" s="105"/>
      <c r="D5626" s="121"/>
      <c r="E5626" s="83"/>
    </row>
    <row r="5627" spans="2:5" x14ac:dyDescent="0.3">
      <c r="B5627" s="104"/>
      <c r="C5627" s="105"/>
      <c r="D5627" s="121"/>
      <c r="E5627" s="83"/>
    </row>
    <row r="5628" spans="2:5" x14ac:dyDescent="0.3">
      <c r="B5628" s="104"/>
      <c r="C5628" s="105"/>
      <c r="D5628" s="121"/>
      <c r="E5628" s="83"/>
    </row>
    <row r="5629" spans="2:5" x14ac:dyDescent="0.3">
      <c r="B5629" s="104"/>
      <c r="C5629" s="105"/>
      <c r="D5629" s="121"/>
      <c r="E5629" s="83"/>
    </row>
    <row r="5630" spans="2:5" x14ac:dyDescent="0.3">
      <c r="B5630" s="104"/>
      <c r="C5630" s="105"/>
      <c r="D5630" s="121"/>
      <c r="E5630" s="83"/>
    </row>
    <row r="5631" spans="2:5" x14ac:dyDescent="0.3">
      <c r="B5631" s="104"/>
      <c r="C5631" s="105"/>
      <c r="D5631" s="121"/>
      <c r="E5631" s="83"/>
    </row>
    <row r="5632" spans="2:5" x14ac:dyDescent="0.3">
      <c r="B5632" s="104"/>
      <c r="C5632" s="105"/>
      <c r="D5632" s="121"/>
      <c r="E5632" s="83"/>
    </row>
    <row r="5633" spans="2:5" x14ac:dyDescent="0.3">
      <c r="B5633" s="104"/>
      <c r="C5633" s="105"/>
      <c r="D5633" s="121"/>
      <c r="E5633" s="83"/>
    </row>
    <row r="5634" spans="2:5" x14ac:dyDescent="0.3">
      <c r="B5634" s="104"/>
      <c r="C5634" s="105"/>
      <c r="D5634" s="121"/>
      <c r="E5634" s="83"/>
    </row>
    <row r="5635" spans="2:5" x14ac:dyDescent="0.3">
      <c r="B5635" s="104"/>
      <c r="C5635" s="105"/>
      <c r="D5635" s="121"/>
      <c r="E5635" s="83"/>
    </row>
    <row r="5636" spans="2:5" x14ac:dyDescent="0.3">
      <c r="B5636" s="104"/>
      <c r="C5636" s="105"/>
      <c r="D5636" s="121"/>
      <c r="E5636" s="83"/>
    </row>
    <row r="5637" spans="2:5" x14ac:dyDescent="0.3">
      <c r="B5637" s="104"/>
      <c r="C5637" s="105"/>
      <c r="D5637" s="121"/>
      <c r="E5637" s="83"/>
    </row>
    <row r="5638" spans="2:5" x14ac:dyDescent="0.3">
      <c r="B5638" s="104"/>
      <c r="C5638" s="105"/>
      <c r="D5638" s="121"/>
      <c r="E5638" s="83"/>
    </row>
    <row r="5639" spans="2:5" x14ac:dyDescent="0.3">
      <c r="B5639" s="104"/>
      <c r="C5639" s="105"/>
      <c r="D5639" s="121"/>
      <c r="E5639" s="83"/>
    </row>
    <row r="5640" spans="2:5" x14ac:dyDescent="0.3">
      <c r="B5640" s="104"/>
      <c r="C5640" s="105"/>
      <c r="D5640" s="121"/>
      <c r="E5640" s="83"/>
    </row>
    <row r="5641" spans="2:5" x14ac:dyDescent="0.3">
      <c r="B5641" s="104"/>
      <c r="C5641" s="105"/>
      <c r="D5641" s="121"/>
      <c r="E5641" s="83"/>
    </row>
    <row r="5642" spans="2:5" x14ac:dyDescent="0.3">
      <c r="B5642" s="104"/>
      <c r="C5642" s="105"/>
      <c r="D5642" s="121"/>
      <c r="E5642" s="83"/>
    </row>
    <row r="5643" spans="2:5" x14ac:dyDescent="0.3">
      <c r="B5643" s="104"/>
      <c r="C5643" s="105"/>
      <c r="D5643" s="121"/>
      <c r="E5643" s="83"/>
    </row>
    <row r="5644" spans="2:5" x14ac:dyDescent="0.3">
      <c r="B5644" s="104"/>
      <c r="C5644" s="105"/>
      <c r="D5644" s="121"/>
      <c r="E5644" s="83"/>
    </row>
    <row r="5645" spans="2:5" x14ac:dyDescent="0.3">
      <c r="B5645" s="104"/>
      <c r="C5645" s="105"/>
      <c r="D5645" s="121"/>
      <c r="E5645" s="83"/>
    </row>
    <row r="5646" spans="2:5" x14ac:dyDescent="0.3">
      <c r="B5646" s="104"/>
      <c r="C5646" s="105"/>
      <c r="D5646" s="121"/>
      <c r="E5646" s="83"/>
    </row>
    <row r="5647" spans="2:5" x14ac:dyDescent="0.3">
      <c r="B5647" s="104"/>
      <c r="C5647" s="105"/>
      <c r="D5647" s="121"/>
      <c r="E5647" s="83"/>
    </row>
    <row r="5648" spans="2:5" x14ac:dyDescent="0.3">
      <c r="B5648" s="104"/>
      <c r="C5648" s="105"/>
      <c r="D5648" s="121"/>
      <c r="E5648" s="83"/>
    </row>
    <row r="5649" spans="2:5" x14ac:dyDescent="0.3">
      <c r="B5649" s="104"/>
      <c r="C5649" s="105"/>
      <c r="D5649" s="121"/>
      <c r="E5649" s="83"/>
    </row>
    <row r="5650" spans="2:5" x14ac:dyDescent="0.3">
      <c r="B5650" s="104"/>
      <c r="C5650" s="105"/>
      <c r="D5650" s="121"/>
      <c r="E5650" s="83"/>
    </row>
    <row r="5651" spans="2:5" x14ac:dyDescent="0.3">
      <c r="B5651" s="104"/>
      <c r="C5651" s="105"/>
      <c r="D5651" s="121"/>
      <c r="E5651" s="83"/>
    </row>
    <row r="5652" spans="2:5" x14ac:dyDescent="0.3">
      <c r="B5652" s="104"/>
      <c r="C5652" s="105"/>
      <c r="D5652" s="121"/>
      <c r="E5652" s="83"/>
    </row>
    <row r="5653" spans="2:5" x14ac:dyDescent="0.3">
      <c r="B5653" s="104"/>
      <c r="C5653" s="105"/>
      <c r="D5653" s="121"/>
      <c r="E5653" s="83"/>
    </row>
    <row r="5654" spans="2:5" x14ac:dyDescent="0.3">
      <c r="B5654" s="104"/>
      <c r="C5654" s="105"/>
      <c r="D5654" s="121"/>
      <c r="E5654" s="83"/>
    </row>
    <row r="5655" spans="2:5" x14ac:dyDescent="0.3">
      <c r="B5655" s="104"/>
      <c r="C5655" s="105"/>
      <c r="D5655" s="121"/>
      <c r="E5655" s="83"/>
    </row>
    <row r="5656" spans="2:5" x14ac:dyDescent="0.3">
      <c r="B5656" s="104"/>
      <c r="C5656" s="105"/>
      <c r="D5656" s="121"/>
      <c r="E5656" s="83"/>
    </row>
    <row r="5657" spans="2:5" x14ac:dyDescent="0.3">
      <c r="B5657" s="104"/>
      <c r="C5657" s="105"/>
      <c r="D5657" s="121"/>
      <c r="E5657" s="83"/>
    </row>
    <row r="5658" spans="2:5" x14ac:dyDescent="0.3">
      <c r="B5658" s="104"/>
      <c r="C5658" s="105"/>
      <c r="D5658" s="121"/>
      <c r="E5658" s="83"/>
    </row>
    <row r="5659" spans="2:5" x14ac:dyDescent="0.3">
      <c r="B5659" s="104"/>
      <c r="C5659" s="105"/>
      <c r="D5659" s="121"/>
      <c r="E5659" s="83"/>
    </row>
    <row r="5660" spans="2:5" x14ac:dyDescent="0.3">
      <c r="B5660" s="104"/>
      <c r="C5660" s="105"/>
      <c r="D5660" s="121"/>
      <c r="E5660" s="83"/>
    </row>
    <row r="5661" spans="2:5" x14ac:dyDescent="0.3">
      <c r="B5661" s="104"/>
      <c r="C5661" s="105"/>
      <c r="D5661" s="121"/>
      <c r="E5661" s="83"/>
    </row>
    <row r="5662" spans="2:5" x14ac:dyDescent="0.3">
      <c r="B5662" s="104"/>
      <c r="C5662" s="105"/>
      <c r="D5662" s="121"/>
      <c r="E5662" s="83"/>
    </row>
    <row r="5663" spans="2:5" x14ac:dyDescent="0.3">
      <c r="B5663" s="104"/>
      <c r="C5663" s="105"/>
      <c r="D5663" s="121"/>
      <c r="E5663" s="83"/>
    </row>
    <row r="5664" spans="2:5" x14ac:dyDescent="0.3">
      <c r="B5664" s="104"/>
      <c r="C5664" s="105"/>
      <c r="D5664" s="121"/>
      <c r="E5664" s="83"/>
    </row>
    <row r="5665" spans="2:5" x14ac:dyDescent="0.3">
      <c r="B5665" s="104"/>
      <c r="C5665" s="105"/>
      <c r="D5665" s="121"/>
      <c r="E5665" s="83"/>
    </row>
    <row r="5666" spans="2:5" x14ac:dyDescent="0.3">
      <c r="B5666" s="104"/>
      <c r="C5666" s="105"/>
      <c r="D5666" s="121"/>
      <c r="E5666" s="83"/>
    </row>
    <row r="5667" spans="2:5" x14ac:dyDescent="0.3">
      <c r="B5667" s="104"/>
      <c r="C5667" s="105"/>
      <c r="D5667" s="121"/>
      <c r="E5667" s="83"/>
    </row>
    <row r="5668" spans="2:5" x14ac:dyDescent="0.3">
      <c r="B5668" s="104"/>
      <c r="C5668" s="105"/>
      <c r="D5668" s="121"/>
      <c r="E5668" s="83"/>
    </row>
    <row r="5669" spans="2:5" x14ac:dyDescent="0.3">
      <c r="B5669" s="104"/>
      <c r="C5669" s="105"/>
      <c r="D5669" s="121"/>
      <c r="E5669" s="83"/>
    </row>
    <row r="5670" spans="2:5" x14ac:dyDescent="0.3">
      <c r="B5670" s="104"/>
      <c r="C5670" s="105"/>
      <c r="D5670" s="121"/>
      <c r="E5670" s="83"/>
    </row>
    <row r="5671" spans="2:5" x14ac:dyDescent="0.3">
      <c r="B5671" s="104"/>
      <c r="C5671" s="105"/>
      <c r="D5671" s="121"/>
      <c r="E5671" s="83"/>
    </row>
    <row r="5672" spans="2:5" x14ac:dyDescent="0.3">
      <c r="B5672" s="104"/>
      <c r="C5672" s="105"/>
      <c r="D5672" s="121"/>
      <c r="E5672" s="83"/>
    </row>
    <row r="5673" spans="2:5" x14ac:dyDescent="0.3">
      <c r="B5673" s="104"/>
      <c r="C5673" s="105"/>
      <c r="D5673" s="121"/>
      <c r="E5673" s="83"/>
    </row>
    <row r="5674" spans="2:5" x14ac:dyDescent="0.3">
      <c r="B5674" s="104"/>
      <c r="C5674" s="105"/>
      <c r="D5674" s="121"/>
      <c r="E5674" s="83"/>
    </row>
    <row r="5675" spans="2:5" x14ac:dyDescent="0.3">
      <c r="B5675" s="104"/>
      <c r="C5675" s="105"/>
      <c r="D5675" s="121"/>
      <c r="E5675" s="83"/>
    </row>
    <row r="5676" spans="2:5" x14ac:dyDescent="0.3">
      <c r="B5676" s="104"/>
      <c r="C5676" s="105"/>
      <c r="D5676" s="121"/>
      <c r="E5676" s="83"/>
    </row>
    <row r="5677" spans="2:5" x14ac:dyDescent="0.3">
      <c r="B5677" s="104"/>
      <c r="C5677" s="105"/>
      <c r="D5677" s="121"/>
      <c r="E5677" s="83"/>
    </row>
    <row r="5678" spans="2:5" x14ac:dyDescent="0.3">
      <c r="B5678" s="104"/>
      <c r="C5678" s="105"/>
      <c r="D5678" s="121"/>
      <c r="E5678" s="83"/>
    </row>
    <row r="5679" spans="2:5" x14ac:dyDescent="0.3">
      <c r="B5679" s="104"/>
      <c r="C5679" s="105"/>
      <c r="D5679" s="121"/>
      <c r="E5679" s="83"/>
    </row>
    <row r="5680" spans="2:5" x14ac:dyDescent="0.3">
      <c r="B5680" s="104"/>
      <c r="C5680" s="105"/>
      <c r="D5680" s="121"/>
      <c r="E5680" s="83"/>
    </row>
    <row r="5681" spans="2:5" x14ac:dyDescent="0.3">
      <c r="B5681" s="104"/>
      <c r="C5681" s="105"/>
      <c r="D5681" s="121"/>
      <c r="E5681" s="83"/>
    </row>
    <row r="5682" spans="2:5" x14ac:dyDescent="0.3">
      <c r="B5682" s="104"/>
      <c r="C5682" s="105"/>
      <c r="D5682" s="121"/>
      <c r="E5682" s="83"/>
    </row>
    <row r="5683" spans="2:5" x14ac:dyDescent="0.3">
      <c r="B5683" s="104"/>
      <c r="C5683" s="105"/>
      <c r="D5683" s="121"/>
      <c r="E5683" s="83"/>
    </row>
    <row r="5684" spans="2:5" x14ac:dyDescent="0.3">
      <c r="B5684" s="104"/>
      <c r="C5684" s="105"/>
      <c r="D5684" s="121"/>
      <c r="E5684" s="83"/>
    </row>
    <row r="5685" spans="2:5" x14ac:dyDescent="0.3">
      <c r="B5685" s="104"/>
      <c r="C5685" s="105"/>
      <c r="D5685" s="121"/>
      <c r="E5685" s="83"/>
    </row>
    <row r="5686" spans="2:5" x14ac:dyDescent="0.3">
      <c r="B5686" s="104"/>
      <c r="C5686" s="105"/>
      <c r="D5686" s="121"/>
      <c r="E5686" s="83"/>
    </row>
    <row r="5687" spans="2:5" x14ac:dyDescent="0.3">
      <c r="B5687" s="104"/>
      <c r="C5687" s="105"/>
      <c r="D5687" s="121"/>
      <c r="E5687" s="83"/>
    </row>
    <row r="5688" spans="2:5" x14ac:dyDescent="0.3">
      <c r="B5688" s="104"/>
      <c r="C5688" s="105"/>
      <c r="D5688" s="121"/>
      <c r="E5688" s="83"/>
    </row>
    <row r="5689" spans="2:5" x14ac:dyDescent="0.3">
      <c r="B5689" s="104"/>
      <c r="C5689" s="105"/>
      <c r="D5689" s="121"/>
      <c r="E5689" s="83"/>
    </row>
    <row r="5690" spans="2:5" x14ac:dyDescent="0.3">
      <c r="B5690" s="104"/>
      <c r="C5690" s="105"/>
      <c r="D5690" s="121"/>
      <c r="E5690" s="83"/>
    </row>
    <row r="5691" spans="2:5" x14ac:dyDescent="0.3">
      <c r="B5691" s="104"/>
      <c r="C5691" s="105"/>
      <c r="D5691" s="121"/>
      <c r="E5691" s="83"/>
    </row>
    <row r="5692" spans="2:5" x14ac:dyDescent="0.3">
      <c r="B5692" s="104"/>
      <c r="C5692" s="105"/>
      <c r="D5692" s="121"/>
      <c r="E5692" s="83"/>
    </row>
    <row r="5693" spans="2:5" x14ac:dyDescent="0.3">
      <c r="B5693" s="104"/>
      <c r="C5693" s="105"/>
      <c r="D5693" s="121"/>
      <c r="E5693" s="83"/>
    </row>
    <row r="5694" spans="2:5" x14ac:dyDescent="0.3">
      <c r="B5694" s="104"/>
      <c r="C5694" s="105"/>
      <c r="D5694" s="121"/>
      <c r="E5694" s="83"/>
    </row>
    <row r="5695" spans="2:5" x14ac:dyDescent="0.3">
      <c r="B5695" s="104"/>
      <c r="C5695" s="105"/>
      <c r="D5695" s="121"/>
      <c r="E5695" s="83"/>
    </row>
    <row r="5696" spans="2:5" x14ac:dyDescent="0.3">
      <c r="B5696" s="104"/>
      <c r="C5696" s="105"/>
      <c r="D5696" s="121"/>
      <c r="E5696" s="83"/>
    </row>
    <row r="5697" spans="2:5" x14ac:dyDescent="0.3">
      <c r="B5697" s="104"/>
      <c r="C5697" s="105"/>
      <c r="D5697" s="121"/>
      <c r="E5697" s="83"/>
    </row>
    <row r="5698" spans="2:5" x14ac:dyDescent="0.3">
      <c r="B5698" s="104"/>
      <c r="C5698" s="105"/>
      <c r="D5698" s="121"/>
      <c r="E5698" s="83"/>
    </row>
    <row r="5699" spans="2:5" x14ac:dyDescent="0.3">
      <c r="B5699" s="104"/>
      <c r="C5699" s="105"/>
      <c r="D5699" s="121"/>
      <c r="E5699" s="83"/>
    </row>
    <row r="5700" spans="2:5" x14ac:dyDescent="0.3">
      <c r="B5700" s="104"/>
      <c r="C5700" s="105"/>
      <c r="D5700" s="121"/>
      <c r="E5700" s="83"/>
    </row>
    <row r="5701" spans="2:5" x14ac:dyDescent="0.3">
      <c r="B5701" s="104"/>
      <c r="C5701" s="105"/>
      <c r="D5701" s="121"/>
      <c r="E5701" s="83"/>
    </row>
    <row r="5702" spans="2:5" x14ac:dyDescent="0.3">
      <c r="B5702" s="104"/>
      <c r="C5702" s="105"/>
      <c r="D5702" s="121"/>
      <c r="E5702" s="83"/>
    </row>
    <row r="5703" spans="2:5" x14ac:dyDescent="0.3">
      <c r="B5703" s="104"/>
      <c r="C5703" s="105"/>
      <c r="D5703" s="121"/>
      <c r="E5703" s="83"/>
    </row>
    <row r="5704" spans="2:5" x14ac:dyDescent="0.3">
      <c r="B5704" s="104"/>
      <c r="C5704" s="105"/>
      <c r="D5704" s="121"/>
      <c r="E5704" s="83"/>
    </row>
    <row r="5705" spans="2:5" x14ac:dyDescent="0.3">
      <c r="B5705" s="104"/>
      <c r="C5705" s="105"/>
      <c r="D5705" s="121"/>
      <c r="E5705" s="83"/>
    </row>
    <row r="5706" spans="2:5" x14ac:dyDescent="0.3">
      <c r="B5706" s="104"/>
      <c r="C5706" s="105"/>
      <c r="D5706" s="121"/>
      <c r="E5706" s="83"/>
    </row>
    <row r="5707" spans="2:5" x14ac:dyDescent="0.3">
      <c r="B5707" s="104"/>
      <c r="C5707" s="105"/>
      <c r="D5707" s="121"/>
      <c r="E5707" s="83"/>
    </row>
    <row r="5708" spans="2:5" x14ac:dyDescent="0.3">
      <c r="B5708" s="104"/>
      <c r="C5708" s="105"/>
      <c r="D5708" s="121"/>
      <c r="E5708" s="83"/>
    </row>
    <row r="5709" spans="2:5" x14ac:dyDescent="0.3">
      <c r="B5709" s="104"/>
      <c r="C5709" s="105"/>
      <c r="D5709" s="121"/>
      <c r="E5709" s="83"/>
    </row>
    <row r="5710" spans="2:5" x14ac:dyDescent="0.3">
      <c r="B5710" s="104"/>
      <c r="C5710" s="105"/>
      <c r="D5710" s="121"/>
      <c r="E5710" s="83"/>
    </row>
    <row r="5711" spans="2:5" x14ac:dyDescent="0.3">
      <c r="B5711" s="104"/>
      <c r="C5711" s="105"/>
      <c r="D5711" s="121"/>
      <c r="E5711" s="83"/>
    </row>
    <row r="5712" spans="2:5" x14ac:dyDescent="0.3">
      <c r="B5712" s="104"/>
      <c r="C5712" s="105"/>
      <c r="D5712" s="121"/>
      <c r="E5712" s="83"/>
    </row>
    <row r="5713" spans="2:5" x14ac:dyDescent="0.3">
      <c r="B5713" s="104"/>
      <c r="C5713" s="105"/>
      <c r="D5713" s="121"/>
      <c r="E5713" s="83"/>
    </row>
    <row r="5714" spans="2:5" x14ac:dyDescent="0.3">
      <c r="B5714" s="104"/>
      <c r="C5714" s="105"/>
      <c r="D5714" s="121"/>
      <c r="E5714" s="83"/>
    </row>
    <row r="5715" spans="2:5" x14ac:dyDescent="0.3">
      <c r="B5715" s="104"/>
      <c r="C5715" s="105"/>
      <c r="D5715" s="121"/>
      <c r="E5715" s="83"/>
    </row>
    <row r="5716" spans="2:5" x14ac:dyDescent="0.3">
      <c r="B5716" s="104"/>
      <c r="C5716" s="105"/>
      <c r="D5716" s="121"/>
      <c r="E5716" s="83"/>
    </row>
    <row r="5717" spans="2:5" x14ac:dyDescent="0.3">
      <c r="B5717" s="104"/>
      <c r="C5717" s="105"/>
      <c r="D5717" s="121"/>
      <c r="E5717" s="83"/>
    </row>
    <row r="5718" spans="2:5" x14ac:dyDescent="0.3">
      <c r="B5718" s="104"/>
      <c r="C5718" s="105"/>
      <c r="D5718" s="121"/>
      <c r="E5718" s="83"/>
    </row>
    <row r="5719" spans="2:5" x14ac:dyDescent="0.3">
      <c r="B5719" s="104"/>
      <c r="C5719" s="105"/>
      <c r="D5719" s="121"/>
      <c r="E5719" s="83"/>
    </row>
    <row r="5720" spans="2:5" x14ac:dyDescent="0.3">
      <c r="B5720" s="104"/>
      <c r="C5720" s="105"/>
      <c r="D5720" s="121"/>
      <c r="E5720" s="83"/>
    </row>
    <row r="5721" spans="2:5" x14ac:dyDescent="0.3">
      <c r="B5721" s="104"/>
      <c r="C5721" s="105"/>
      <c r="D5721" s="121"/>
      <c r="E5721" s="83"/>
    </row>
    <row r="5722" spans="2:5" x14ac:dyDescent="0.3">
      <c r="B5722" s="104"/>
      <c r="C5722" s="105"/>
      <c r="D5722" s="121"/>
      <c r="E5722" s="83"/>
    </row>
    <row r="5723" spans="2:5" x14ac:dyDescent="0.3">
      <c r="B5723" s="104"/>
      <c r="C5723" s="105"/>
      <c r="D5723" s="121"/>
      <c r="E5723" s="83"/>
    </row>
    <row r="5724" spans="2:5" x14ac:dyDescent="0.3">
      <c r="B5724" s="104"/>
      <c r="C5724" s="105"/>
      <c r="D5724" s="121"/>
      <c r="E5724" s="83"/>
    </row>
    <row r="5725" spans="2:5" x14ac:dyDescent="0.3">
      <c r="B5725" s="104"/>
      <c r="C5725" s="105"/>
      <c r="D5725" s="121"/>
      <c r="E5725" s="83"/>
    </row>
    <row r="5726" spans="2:5" x14ac:dyDescent="0.3">
      <c r="B5726" s="104"/>
      <c r="C5726" s="105"/>
      <c r="D5726" s="121"/>
      <c r="E5726" s="83"/>
    </row>
    <row r="5727" spans="2:5" x14ac:dyDescent="0.3">
      <c r="B5727" s="104"/>
      <c r="C5727" s="105"/>
      <c r="D5727" s="121"/>
      <c r="E5727" s="83"/>
    </row>
    <row r="5728" spans="2:5" x14ac:dyDescent="0.3">
      <c r="B5728" s="104"/>
      <c r="C5728" s="105"/>
      <c r="D5728" s="121"/>
      <c r="E5728" s="83"/>
    </row>
    <row r="5729" spans="2:5" x14ac:dyDescent="0.3">
      <c r="B5729" s="104"/>
      <c r="C5729" s="105"/>
      <c r="D5729" s="121"/>
      <c r="E5729" s="83"/>
    </row>
    <row r="5730" spans="2:5" x14ac:dyDescent="0.3">
      <c r="B5730" s="104"/>
      <c r="C5730" s="105"/>
      <c r="D5730" s="121"/>
      <c r="E5730" s="83"/>
    </row>
    <row r="5731" spans="2:5" x14ac:dyDescent="0.3">
      <c r="B5731" s="104"/>
      <c r="C5731" s="105"/>
      <c r="D5731" s="121"/>
      <c r="E5731" s="83"/>
    </row>
    <row r="5732" spans="2:5" x14ac:dyDescent="0.3">
      <c r="B5732" s="104"/>
      <c r="C5732" s="105"/>
      <c r="D5732" s="121"/>
      <c r="E5732" s="83"/>
    </row>
    <row r="5733" spans="2:5" x14ac:dyDescent="0.3">
      <c r="B5733" s="104"/>
      <c r="C5733" s="105"/>
      <c r="D5733" s="121"/>
      <c r="E5733" s="83"/>
    </row>
    <row r="5734" spans="2:5" x14ac:dyDescent="0.3">
      <c r="B5734" s="104"/>
      <c r="C5734" s="105"/>
      <c r="D5734" s="121"/>
      <c r="E5734" s="83"/>
    </row>
    <row r="5735" spans="2:5" x14ac:dyDescent="0.3">
      <c r="B5735" s="104"/>
      <c r="C5735" s="105"/>
      <c r="D5735" s="121"/>
      <c r="E5735" s="83"/>
    </row>
    <row r="5736" spans="2:5" x14ac:dyDescent="0.3">
      <c r="B5736" s="104"/>
      <c r="C5736" s="105"/>
      <c r="D5736" s="121"/>
      <c r="E5736" s="83"/>
    </row>
    <row r="5737" spans="2:5" x14ac:dyDescent="0.3">
      <c r="B5737" s="104"/>
      <c r="C5737" s="105"/>
      <c r="D5737" s="121"/>
      <c r="E5737" s="83"/>
    </row>
    <row r="5738" spans="2:5" x14ac:dyDescent="0.3">
      <c r="B5738" s="104"/>
      <c r="C5738" s="105"/>
      <c r="D5738" s="121"/>
      <c r="E5738" s="83"/>
    </row>
    <row r="5739" spans="2:5" x14ac:dyDescent="0.3">
      <c r="B5739" s="104"/>
      <c r="C5739" s="105"/>
      <c r="D5739" s="121"/>
      <c r="E5739" s="83"/>
    </row>
    <row r="5740" spans="2:5" x14ac:dyDescent="0.3">
      <c r="B5740" s="104"/>
      <c r="C5740" s="105"/>
      <c r="D5740" s="121"/>
      <c r="E5740" s="83"/>
    </row>
    <row r="5741" spans="2:5" x14ac:dyDescent="0.3">
      <c r="B5741" s="104"/>
      <c r="C5741" s="105"/>
      <c r="D5741" s="121"/>
      <c r="E5741" s="83"/>
    </row>
    <row r="5742" spans="2:5" x14ac:dyDescent="0.3">
      <c r="B5742" s="104"/>
      <c r="C5742" s="105"/>
      <c r="D5742" s="121"/>
      <c r="E5742" s="83"/>
    </row>
    <row r="5743" spans="2:5" x14ac:dyDescent="0.3">
      <c r="B5743" s="104"/>
      <c r="C5743" s="105"/>
      <c r="D5743" s="121"/>
      <c r="E5743" s="83"/>
    </row>
    <row r="5744" spans="2:5" x14ac:dyDescent="0.3">
      <c r="B5744" s="104"/>
      <c r="C5744" s="105"/>
      <c r="D5744" s="121"/>
      <c r="E5744" s="83"/>
    </row>
    <row r="5745" spans="2:5" x14ac:dyDescent="0.3">
      <c r="B5745" s="104"/>
      <c r="C5745" s="105"/>
      <c r="D5745" s="121"/>
      <c r="E5745" s="83"/>
    </row>
    <row r="5746" spans="2:5" x14ac:dyDescent="0.3">
      <c r="B5746" s="104"/>
      <c r="C5746" s="105"/>
      <c r="D5746" s="121"/>
      <c r="E5746" s="83"/>
    </row>
    <row r="5747" spans="2:5" x14ac:dyDescent="0.3">
      <c r="B5747" s="104"/>
      <c r="C5747" s="105"/>
      <c r="D5747" s="121"/>
      <c r="E5747" s="83"/>
    </row>
    <row r="5748" spans="2:5" x14ac:dyDescent="0.3">
      <c r="B5748" s="104"/>
      <c r="C5748" s="105"/>
      <c r="D5748" s="121"/>
      <c r="E5748" s="83"/>
    </row>
    <row r="5749" spans="2:5" x14ac:dyDescent="0.3">
      <c r="B5749" s="104"/>
      <c r="C5749" s="105"/>
      <c r="D5749" s="121"/>
      <c r="E5749" s="83"/>
    </row>
    <row r="5750" spans="2:5" x14ac:dyDescent="0.3">
      <c r="B5750" s="104"/>
      <c r="C5750" s="105"/>
      <c r="D5750" s="121"/>
      <c r="E5750" s="83"/>
    </row>
    <row r="5751" spans="2:5" x14ac:dyDescent="0.3">
      <c r="B5751" s="104"/>
      <c r="C5751" s="105"/>
      <c r="D5751" s="121"/>
      <c r="E5751" s="83"/>
    </row>
    <row r="5752" spans="2:5" x14ac:dyDescent="0.3">
      <c r="B5752" s="104"/>
      <c r="C5752" s="105"/>
      <c r="D5752" s="121"/>
      <c r="E5752" s="83"/>
    </row>
    <row r="5753" spans="2:5" x14ac:dyDescent="0.3">
      <c r="B5753" s="104"/>
      <c r="C5753" s="105"/>
      <c r="D5753" s="121"/>
      <c r="E5753" s="83"/>
    </row>
    <row r="5754" spans="2:5" x14ac:dyDescent="0.3">
      <c r="B5754" s="104"/>
      <c r="C5754" s="105"/>
      <c r="D5754" s="121"/>
      <c r="E5754" s="83"/>
    </row>
    <row r="5755" spans="2:5" x14ac:dyDescent="0.3">
      <c r="B5755" s="104"/>
      <c r="C5755" s="105"/>
      <c r="D5755" s="121"/>
      <c r="E5755" s="83"/>
    </row>
    <row r="5756" spans="2:5" x14ac:dyDescent="0.3">
      <c r="B5756" s="104"/>
      <c r="C5756" s="105"/>
      <c r="D5756" s="121"/>
      <c r="E5756" s="83"/>
    </row>
    <row r="5757" spans="2:5" x14ac:dyDescent="0.3">
      <c r="B5757" s="104"/>
      <c r="C5757" s="105"/>
      <c r="D5757" s="121"/>
      <c r="E5757" s="83"/>
    </row>
    <row r="5758" spans="2:5" x14ac:dyDescent="0.3">
      <c r="B5758" s="104"/>
      <c r="C5758" s="105"/>
      <c r="D5758" s="121"/>
      <c r="E5758" s="83"/>
    </row>
    <row r="5759" spans="2:5" x14ac:dyDescent="0.3">
      <c r="B5759" s="104"/>
      <c r="C5759" s="105"/>
      <c r="D5759" s="121"/>
      <c r="E5759" s="83"/>
    </row>
    <row r="5760" spans="2:5" x14ac:dyDescent="0.3">
      <c r="B5760" s="104"/>
      <c r="C5760" s="105"/>
      <c r="D5760" s="121"/>
      <c r="E5760" s="83"/>
    </row>
    <row r="5761" spans="2:5" x14ac:dyDescent="0.3">
      <c r="B5761" s="104"/>
      <c r="C5761" s="105"/>
      <c r="D5761" s="121"/>
      <c r="E5761" s="83"/>
    </row>
    <row r="5762" spans="2:5" x14ac:dyDescent="0.3">
      <c r="B5762" s="104"/>
      <c r="C5762" s="105"/>
      <c r="D5762" s="121"/>
      <c r="E5762" s="83"/>
    </row>
    <row r="5763" spans="2:5" x14ac:dyDescent="0.3">
      <c r="B5763" s="104"/>
      <c r="C5763" s="105"/>
      <c r="D5763" s="121"/>
      <c r="E5763" s="83"/>
    </row>
    <row r="5764" spans="2:5" x14ac:dyDescent="0.3">
      <c r="B5764" s="104"/>
      <c r="C5764" s="105"/>
      <c r="D5764" s="121"/>
      <c r="E5764" s="83"/>
    </row>
    <row r="5765" spans="2:5" x14ac:dyDescent="0.3">
      <c r="B5765" s="104"/>
      <c r="C5765" s="105"/>
      <c r="D5765" s="121"/>
      <c r="E5765" s="83"/>
    </row>
    <row r="5766" spans="2:5" x14ac:dyDescent="0.3">
      <c r="B5766" s="104"/>
      <c r="C5766" s="105"/>
      <c r="D5766" s="121"/>
      <c r="E5766" s="83"/>
    </row>
    <row r="5767" spans="2:5" x14ac:dyDescent="0.3">
      <c r="B5767" s="104"/>
      <c r="C5767" s="105"/>
      <c r="D5767" s="121"/>
      <c r="E5767" s="83"/>
    </row>
    <row r="5768" spans="2:5" x14ac:dyDescent="0.3">
      <c r="B5768" s="104"/>
      <c r="C5768" s="105"/>
      <c r="D5768" s="121"/>
      <c r="E5768" s="83"/>
    </row>
    <row r="5769" spans="2:5" x14ac:dyDescent="0.3">
      <c r="B5769" s="104"/>
      <c r="C5769" s="105"/>
      <c r="D5769" s="121"/>
      <c r="E5769" s="83"/>
    </row>
    <row r="5770" spans="2:5" x14ac:dyDescent="0.3">
      <c r="B5770" s="104"/>
      <c r="C5770" s="105"/>
      <c r="D5770" s="121"/>
      <c r="E5770" s="83"/>
    </row>
    <row r="5771" spans="2:5" x14ac:dyDescent="0.3">
      <c r="B5771" s="104"/>
      <c r="C5771" s="105"/>
      <c r="D5771" s="121"/>
      <c r="E5771" s="83"/>
    </row>
    <row r="5772" spans="2:5" x14ac:dyDescent="0.3">
      <c r="B5772" s="104"/>
      <c r="C5772" s="105"/>
      <c r="D5772" s="121"/>
      <c r="E5772" s="83"/>
    </row>
    <row r="5773" spans="2:5" x14ac:dyDescent="0.3">
      <c r="B5773" s="104"/>
      <c r="C5773" s="105"/>
      <c r="D5773" s="121"/>
      <c r="E5773" s="83"/>
    </row>
    <row r="5774" spans="2:5" x14ac:dyDescent="0.3">
      <c r="B5774" s="104"/>
      <c r="C5774" s="105"/>
      <c r="D5774" s="121"/>
      <c r="E5774" s="83"/>
    </row>
    <row r="5775" spans="2:5" x14ac:dyDescent="0.3">
      <c r="B5775" s="104"/>
      <c r="C5775" s="105"/>
      <c r="D5775" s="121"/>
      <c r="E5775" s="83"/>
    </row>
    <row r="5776" spans="2:5" x14ac:dyDescent="0.3">
      <c r="B5776" s="104"/>
      <c r="C5776" s="105"/>
      <c r="D5776" s="121"/>
      <c r="E5776" s="83"/>
    </row>
    <row r="5777" spans="2:5" x14ac:dyDescent="0.3">
      <c r="B5777" s="104"/>
      <c r="C5777" s="105"/>
      <c r="D5777" s="121"/>
      <c r="E5777" s="83"/>
    </row>
    <row r="5778" spans="2:5" x14ac:dyDescent="0.3">
      <c r="B5778" s="104"/>
      <c r="C5778" s="105"/>
      <c r="D5778" s="121"/>
      <c r="E5778" s="83"/>
    </row>
    <row r="5779" spans="2:5" x14ac:dyDescent="0.3">
      <c r="B5779" s="104"/>
      <c r="C5779" s="105"/>
      <c r="D5779" s="121"/>
      <c r="E5779" s="83"/>
    </row>
    <row r="5780" spans="2:5" x14ac:dyDescent="0.3">
      <c r="B5780" s="104"/>
      <c r="C5780" s="105"/>
      <c r="D5780" s="121"/>
      <c r="E5780" s="83"/>
    </row>
    <row r="5781" spans="2:5" x14ac:dyDescent="0.3">
      <c r="B5781" s="104"/>
      <c r="C5781" s="105"/>
      <c r="D5781" s="121"/>
      <c r="E5781" s="83"/>
    </row>
    <row r="5782" spans="2:5" x14ac:dyDescent="0.3">
      <c r="B5782" s="104"/>
      <c r="C5782" s="105"/>
      <c r="D5782" s="121"/>
      <c r="E5782" s="83"/>
    </row>
    <row r="5783" spans="2:5" x14ac:dyDescent="0.3">
      <c r="B5783" s="104"/>
      <c r="C5783" s="105"/>
      <c r="D5783" s="121"/>
      <c r="E5783" s="83"/>
    </row>
    <row r="5784" spans="2:5" x14ac:dyDescent="0.3">
      <c r="B5784" s="104"/>
      <c r="C5784" s="105"/>
      <c r="D5784" s="121"/>
      <c r="E5784" s="83"/>
    </row>
    <row r="5785" spans="2:5" x14ac:dyDescent="0.3">
      <c r="B5785" s="104"/>
      <c r="C5785" s="105"/>
      <c r="D5785" s="121"/>
      <c r="E5785" s="83"/>
    </row>
    <row r="5786" spans="2:5" x14ac:dyDescent="0.3">
      <c r="B5786" s="104"/>
      <c r="C5786" s="105"/>
      <c r="D5786" s="121"/>
      <c r="E5786" s="83"/>
    </row>
    <row r="5787" spans="2:5" x14ac:dyDescent="0.3">
      <c r="B5787" s="104"/>
      <c r="C5787" s="105"/>
      <c r="D5787" s="121"/>
      <c r="E5787" s="83"/>
    </row>
    <row r="5788" spans="2:5" x14ac:dyDescent="0.3">
      <c r="B5788" s="104"/>
      <c r="C5788" s="105"/>
      <c r="D5788" s="121"/>
      <c r="E5788" s="83"/>
    </row>
    <row r="5789" spans="2:5" x14ac:dyDescent="0.3">
      <c r="B5789" s="104"/>
      <c r="C5789" s="105"/>
      <c r="D5789" s="121"/>
      <c r="E5789" s="83"/>
    </row>
    <row r="5790" spans="2:5" x14ac:dyDescent="0.3">
      <c r="B5790" s="104"/>
      <c r="C5790" s="105"/>
      <c r="D5790" s="121"/>
      <c r="E5790" s="83"/>
    </row>
    <row r="5791" spans="2:5" x14ac:dyDescent="0.3">
      <c r="B5791" s="104"/>
      <c r="C5791" s="105"/>
      <c r="D5791" s="121"/>
      <c r="E5791" s="83"/>
    </row>
    <row r="5792" spans="2:5" x14ac:dyDescent="0.3">
      <c r="B5792" s="104"/>
      <c r="C5792" s="105"/>
      <c r="D5792" s="121"/>
      <c r="E5792" s="83"/>
    </row>
    <row r="5793" spans="2:5" x14ac:dyDescent="0.3">
      <c r="B5793" s="104"/>
      <c r="C5793" s="105"/>
      <c r="D5793" s="121"/>
      <c r="E5793" s="83"/>
    </row>
    <row r="5794" spans="2:5" x14ac:dyDescent="0.3">
      <c r="B5794" s="104"/>
      <c r="C5794" s="105"/>
      <c r="D5794" s="121"/>
      <c r="E5794" s="83"/>
    </row>
    <row r="5795" spans="2:5" x14ac:dyDescent="0.3">
      <c r="B5795" s="104"/>
      <c r="C5795" s="105"/>
      <c r="D5795" s="121"/>
      <c r="E5795" s="83"/>
    </row>
    <row r="5796" spans="2:5" x14ac:dyDescent="0.3">
      <c r="B5796" s="104"/>
      <c r="C5796" s="105"/>
      <c r="D5796" s="121"/>
      <c r="E5796" s="83"/>
    </row>
    <row r="5797" spans="2:5" x14ac:dyDescent="0.3">
      <c r="B5797" s="104"/>
      <c r="C5797" s="105"/>
      <c r="D5797" s="121"/>
      <c r="E5797" s="83"/>
    </row>
    <row r="5798" spans="2:5" x14ac:dyDescent="0.3">
      <c r="B5798" s="104"/>
      <c r="C5798" s="105"/>
      <c r="D5798" s="121"/>
      <c r="E5798" s="83"/>
    </row>
    <row r="5799" spans="2:5" x14ac:dyDescent="0.3">
      <c r="B5799" s="104"/>
      <c r="C5799" s="105"/>
      <c r="D5799" s="121"/>
      <c r="E5799" s="83"/>
    </row>
    <row r="5800" spans="2:5" x14ac:dyDescent="0.3">
      <c r="B5800" s="104"/>
      <c r="C5800" s="105"/>
      <c r="D5800" s="121"/>
      <c r="E5800" s="83"/>
    </row>
    <row r="5801" spans="2:5" x14ac:dyDescent="0.3">
      <c r="B5801" s="104"/>
      <c r="C5801" s="105"/>
      <c r="D5801" s="121"/>
      <c r="E5801" s="83"/>
    </row>
    <row r="5802" spans="2:5" x14ac:dyDescent="0.3">
      <c r="B5802" s="104"/>
      <c r="C5802" s="105"/>
      <c r="D5802" s="121"/>
      <c r="E5802" s="83"/>
    </row>
    <row r="5803" spans="2:5" x14ac:dyDescent="0.3">
      <c r="B5803" s="104"/>
      <c r="C5803" s="105"/>
      <c r="D5803" s="121"/>
      <c r="E5803" s="83"/>
    </row>
    <row r="5804" spans="2:5" x14ac:dyDescent="0.3">
      <c r="B5804" s="104"/>
      <c r="C5804" s="105"/>
      <c r="D5804" s="121"/>
      <c r="E5804" s="83"/>
    </row>
    <row r="5805" spans="2:5" x14ac:dyDescent="0.3">
      <c r="B5805" s="104"/>
      <c r="C5805" s="105"/>
      <c r="D5805" s="121"/>
      <c r="E5805" s="83"/>
    </row>
    <row r="5806" spans="2:5" x14ac:dyDescent="0.3">
      <c r="B5806" s="104"/>
      <c r="C5806" s="105"/>
      <c r="D5806" s="121"/>
      <c r="E5806" s="83"/>
    </row>
    <row r="5807" spans="2:5" x14ac:dyDescent="0.3">
      <c r="B5807" s="104"/>
      <c r="C5807" s="105"/>
      <c r="D5807" s="121"/>
      <c r="E5807" s="83"/>
    </row>
    <row r="5808" spans="2:5" x14ac:dyDescent="0.3">
      <c r="B5808" s="104"/>
      <c r="C5808" s="105"/>
      <c r="D5808" s="121"/>
      <c r="E5808" s="83"/>
    </row>
    <row r="5809" spans="2:5" x14ac:dyDescent="0.3">
      <c r="B5809" s="104"/>
      <c r="C5809" s="105"/>
      <c r="D5809" s="121"/>
      <c r="E5809" s="83"/>
    </row>
    <row r="5810" spans="2:5" x14ac:dyDescent="0.3">
      <c r="B5810" s="104"/>
      <c r="C5810" s="105"/>
      <c r="D5810" s="121"/>
      <c r="E5810" s="83"/>
    </row>
    <row r="5811" spans="2:5" x14ac:dyDescent="0.3">
      <c r="B5811" s="104"/>
      <c r="C5811" s="105"/>
      <c r="D5811" s="121"/>
      <c r="E5811" s="83"/>
    </row>
    <row r="5812" spans="2:5" x14ac:dyDescent="0.3">
      <c r="B5812" s="104"/>
      <c r="C5812" s="105"/>
      <c r="D5812" s="121"/>
      <c r="E5812" s="83"/>
    </row>
    <row r="5813" spans="2:5" x14ac:dyDescent="0.3">
      <c r="B5813" s="104"/>
      <c r="C5813" s="105"/>
      <c r="D5813" s="121"/>
      <c r="E5813" s="83"/>
    </row>
    <row r="5814" spans="2:5" x14ac:dyDescent="0.3">
      <c r="B5814" s="104"/>
      <c r="C5814" s="105"/>
      <c r="D5814" s="121"/>
      <c r="E5814" s="83"/>
    </row>
    <row r="5815" spans="2:5" x14ac:dyDescent="0.3">
      <c r="B5815" s="104"/>
      <c r="C5815" s="105"/>
      <c r="D5815" s="121"/>
      <c r="E5815" s="83"/>
    </row>
    <row r="5816" spans="2:5" x14ac:dyDescent="0.3">
      <c r="B5816" s="104"/>
      <c r="C5816" s="105"/>
      <c r="D5816" s="121"/>
      <c r="E5816" s="83"/>
    </row>
    <row r="5817" spans="2:5" x14ac:dyDescent="0.3">
      <c r="B5817" s="104"/>
      <c r="C5817" s="105"/>
      <c r="D5817" s="121"/>
      <c r="E5817" s="83"/>
    </row>
    <row r="5818" spans="2:5" x14ac:dyDescent="0.3">
      <c r="B5818" s="104"/>
      <c r="C5818" s="105"/>
      <c r="D5818" s="121"/>
      <c r="E5818" s="83"/>
    </row>
    <row r="5819" spans="2:5" x14ac:dyDescent="0.3">
      <c r="B5819" s="104"/>
      <c r="C5819" s="105"/>
      <c r="D5819" s="121"/>
      <c r="E5819" s="83"/>
    </row>
    <row r="5820" spans="2:5" x14ac:dyDescent="0.3">
      <c r="B5820" s="104"/>
      <c r="C5820" s="105"/>
      <c r="D5820" s="121"/>
      <c r="E5820" s="83"/>
    </row>
    <row r="5821" spans="2:5" x14ac:dyDescent="0.3">
      <c r="B5821" s="104"/>
      <c r="C5821" s="105"/>
      <c r="D5821" s="121"/>
      <c r="E5821" s="83"/>
    </row>
    <row r="5822" spans="2:5" x14ac:dyDescent="0.3">
      <c r="B5822" s="104"/>
      <c r="C5822" s="105"/>
      <c r="D5822" s="121"/>
      <c r="E5822" s="83"/>
    </row>
    <row r="5823" spans="2:5" x14ac:dyDescent="0.3">
      <c r="B5823" s="104"/>
      <c r="C5823" s="105"/>
      <c r="D5823" s="121"/>
      <c r="E5823" s="83"/>
    </row>
    <row r="5824" spans="2:5" x14ac:dyDescent="0.3">
      <c r="B5824" s="104"/>
      <c r="C5824" s="105"/>
      <c r="D5824" s="121"/>
      <c r="E5824" s="83"/>
    </row>
    <row r="5825" spans="2:5" x14ac:dyDescent="0.3">
      <c r="B5825" s="104"/>
      <c r="C5825" s="105"/>
      <c r="D5825" s="121"/>
      <c r="E5825" s="83"/>
    </row>
    <row r="5826" spans="2:5" x14ac:dyDescent="0.3">
      <c r="B5826" s="104"/>
      <c r="C5826" s="105"/>
      <c r="D5826" s="121"/>
      <c r="E5826" s="83"/>
    </row>
    <row r="5827" spans="2:5" x14ac:dyDescent="0.3">
      <c r="B5827" s="104"/>
      <c r="C5827" s="105"/>
      <c r="D5827" s="121"/>
      <c r="E5827" s="83"/>
    </row>
    <row r="5828" spans="2:5" x14ac:dyDescent="0.3">
      <c r="B5828" s="104"/>
      <c r="C5828" s="105"/>
      <c r="D5828" s="121"/>
      <c r="E5828" s="83"/>
    </row>
    <row r="5829" spans="2:5" x14ac:dyDescent="0.3">
      <c r="B5829" s="104"/>
      <c r="C5829" s="105"/>
      <c r="D5829" s="121"/>
      <c r="E5829" s="83"/>
    </row>
    <row r="5830" spans="2:5" x14ac:dyDescent="0.3">
      <c r="B5830" s="104"/>
      <c r="C5830" s="105"/>
      <c r="D5830" s="121"/>
      <c r="E5830" s="83"/>
    </row>
    <row r="5831" spans="2:5" x14ac:dyDescent="0.3">
      <c r="B5831" s="104"/>
      <c r="C5831" s="105"/>
      <c r="D5831" s="121"/>
      <c r="E5831" s="83"/>
    </row>
    <row r="5832" spans="2:5" x14ac:dyDescent="0.3">
      <c r="B5832" s="104"/>
      <c r="C5832" s="105"/>
      <c r="D5832" s="121"/>
      <c r="E5832" s="83"/>
    </row>
    <row r="5833" spans="2:5" x14ac:dyDescent="0.3">
      <c r="B5833" s="104"/>
      <c r="C5833" s="105"/>
      <c r="D5833" s="121"/>
      <c r="E5833" s="83"/>
    </row>
    <row r="5834" spans="2:5" x14ac:dyDescent="0.3">
      <c r="B5834" s="104"/>
      <c r="C5834" s="105"/>
      <c r="D5834" s="121"/>
      <c r="E5834" s="83"/>
    </row>
    <row r="5835" spans="2:5" x14ac:dyDescent="0.3">
      <c r="B5835" s="104"/>
      <c r="C5835" s="105"/>
      <c r="D5835" s="121"/>
      <c r="E5835" s="83"/>
    </row>
    <row r="5836" spans="2:5" x14ac:dyDescent="0.3">
      <c r="B5836" s="104"/>
      <c r="C5836" s="105"/>
      <c r="D5836" s="121"/>
      <c r="E5836" s="83"/>
    </row>
    <row r="5837" spans="2:5" x14ac:dyDescent="0.3">
      <c r="B5837" s="104"/>
      <c r="C5837" s="105"/>
      <c r="D5837" s="121"/>
      <c r="E5837" s="83"/>
    </row>
    <row r="5838" spans="2:5" x14ac:dyDescent="0.3">
      <c r="B5838" s="104"/>
      <c r="C5838" s="105"/>
      <c r="D5838" s="121"/>
      <c r="E5838" s="83"/>
    </row>
    <row r="5839" spans="2:5" x14ac:dyDescent="0.3">
      <c r="B5839" s="104"/>
      <c r="C5839" s="105"/>
      <c r="D5839" s="121"/>
      <c r="E5839" s="83"/>
    </row>
    <row r="5840" spans="2:5" x14ac:dyDescent="0.3">
      <c r="B5840" s="104"/>
      <c r="C5840" s="105"/>
      <c r="D5840" s="121"/>
      <c r="E5840" s="83"/>
    </row>
    <row r="5841" spans="2:5" x14ac:dyDescent="0.3">
      <c r="B5841" s="104"/>
      <c r="C5841" s="105"/>
      <c r="D5841" s="121"/>
      <c r="E5841" s="83"/>
    </row>
    <row r="5842" spans="2:5" x14ac:dyDescent="0.3">
      <c r="B5842" s="104"/>
      <c r="C5842" s="105"/>
      <c r="D5842" s="121"/>
      <c r="E5842" s="83"/>
    </row>
    <row r="5843" spans="2:5" x14ac:dyDescent="0.3">
      <c r="B5843" s="104"/>
      <c r="C5843" s="105"/>
      <c r="D5843" s="121"/>
      <c r="E5843" s="83"/>
    </row>
    <row r="5844" spans="2:5" x14ac:dyDescent="0.3">
      <c r="B5844" s="104"/>
      <c r="C5844" s="105"/>
      <c r="D5844" s="121"/>
      <c r="E5844" s="83"/>
    </row>
    <row r="5845" spans="2:5" x14ac:dyDescent="0.3">
      <c r="B5845" s="104"/>
      <c r="C5845" s="105"/>
      <c r="D5845" s="121"/>
      <c r="E5845" s="83"/>
    </row>
    <row r="5846" spans="2:5" x14ac:dyDescent="0.3">
      <c r="B5846" s="104"/>
      <c r="C5846" s="105"/>
      <c r="D5846" s="121"/>
      <c r="E5846" s="83"/>
    </row>
    <row r="5847" spans="2:5" x14ac:dyDescent="0.3">
      <c r="B5847" s="104"/>
      <c r="C5847" s="105"/>
      <c r="D5847" s="121"/>
      <c r="E5847" s="83"/>
    </row>
    <row r="5848" spans="2:5" x14ac:dyDescent="0.3">
      <c r="B5848" s="104"/>
      <c r="C5848" s="105"/>
      <c r="D5848" s="121"/>
      <c r="E5848" s="83"/>
    </row>
    <row r="5849" spans="2:5" x14ac:dyDescent="0.3">
      <c r="B5849" s="104"/>
      <c r="C5849" s="105"/>
      <c r="D5849" s="121"/>
      <c r="E5849" s="83"/>
    </row>
    <row r="5850" spans="2:5" x14ac:dyDescent="0.3">
      <c r="B5850" s="104"/>
      <c r="C5850" s="105"/>
      <c r="D5850" s="121"/>
      <c r="E5850" s="83"/>
    </row>
    <row r="5851" spans="2:5" x14ac:dyDescent="0.3">
      <c r="B5851" s="104"/>
      <c r="C5851" s="105"/>
      <c r="D5851" s="121"/>
      <c r="E5851" s="83"/>
    </row>
    <row r="5852" spans="2:5" x14ac:dyDescent="0.3">
      <c r="B5852" s="104"/>
      <c r="C5852" s="105"/>
      <c r="D5852" s="121"/>
      <c r="E5852" s="83"/>
    </row>
    <row r="5853" spans="2:5" x14ac:dyDescent="0.3">
      <c r="B5853" s="104"/>
      <c r="C5853" s="105"/>
      <c r="D5853" s="121"/>
      <c r="E5853" s="83"/>
    </row>
    <row r="5854" spans="2:5" x14ac:dyDescent="0.3">
      <c r="B5854" s="104"/>
      <c r="C5854" s="105"/>
      <c r="D5854" s="121"/>
      <c r="E5854" s="83"/>
    </row>
    <row r="5855" spans="2:5" x14ac:dyDescent="0.3">
      <c r="B5855" s="104"/>
      <c r="C5855" s="105"/>
      <c r="D5855" s="121"/>
      <c r="E5855" s="83"/>
    </row>
    <row r="5856" spans="2:5" x14ac:dyDescent="0.3">
      <c r="B5856" s="104"/>
      <c r="C5856" s="105"/>
      <c r="D5856" s="121"/>
      <c r="E5856" s="83"/>
    </row>
    <row r="5857" spans="2:5" x14ac:dyDescent="0.3">
      <c r="B5857" s="104"/>
      <c r="C5857" s="105"/>
      <c r="D5857" s="121"/>
      <c r="E5857" s="83"/>
    </row>
    <row r="5858" spans="2:5" x14ac:dyDescent="0.3">
      <c r="B5858" s="104"/>
      <c r="C5858" s="105"/>
      <c r="D5858" s="121"/>
      <c r="E5858" s="83"/>
    </row>
    <row r="5859" spans="2:5" x14ac:dyDescent="0.3">
      <c r="B5859" s="104"/>
      <c r="C5859" s="105"/>
      <c r="D5859" s="121"/>
      <c r="E5859" s="83"/>
    </row>
    <row r="5860" spans="2:5" x14ac:dyDescent="0.3">
      <c r="B5860" s="104"/>
      <c r="C5860" s="105"/>
      <c r="D5860" s="121"/>
      <c r="E5860" s="83"/>
    </row>
    <row r="5861" spans="2:5" x14ac:dyDescent="0.3">
      <c r="B5861" s="104"/>
      <c r="C5861" s="105"/>
      <c r="D5861" s="121"/>
      <c r="E5861" s="83"/>
    </row>
    <row r="5862" spans="2:5" x14ac:dyDescent="0.3">
      <c r="B5862" s="104"/>
      <c r="C5862" s="105"/>
      <c r="D5862" s="121"/>
      <c r="E5862" s="83"/>
    </row>
    <row r="5863" spans="2:5" x14ac:dyDescent="0.3">
      <c r="B5863" s="104"/>
      <c r="C5863" s="105"/>
      <c r="D5863" s="121"/>
      <c r="E5863" s="83"/>
    </row>
    <row r="5864" spans="2:5" x14ac:dyDescent="0.3">
      <c r="B5864" s="104"/>
      <c r="C5864" s="105"/>
      <c r="D5864" s="121"/>
      <c r="E5864" s="83"/>
    </row>
    <row r="5865" spans="2:5" x14ac:dyDescent="0.3">
      <c r="B5865" s="104"/>
      <c r="C5865" s="105"/>
      <c r="D5865" s="121"/>
      <c r="E5865" s="83"/>
    </row>
    <row r="5866" spans="2:5" x14ac:dyDescent="0.3">
      <c r="B5866" s="104"/>
      <c r="C5866" s="105"/>
      <c r="D5866" s="121"/>
      <c r="E5866" s="83"/>
    </row>
    <row r="5867" spans="2:5" x14ac:dyDescent="0.3">
      <c r="B5867" s="104"/>
      <c r="C5867" s="105"/>
      <c r="D5867" s="121"/>
      <c r="E5867" s="83"/>
    </row>
    <row r="5868" spans="2:5" x14ac:dyDescent="0.3">
      <c r="B5868" s="104"/>
      <c r="C5868" s="105"/>
      <c r="D5868" s="121"/>
      <c r="E5868" s="83"/>
    </row>
    <row r="5869" spans="2:5" x14ac:dyDescent="0.3">
      <c r="B5869" s="104"/>
      <c r="C5869" s="105"/>
      <c r="D5869" s="121"/>
      <c r="E5869" s="83"/>
    </row>
    <row r="5870" spans="2:5" x14ac:dyDescent="0.3">
      <c r="B5870" s="104"/>
      <c r="C5870" s="105"/>
      <c r="D5870" s="121"/>
      <c r="E5870" s="83"/>
    </row>
    <row r="5871" spans="2:5" x14ac:dyDescent="0.3">
      <c r="B5871" s="104"/>
      <c r="C5871" s="105"/>
      <c r="D5871" s="121"/>
      <c r="E5871" s="83"/>
    </row>
    <row r="5872" spans="2:5" x14ac:dyDescent="0.3">
      <c r="B5872" s="104"/>
      <c r="C5872" s="105"/>
      <c r="D5872" s="121"/>
      <c r="E5872" s="83"/>
    </row>
    <row r="5873" spans="2:5" x14ac:dyDescent="0.3">
      <c r="B5873" s="104"/>
      <c r="C5873" s="105"/>
      <c r="D5873" s="121"/>
      <c r="E5873" s="83"/>
    </row>
    <row r="5874" spans="2:5" x14ac:dyDescent="0.3">
      <c r="B5874" s="104"/>
      <c r="C5874" s="105"/>
      <c r="D5874" s="121"/>
      <c r="E5874" s="83"/>
    </row>
    <row r="5875" spans="2:5" x14ac:dyDescent="0.3">
      <c r="B5875" s="104"/>
      <c r="C5875" s="105"/>
      <c r="D5875" s="121"/>
      <c r="E5875" s="83"/>
    </row>
    <row r="5876" spans="2:5" x14ac:dyDescent="0.3">
      <c r="B5876" s="104"/>
      <c r="C5876" s="105"/>
      <c r="D5876" s="121"/>
      <c r="E5876" s="83"/>
    </row>
    <row r="5877" spans="2:5" x14ac:dyDescent="0.3">
      <c r="B5877" s="104"/>
      <c r="C5877" s="105"/>
      <c r="D5877" s="121"/>
      <c r="E5877" s="83"/>
    </row>
    <row r="5878" spans="2:5" x14ac:dyDescent="0.3">
      <c r="B5878" s="104"/>
      <c r="C5878" s="105"/>
      <c r="D5878" s="121"/>
      <c r="E5878" s="83"/>
    </row>
    <row r="5879" spans="2:5" x14ac:dyDescent="0.3">
      <c r="B5879" s="104"/>
      <c r="C5879" s="105"/>
      <c r="D5879" s="121"/>
      <c r="E5879" s="83"/>
    </row>
    <row r="5880" spans="2:5" x14ac:dyDescent="0.3">
      <c r="B5880" s="104"/>
      <c r="C5880" s="105"/>
      <c r="D5880" s="121"/>
      <c r="E5880" s="83"/>
    </row>
    <row r="5881" spans="2:5" x14ac:dyDescent="0.3">
      <c r="B5881" s="104"/>
      <c r="C5881" s="105"/>
      <c r="D5881" s="121"/>
      <c r="E5881" s="83"/>
    </row>
    <row r="5882" spans="2:5" x14ac:dyDescent="0.3">
      <c r="B5882" s="104"/>
      <c r="C5882" s="105"/>
      <c r="D5882" s="121"/>
      <c r="E5882" s="83"/>
    </row>
    <row r="5883" spans="2:5" x14ac:dyDescent="0.3">
      <c r="B5883" s="104"/>
      <c r="C5883" s="105"/>
      <c r="D5883" s="121"/>
      <c r="E5883" s="83"/>
    </row>
    <row r="5884" spans="2:5" x14ac:dyDescent="0.3">
      <c r="B5884" s="104"/>
      <c r="C5884" s="105"/>
      <c r="D5884" s="121"/>
      <c r="E5884" s="83"/>
    </row>
    <row r="5885" spans="2:5" x14ac:dyDescent="0.3">
      <c r="B5885" s="104"/>
      <c r="C5885" s="105"/>
      <c r="D5885" s="121"/>
      <c r="E5885" s="83"/>
    </row>
    <row r="5886" spans="2:5" x14ac:dyDescent="0.3">
      <c r="B5886" s="104"/>
      <c r="C5886" s="105"/>
      <c r="D5886" s="121"/>
      <c r="E5886" s="83"/>
    </row>
    <row r="5887" spans="2:5" x14ac:dyDescent="0.3">
      <c r="B5887" s="104"/>
      <c r="C5887" s="105"/>
      <c r="D5887" s="121"/>
      <c r="E5887" s="83"/>
    </row>
    <row r="5888" spans="2:5" x14ac:dyDescent="0.3">
      <c r="B5888" s="104"/>
      <c r="C5888" s="105"/>
      <c r="D5888" s="121"/>
      <c r="E5888" s="83"/>
    </row>
    <row r="5889" spans="2:5" x14ac:dyDescent="0.3">
      <c r="B5889" s="104"/>
      <c r="C5889" s="105"/>
      <c r="D5889" s="121"/>
      <c r="E5889" s="83"/>
    </row>
    <row r="5890" spans="2:5" x14ac:dyDescent="0.3">
      <c r="B5890" s="104"/>
      <c r="C5890" s="105"/>
      <c r="D5890" s="121"/>
      <c r="E5890" s="83"/>
    </row>
    <row r="5891" spans="2:5" x14ac:dyDescent="0.3">
      <c r="B5891" s="104"/>
      <c r="C5891" s="105"/>
      <c r="D5891" s="121"/>
      <c r="E5891" s="83"/>
    </row>
    <row r="5892" spans="2:5" x14ac:dyDescent="0.3">
      <c r="B5892" s="104"/>
      <c r="C5892" s="105"/>
      <c r="D5892" s="121"/>
      <c r="E5892" s="83"/>
    </row>
    <row r="5893" spans="2:5" x14ac:dyDescent="0.3">
      <c r="B5893" s="104"/>
      <c r="C5893" s="105"/>
      <c r="D5893" s="121"/>
      <c r="E5893" s="83"/>
    </row>
    <row r="5894" spans="2:5" x14ac:dyDescent="0.3">
      <c r="B5894" s="104"/>
      <c r="C5894" s="105"/>
      <c r="D5894" s="121"/>
      <c r="E5894" s="83"/>
    </row>
    <row r="5895" spans="2:5" x14ac:dyDescent="0.3">
      <c r="B5895" s="104"/>
      <c r="C5895" s="105"/>
      <c r="D5895" s="121"/>
      <c r="E5895" s="83"/>
    </row>
    <row r="5896" spans="2:5" x14ac:dyDescent="0.3">
      <c r="B5896" s="104"/>
      <c r="C5896" s="105"/>
      <c r="D5896" s="121"/>
      <c r="E5896" s="83"/>
    </row>
    <row r="5897" spans="2:5" x14ac:dyDescent="0.3">
      <c r="B5897" s="104"/>
      <c r="C5897" s="105"/>
      <c r="D5897" s="121"/>
      <c r="E5897" s="83"/>
    </row>
    <row r="5898" spans="2:5" x14ac:dyDescent="0.3">
      <c r="B5898" s="104"/>
      <c r="C5898" s="105"/>
      <c r="D5898" s="121"/>
      <c r="E5898" s="83"/>
    </row>
    <row r="5899" spans="2:5" x14ac:dyDescent="0.3">
      <c r="B5899" s="104"/>
      <c r="C5899" s="105"/>
      <c r="D5899" s="121"/>
      <c r="E5899" s="83"/>
    </row>
    <row r="5900" spans="2:5" x14ac:dyDescent="0.3">
      <c r="B5900" s="104"/>
      <c r="C5900" s="105"/>
      <c r="D5900" s="121"/>
      <c r="E5900" s="83"/>
    </row>
    <row r="5901" spans="2:5" x14ac:dyDescent="0.3">
      <c r="B5901" s="104"/>
      <c r="C5901" s="105"/>
      <c r="D5901" s="121"/>
      <c r="E5901" s="83"/>
    </row>
    <row r="5902" spans="2:5" x14ac:dyDescent="0.3">
      <c r="B5902" s="104"/>
      <c r="C5902" s="105"/>
      <c r="D5902" s="121"/>
      <c r="E5902" s="83"/>
    </row>
    <row r="5903" spans="2:5" x14ac:dyDescent="0.3">
      <c r="B5903" s="104"/>
      <c r="C5903" s="105"/>
      <c r="D5903" s="121"/>
      <c r="E5903" s="83"/>
    </row>
    <row r="5904" spans="2:5" x14ac:dyDescent="0.3">
      <c r="B5904" s="104"/>
      <c r="C5904" s="105"/>
      <c r="D5904" s="121"/>
      <c r="E5904" s="83"/>
    </row>
    <row r="5905" spans="2:5" x14ac:dyDescent="0.3">
      <c r="B5905" s="104"/>
      <c r="C5905" s="105"/>
      <c r="D5905" s="121"/>
      <c r="E5905" s="83"/>
    </row>
    <row r="5906" spans="2:5" x14ac:dyDescent="0.3">
      <c r="B5906" s="104"/>
      <c r="C5906" s="105"/>
      <c r="D5906" s="121"/>
      <c r="E5906" s="83"/>
    </row>
    <row r="5907" spans="2:5" x14ac:dyDescent="0.3">
      <c r="B5907" s="104"/>
      <c r="C5907" s="105"/>
      <c r="D5907" s="121"/>
      <c r="E5907" s="83"/>
    </row>
    <row r="5908" spans="2:5" x14ac:dyDescent="0.3">
      <c r="B5908" s="104"/>
      <c r="C5908" s="105"/>
      <c r="D5908" s="121"/>
      <c r="E5908" s="83"/>
    </row>
    <row r="5909" spans="2:5" x14ac:dyDescent="0.3">
      <c r="B5909" s="104"/>
      <c r="C5909" s="105"/>
      <c r="D5909" s="121"/>
      <c r="E5909" s="83"/>
    </row>
    <row r="5910" spans="2:5" x14ac:dyDescent="0.3">
      <c r="B5910" s="104"/>
      <c r="C5910" s="105"/>
      <c r="D5910" s="121"/>
      <c r="E5910" s="83"/>
    </row>
    <row r="5911" spans="2:5" x14ac:dyDescent="0.3">
      <c r="B5911" s="104"/>
      <c r="C5911" s="105"/>
      <c r="D5911" s="121"/>
      <c r="E5911" s="83"/>
    </row>
    <row r="5912" spans="2:5" x14ac:dyDescent="0.3">
      <c r="B5912" s="104"/>
      <c r="C5912" s="105"/>
      <c r="D5912" s="121"/>
      <c r="E5912" s="83"/>
    </row>
    <row r="5913" spans="2:5" x14ac:dyDescent="0.3">
      <c r="B5913" s="104"/>
      <c r="C5913" s="105"/>
      <c r="D5913" s="121"/>
      <c r="E5913" s="83"/>
    </row>
    <row r="5914" spans="2:5" x14ac:dyDescent="0.3">
      <c r="B5914" s="104"/>
      <c r="C5914" s="105"/>
      <c r="D5914" s="121"/>
      <c r="E5914" s="83"/>
    </row>
    <row r="5915" spans="2:5" x14ac:dyDescent="0.3">
      <c r="B5915" s="104"/>
      <c r="C5915" s="105"/>
      <c r="D5915" s="121"/>
      <c r="E5915" s="83"/>
    </row>
    <row r="5916" spans="2:5" x14ac:dyDescent="0.3">
      <c r="B5916" s="104"/>
      <c r="C5916" s="105"/>
      <c r="D5916" s="121"/>
      <c r="E5916" s="83"/>
    </row>
    <row r="5917" spans="2:5" x14ac:dyDescent="0.3">
      <c r="B5917" s="104"/>
      <c r="C5917" s="105"/>
      <c r="D5917" s="121"/>
      <c r="E5917" s="83"/>
    </row>
    <row r="5918" spans="2:5" x14ac:dyDescent="0.3">
      <c r="B5918" s="104"/>
      <c r="C5918" s="105"/>
      <c r="D5918" s="121"/>
      <c r="E5918" s="83"/>
    </row>
    <row r="5919" spans="2:5" x14ac:dyDescent="0.3">
      <c r="B5919" s="104"/>
      <c r="C5919" s="105"/>
      <c r="D5919" s="121"/>
      <c r="E5919" s="83"/>
    </row>
    <row r="5920" spans="2:5" x14ac:dyDescent="0.3">
      <c r="B5920" s="104"/>
      <c r="C5920" s="105"/>
      <c r="D5920" s="121"/>
      <c r="E5920" s="83"/>
    </row>
    <row r="5921" spans="2:5" x14ac:dyDescent="0.3">
      <c r="B5921" s="104"/>
      <c r="C5921" s="105"/>
      <c r="D5921" s="121"/>
      <c r="E5921" s="83"/>
    </row>
    <row r="5922" spans="2:5" x14ac:dyDescent="0.3">
      <c r="B5922" s="104"/>
      <c r="C5922" s="105"/>
      <c r="D5922" s="121"/>
      <c r="E5922" s="83"/>
    </row>
    <row r="5923" spans="2:5" x14ac:dyDescent="0.3">
      <c r="B5923" s="104"/>
      <c r="C5923" s="105"/>
      <c r="D5923" s="121"/>
      <c r="E5923" s="83"/>
    </row>
    <row r="5924" spans="2:5" x14ac:dyDescent="0.3">
      <c r="B5924" s="104"/>
      <c r="C5924" s="105"/>
      <c r="D5924" s="121"/>
      <c r="E5924" s="83"/>
    </row>
    <row r="5925" spans="2:5" x14ac:dyDescent="0.3">
      <c r="B5925" s="104"/>
      <c r="C5925" s="105"/>
      <c r="D5925" s="121"/>
      <c r="E5925" s="83"/>
    </row>
    <row r="5926" spans="2:5" x14ac:dyDescent="0.3">
      <c r="B5926" s="104"/>
      <c r="C5926" s="105"/>
      <c r="D5926" s="121"/>
      <c r="E5926" s="83"/>
    </row>
    <row r="5927" spans="2:5" x14ac:dyDescent="0.3">
      <c r="B5927" s="104"/>
      <c r="C5927" s="105"/>
      <c r="D5927" s="121"/>
      <c r="E5927" s="83"/>
    </row>
    <row r="5928" spans="2:5" x14ac:dyDescent="0.3">
      <c r="B5928" s="104"/>
      <c r="C5928" s="105"/>
      <c r="D5928" s="121"/>
      <c r="E5928" s="83"/>
    </row>
    <row r="5929" spans="2:5" x14ac:dyDescent="0.3">
      <c r="B5929" s="104"/>
      <c r="C5929" s="105"/>
      <c r="D5929" s="121"/>
      <c r="E5929" s="83"/>
    </row>
    <row r="5930" spans="2:5" x14ac:dyDescent="0.3">
      <c r="B5930" s="104"/>
      <c r="C5930" s="105"/>
      <c r="D5930" s="121"/>
      <c r="E5930" s="83"/>
    </row>
    <row r="5931" spans="2:5" x14ac:dyDescent="0.3">
      <c r="B5931" s="104"/>
      <c r="C5931" s="105"/>
      <c r="D5931" s="121"/>
      <c r="E5931" s="83"/>
    </row>
    <row r="5932" spans="2:5" x14ac:dyDescent="0.3">
      <c r="B5932" s="104"/>
      <c r="C5932" s="105"/>
      <c r="D5932" s="121"/>
      <c r="E5932" s="83"/>
    </row>
    <row r="5933" spans="2:5" x14ac:dyDescent="0.3">
      <c r="B5933" s="104"/>
      <c r="C5933" s="105"/>
      <c r="D5933" s="121"/>
      <c r="E5933" s="83"/>
    </row>
    <row r="5934" spans="2:5" x14ac:dyDescent="0.3">
      <c r="B5934" s="104"/>
      <c r="C5934" s="105"/>
      <c r="D5934" s="121"/>
      <c r="E5934" s="83"/>
    </row>
    <row r="5935" spans="2:5" x14ac:dyDescent="0.3">
      <c r="B5935" s="104"/>
      <c r="C5935" s="105"/>
      <c r="D5935" s="121"/>
      <c r="E5935" s="83"/>
    </row>
    <row r="5936" spans="2:5" x14ac:dyDescent="0.3">
      <c r="B5936" s="104"/>
      <c r="C5936" s="105"/>
      <c r="D5936" s="121"/>
      <c r="E5936" s="83"/>
    </row>
    <row r="5937" spans="2:5" x14ac:dyDescent="0.3">
      <c r="B5937" s="104"/>
      <c r="C5937" s="105"/>
      <c r="D5937" s="121"/>
      <c r="E5937" s="83"/>
    </row>
    <row r="5938" spans="2:5" x14ac:dyDescent="0.3">
      <c r="B5938" s="104"/>
      <c r="C5938" s="105"/>
      <c r="D5938" s="121"/>
      <c r="E5938" s="83"/>
    </row>
    <row r="5939" spans="2:5" x14ac:dyDescent="0.3">
      <c r="B5939" s="104"/>
      <c r="C5939" s="105"/>
      <c r="D5939" s="121"/>
      <c r="E5939" s="83"/>
    </row>
    <row r="5940" spans="2:5" x14ac:dyDescent="0.3">
      <c r="B5940" s="104"/>
      <c r="C5940" s="105"/>
      <c r="D5940" s="121"/>
      <c r="E5940" s="83"/>
    </row>
    <row r="5941" spans="2:5" x14ac:dyDescent="0.3">
      <c r="B5941" s="104"/>
      <c r="C5941" s="105"/>
      <c r="D5941" s="121"/>
      <c r="E5941" s="83"/>
    </row>
    <row r="5942" spans="2:5" x14ac:dyDescent="0.3">
      <c r="B5942" s="104"/>
      <c r="C5942" s="105"/>
      <c r="D5942" s="121"/>
      <c r="E5942" s="83"/>
    </row>
    <row r="5943" spans="2:5" x14ac:dyDescent="0.3">
      <c r="B5943" s="104"/>
      <c r="C5943" s="105"/>
      <c r="D5943" s="121"/>
      <c r="E5943" s="83"/>
    </row>
    <row r="5944" spans="2:5" x14ac:dyDescent="0.3">
      <c r="B5944" s="104"/>
      <c r="C5944" s="105"/>
      <c r="D5944" s="121"/>
      <c r="E5944" s="83"/>
    </row>
    <row r="5945" spans="2:5" x14ac:dyDescent="0.3">
      <c r="B5945" s="104"/>
      <c r="C5945" s="105"/>
      <c r="D5945" s="121"/>
      <c r="E5945" s="83"/>
    </row>
    <row r="5946" spans="2:5" x14ac:dyDescent="0.3">
      <c r="B5946" s="104"/>
      <c r="C5946" s="105"/>
      <c r="D5946" s="121"/>
      <c r="E5946" s="83"/>
    </row>
    <row r="5947" spans="2:5" x14ac:dyDescent="0.3">
      <c r="B5947" s="104"/>
      <c r="C5947" s="105"/>
      <c r="D5947" s="121"/>
      <c r="E5947" s="83"/>
    </row>
    <row r="5948" spans="2:5" x14ac:dyDescent="0.3">
      <c r="B5948" s="104"/>
      <c r="C5948" s="105"/>
      <c r="D5948" s="121"/>
      <c r="E5948" s="83"/>
    </row>
    <row r="5949" spans="2:5" x14ac:dyDescent="0.3">
      <c r="B5949" s="104"/>
      <c r="C5949" s="105"/>
      <c r="D5949" s="121"/>
      <c r="E5949" s="83"/>
    </row>
    <row r="5950" spans="2:5" x14ac:dyDescent="0.3">
      <c r="B5950" s="104"/>
      <c r="C5950" s="105"/>
      <c r="D5950" s="121"/>
      <c r="E5950" s="83"/>
    </row>
    <row r="5951" spans="2:5" x14ac:dyDescent="0.3">
      <c r="B5951" s="104"/>
      <c r="C5951" s="105"/>
      <c r="D5951" s="121"/>
      <c r="E5951" s="83"/>
    </row>
    <row r="5952" spans="2:5" x14ac:dyDescent="0.3">
      <c r="B5952" s="104"/>
      <c r="C5952" s="105"/>
      <c r="D5952" s="121"/>
      <c r="E5952" s="83"/>
    </row>
    <row r="5953" spans="2:5" x14ac:dyDescent="0.3">
      <c r="B5953" s="104"/>
      <c r="C5953" s="105"/>
      <c r="D5953" s="121"/>
      <c r="E5953" s="83"/>
    </row>
    <row r="5954" spans="2:5" x14ac:dyDescent="0.3">
      <c r="B5954" s="104"/>
      <c r="C5954" s="105"/>
      <c r="D5954" s="121"/>
      <c r="E5954" s="83"/>
    </row>
    <row r="5955" spans="2:5" x14ac:dyDescent="0.3">
      <c r="B5955" s="104"/>
      <c r="C5955" s="105"/>
      <c r="D5955" s="121"/>
      <c r="E5955" s="83"/>
    </row>
    <row r="5956" spans="2:5" x14ac:dyDescent="0.3">
      <c r="B5956" s="104"/>
      <c r="C5956" s="105"/>
      <c r="D5956" s="121"/>
      <c r="E5956" s="83"/>
    </row>
    <row r="5957" spans="2:5" x14ac:dyDescent="0.3">
      <c r="B5957" s="104"/>
      <c r="C5957" s="105"/>
      <c r="D5957" s="121"/>
      <c r="E5957" s="83"/>
    </row>
    <row r="5958" spans="2:5" x14ac:dyDescent="0.3">
      <c r="B5958" s="104"/>
      <c r="C5958" s="105"/>
      <c r="D5958" s="121"/>
      <c r="E5958" s="83"/>
    </row>
    <row r="5959" spans="2:5" x14ac:dyDescent="0.3">
      <c r="B5959" s="104"/>
      <c r="C5959" s="105"/>
      <c r="D5959" s="121"/>
      <c r="E5959" s="83"/>
    </row>
    <row r="5960" spans="2:5" x14ac:dyDescent="0.3">
      <c r="B5960" s="104"/>
      <c r="C5960" s="105"/>
      <c r="D5960" s="121"/>
      <c r="E5960" s="83"/>
    </row>
    <row r="5961" spans="2:5" x14ac:dyDescent="0.3">
      <c r="B5961" s="104"/>
      <c r="C5961" s="105"/>
      <c r="D5961" s="121"/>
      <c r="E5961" s="83"/>
    </row>
    <row r="5962" spans="2:5" x14ac:dyDescent="0.3">
      <c r="B5962" s="104"/>
      <c r="C5962" s="105"/>
      <c r="D5962" s="121"/>
      <c r="E5962" s="83"/>
    </row>
    <row r="5963" spans="2:5" x14ac:dyDescent="0.3">
      <c r="B5963" s="104"/>
      <c r="C5963" s="105"/>
      <c r="D5963" s="121"/>
      <c r="E5963" s="83"/>
    </row>
    <row r="5964" spans="2:5" x14ac:dyDescent="0.3">
      <c r="B5964" s="104"/>
      <c r="C5964" s="105"/>
      <c r="D5964" s="121"/>
      <c r="E5964" s="83"/>
    </row>
    <row r="5965" spans="2:5" x14ac:dyDescent="0.3">
      <c r="B5965" s="104"/>
      <c r="C5965" s="105"/>
      <c r="D5965" s="121"/>
      <c r="E5965" s="83"/>
    </row>
    <row r="5966" spans="2:5" x14ac:dyDescent="0.3">
      <c r="B5966" s="104"/>
      <c r="C5966" s="105"/>
      <c r="D5966" s="121"/>
      <c r="E5966" s="83"/>
    </row>
    <row r="5967" spans="2:5" x14ac:dyDescent="0.3">
      <c r="B5967" s="104"/>
      <c r="C5967" s="105"/>
      <c r="D5967" s="121"/>
      <c r="E5967" s="83"/>
    </row>
    <row r="5968" spans="2:5" x14ac:dyDescent="0.3">
      <c r="B5968" s="104"/>
      <c r="C5968" s="105"/>
      <c r="D5968" s="121"/>
      <c r="E5968" s="83"/>
    </row>
    <row r="5969" spans="2:5" x14ac:dyDescent="0.3">
      <c r="B5969" s="104"/>
      <c r="C5969" s="105"/>
      <c r="D5969" s="121"/>
      <c r="E5969" s="83"/>
    </row>
    <row r="5970" spans="2:5" x14ac:dyDescent="0.3">
      <c r="B5970" s="104"/>
      <c r="C5970" s="105"/>
      <c r="D5970" s="121"/>
      <c r="E5970" s="83"/>
    </row>
    <row r="5971" spans="2:5" x14ac:dyDescent="0.3">
      <c r="B5971" s="104"/>
      <c r="C5971" s="105"/>
      <c r="D5971" s="121"/>
      <c r="E5971" s="83"/>
    </row>
    <row r="5972" spans="2:5" x14ac:dyDescent="0.3">
      <c r="B5972" s="104"/>
      <c r="C5972" s="105"/>
      <c r="D5972" s="121"/>
      <c r="E5972" s="83"/>
    </row>
    <row r="5973" spans="2:5" x14ac:dyDescent="0.3">
      <c r="B5973" s="104"/>
      <c r="C5973" s="105"/>
      <c r="D5973" s="121"/>
      <c r="E5973" s="83"/>
    </row>
    <row r="5974" spans="2:5" x14ac:dyDescent="0.3">
      <c r="B5974" s="104"/>
      <c r="C5974" s="105"/>
      <c r="D5974" s="121"/>
      <c r="E5974" s="83"/>
    </row>
    <row r="5975" spans="2:5" x14ac:dyDescent="0.3">
      <c r="B5975" s="104"/>
      <c r="C5975" s="105"/>
      <c r="D5975" s="121"/>
      <c r="E5975" s="83"/>
    </row>
    <row r="5976" spans="2:5" x14ac:dyDescent="0.3">
      <c r="B5976" s="104"/>
      <c r="C5976" s="105"/>
      <c r="D5976" s="121"/>
      <c r="E5976" s="83"/>
    </row>
    <row r="5977" spans="2:5" x14ac:dyDescent="0.3">
      <c r="B5977" s="104"/>
      <c r="C5977" s="105"/>
      <c r="D5977" s="121"/>
      <c r="E5977" s="83"/>
    </row>
    <row r="5978" spans="2:5" x14ac:dyDescent="0.3">
      <c r="B5978" s="104"/>
      <c r="C5978" s="105"/>
      <c r="D5978" s="121"/>
      <c r="E5978" s="83"/>
    </row>
    <row r="5979" spans="2:5" x14ac:dyDescent="0.3">
      <c r="B5979" s="104"/>
      <c r="C5979" s="105"/>
      <c r="D5979" s="121"/>
      <c r="E5979" s="83"/>
    </row>
    <row r="5980" spans="2:5" x14ac:dyDescent="0.3">
      <c r="B5980" s="104"/>
      <c r="C5980" s="105"/>
      <c r="D5980" s="121"/>
      <c r="E5980" s="83"/>
    </row>
    <row r="5981" spans="2:5" x14ac:dyDescent="0.3">
      <c r="B5981" s="104"/>
      <c r="C5981" s="105"/>
      <c r="D5981" s="121"/>
      <c r="E5981" s="83"/>
    </row>
    <row r="5982" spans="2:5" x14ac:dyDescent="0.3">
      <c r="B5982" s="104"/>
      <c r="C5982" s="105"/>
      <c r="D5982" s="121"/>
      <c r="E5982" s="83"/>
    </row>
    <row r="5983" spans="2:5" x14ac:dyDescent="0.3">
      <c r="B5983" s="104"/>
      <c r="C5983" s="105"/>
      <c r="D5983" s="121"/>
      <c r="E5983" s="83"/>
    </row>
    <row r="5984" spans="2:5" x14ac:dyDescent="0.3">
      <c r="B5984" s="104"/>
      <c r="C5984" s="105"/>
      <c r="D5984" s="121"/>
      <c r="E5984" s="83"/>
    </row>
    <row r="5985" spans="2:5" x14ac:dyDescent="0.3">
      <c r="B5985" s="104"/>
      <c r="C5985" s="105"/>
      <c r="D5985" s="121"/>
      <c r="E5985" s="83"/>
    </row>
    <row r="5986" spans="2:5" x14ac:dyDescent="0.3">
      <c r="B5986" s="104"/>
      <c r="C5986" s="105"/>
      <c r="D5986" s="121"/>
      <c r="E5986" s="83"/>
    </row>
    <row r="5987" spans="2:5" x14ac:dyDescent="0.3">
      <c r="B5987" s="104"/>
      <c r="C5987" s="105"/>
      <c r="D5987" s="121"/>
      <c r="E5987" s="83"/>
    </row>
    <row r="5988" spans="2:5" x14ac:dyDescent="0.3">
      <c r="B5988" s="104"/>
      <c r="C5988" s="105"/>
      <c r="D5988" s="121"/>
      <c r="E5988" s="83"/>
    </row>
    <row r="5989" spans="2:5" x14ac:dyDescent="0.3">
      <c r="B5989" s="104"/>
      <c r="C5989" s="105"/>
      <c r="D5989" s="121"/>
      <c r="E5989" s="83"/>
    </row>
    <row r="5990" spans="2:5" x14ac:dyDescent="0.3">
      <c r="B5990" s="104"/>
      <c r="C5990" s="105"/>
      <c r="D5990" s="121"/>
      <c r="E5990" s="83"/>
    </row>
    <row r="5991" spans="2:5" x14ac:dyDescent="0.3">
      <c r="B5991" s="104"/>
      <c r="C5991" s="105"/>
      <c r="D5991" s="121"/>
      <c r="E5991" s="83"/>
    </row>
    <row r="5992" spans="2:5" x14ac:dyDescent="0.3">
      <c r="B5992" s="104"/>
      <c r="C5992" s="105"/>
      <c r="D5992" s="121"/>
      <c r="E5992" s="83"/>
    </row>
    <row r="5993" spans="2:5" x14ac:dyDescent="0.3">
      <c r="B5993" s="104"/>
      <c r="C5993" s="105"/>
      <c r="D5993" s="121"/>
      <c r="E5993" s="83"/>
    </row>
    <row r="5994" spans="2:5" x14ac:dyDescent="0.3">
      <c r="B5994" s="104"/>
      <c r="C5994" s="105"/>
      <c r="D5994" s="121"/>
      <c r="E5994" s="83"/>
    </row>
    <row r="5995" spans="2:5" x14ac:dyDescent="0.3">
      <c r="B5995" s="104"/>
      <c r="C5995" s="105"/>
      <c r="D5995" s="121"/>
      <c r="E5995" s="83"/>
    </row>
    <row r="5996" spans="2:5" x14ac:dyDescent="0.3">
      <c r="B5996" s="104"/>
      <c r="C5996" s="105"/>
      <c r="D5996" s="121"/>
      <c r="E5996" s="83"/>
    </row>
    <row r="5997" spans="2:5" x14ac:dyDescent="0.3">
      <c r="B5997" s="104"/>
      <c r="C5997" s="105"/>
      <c r="D5997" s="121"/>
      <c r="E5997" s="83"/>
    </row>
    <row r="5998" spans="2:5" x14ac:dyDescent="0.3">
      <c r="B5998" s="104"/>
      <c r="C5998" s="105"/>
      <c r="D5998" s="121"/>
      <c r="E5998" s="83"/>
    </row>
    <row r="5999" spans="2:5" x14ac:dyDescent="0.3">
      <c r="B5999" s="104"/>
      <c r="C5999" s="105"/>
      <c r="D5999" s="121"/>
      <c r="E5999" s="83"/>
    </row>
    <row r="6000" spans="2:5" x14ac:dyDescent="0.3">
      <c r="B6000" s="104"/>
      <c r="C6000" s="105"/>
      <c r="D6000" s="121"/>
      <c r="E6000" s="83"/>
    </row>
    <row r="6001" spans="2:5" x14ac:dyDescent="0.3">
      <c r="B6001" s="104"/>
      <c r="C6001" s="105"/>
      <c r="D6001" s="121"/>
      <c r="E6001" s="83"/>
    </row>
    <row r="6002" spans="2:5" x14ac:dyDescent="0.3">
      <c r="B6002" s="104"/>
      <c r="C6002" s="105"/>
      <c r="D6002" s="121"/>
      <c r="E6002" s="83"/>
    </row>
    <row r="6003" spans="2:5" x14ac:dyDescent="0.3">
      <c r="B6003" s="104"/>
      <c r="C6003" s="105"/>
      <c r="D6003" s="121"/>
      <c r="E6003" s="83"/>
    </row>
    <row r="6004" spans="2:5" x14ac:dyDescent="0.3">
      <c r="B6004" s="104"/>
      <c r="C6004" s="105"/>
      <c r="D6004" s="121"/>
      <c r="E6004" s="83"/>
    </row>
    <row r="6005" spans="2:5" x14ac:dyDescent="0.3">
      <c r="B6005" s="104"/>
      <c r="C6005" s="105"/>
      <c r="D6005" s="121"/>
      <c r="E6005" s="83"/>
    </row>
    <row r="6006" spans="2:5" x14ac:dyDescent="0.3">
      <c r="B6006" s="104"/>
      <c r="C6006" s="105"/>
      <c r="D6006" s="121"/>
      <c r="E6006" s="83"/>
    </row>
    <row r="6007" spans="2:5" x14ac:dyDescent="0.3">
      <c r="B6007" s="104"/>
      <c r="C6007" s="105"/>
      <c r="D6007" s="121"/>
      <c r="E6007" s="83"/>
    </row>
    <row r="6008" spans="2:5" x14ac:dyDescent="0.3">
      <c r="B6008" s="104"/>
      <c r="C6008" s="105"/>
      <c r="D6008" s="121"/>
      <c r="E6008" s="83"/>
    </row>
    <row r="6009" spans="2:5" x14ac:dyDescent="0.3">
      <c r="B6009" s="104"/>
      <c r="C6009" s="105"/>
      <c r="D6009" s="121"/>
      <c r="E6009" s="83"/>
    </row>
    <row r="6010" spans="2:5" x14ac:dyDescent="0.3">
      <c r="B6010" s="104"/>
      <c r="C6010" s="105"/>
      <c r="D6010" s="121"/>
      <c r="E6010" s="83"/>
    </row>
    <row r="6011" spans="2:5" x14ac:dyDescent="0.3">
      <c r="B6011" s="104"/>
      <c r="C6011" s="105"/>
      <c r="D6011" s="121"/>
      <c r="E6011" s="83"/>
    </row>
    <row r="6012" spans="2:5" x14ac:dyDescent="0.3">
      <c r="B6012" s="104"/>
      <c r="C6012" s="105"/>
      <c r="D6012" s="121"/>
      <c r="E6012" s="83"/>
    </row>
    <row r="6013" spans="2:5" x14ac:dyDescent="0.3">
      <c r="B6013" s="104"/>
      <c r="C6013" s="105"/>
      <c r="D6013" s="121"/>
      <c r="E6013" s="83"/>
    </row>
    <row r="6014" spans="2:5" x14ac:dyDescent="0.3">
      <c r="B6014" s="104"/>
      <c r="C6014" s="105"/>
      <c r="D6014" s="121"/>
      <c r="E6014" s="83"/>
    </row>
    <row r="6015" spans="2:5" x14ac:dyDescent="0.3">
      <c r="B6015" s="104"/>
      <c r="C6015" s="105"/>
      <c r="D6015" s="121"/>
      <c r="E6015" s="83"/>
    </row>
    <row r="6016" spans="2:5" x14ac:dyDescent="0.3">
      <c r="B6016" s="104"/>
      <c r="C6016" s="105"/>
      <c r="D6016" s="121"/>
      <c r="E6016" s="83"/>
    </row>
    <row r="6017" spans="2:5" x14ac:dyDescent="0.3">
      <c r="B6017" s="104"/>
      <c r="C6017" s="105"/>
      <c r="D6017" s="121"/>
      <c r="E6017" s="83"/>
    </row>
    <row r="6018" spans="2:5" x14ac:dyDescent="0.3">
      <c r="B6018" s="104"/>
      <c r="C6018" s="105"/>
      <c r="D6018" s="121"/>
      <c r="E6018" s="83"/>
    </row>
    <row r="6019" spans="2:5" x14ac:dyDescent="0.3">
      <c r="B6019" s="104"/>
      <c r="C6019" s="105"/>
      <c r="D6019" s="121"/>
      <c r="E6019" s="83"/>
    </row>
    <row r="6020" spans="2:5" x14ac:dyDescent="0.3">
      <c r="B6020" s="104"/>
      <c r="C6020" s="105"/>
      <c r="D6020" s="121"/>
      <c r="E6020" s="83"/>
    </row>
    <row r="6021" spans="2:5" x14ac:dyDescent="0.3">
      <c r="B6021" s="104"/>
      <c r="C6021" s="105"/>
      <c r="D6021" s="121"/>
      <c r="E6021" s="83"/>
    </row>
    <row r="6022" spans="2:5" x14ac:dyDescent="0.3">
      <c r="B6022" s="104"/>
      <c r="C6022" s="105"/>
      <c r="D6022" s="121"/>
      <c r="E6022" s="83"/>
    </row>
    <row r="6023" spans="2:5" x14ac:dyDescent="0.3">
      <c r="B6023" s="104"/>
      <c r="C6023" s="105"/>
      <c r="D6023" s="121"/>
      <c r="E6023" s="83"/>
    </row>
    <row r="6024" spans="2:5" x14ac:dyDescent="0.3">
      <c r="B6024" s="104"/>
      <c r="C6024" s="105"/>
      <c r="D6024" s="121"/>
      <c r="E6024" s="83"/>
    </row>
    <row r="6025" spans="2:5" x14ac:dyDescent="0.3">
      <c r="B6025" s="104"/>
      <c r="C6025" s="105"/>
      <c r="D6025" s="121"/>
      <c r="E6025" s="83"/>
    </row>
    <row r="6026" spans="2:5" x14ac:dyDescent="0.3">
      <c r="B6026" s="104"/>
      <c r="C6026" s="105"/>
      <c r="D6026" s="121"/>
      <c r="E6026" s="83"/>
    </row>
    <row r="6027" spans="2:5" x14ac:dyDescent="0.3">
      <c r="B6027" s="104"/>
      <c r="C6027" s="105"/>
      <c r="D6027" s="121"/>
      <c r="E6027" s="83"/>
    </row>
    <row r="6028" spans="2:5" x14ac:dyDescent="0.3">
      <c r="B6028" s="104"/>
      <c r="C6028" s="105"/>
      <c r="D6028" s="121"/>
      <c r="E6028" s="83"/>
    </row>
    <row r="6029" spans="2:5" x14ac:dyDescent="0.3">
      <c r="B6029" s="104"/>
      <c r="C6029" s="105"/>
      <c r="D6029" s="121"/>
      <c r="E6029" s="83"/>
    </row>
    <row r="6030" spans="2:5" x14ac:dyDescent="0.3">
      <c r="B6030" s="104"/>
      <c r="C6030" s="105"/>
      <c r="D6030" s="121"/>
      <c r="E6030" s="83"/>
    </row>
    <row r="6031" spans="2:5" x14ac:dyDescent="0.3">
      <c r="B6031" s="104"/>
      <c r="C6031" s="105"/>
      <c r="D6031" s="121"/>
      <c r="E6031" s="83"/>
    </row>
    <row r="6032" spans="2:5" x14ac:dyDescent="0.3">
      <c r="B6032" s="104"/>
      <c r="C6032" s="105"/>
      <c r="D6032" s="121"/>
      <c r="E6032" s="83"/>
    </row>
    <row r="6033" spans="2:5" x14ac:dyDescent="0.3">
      <c r="B6033" s="104"/>
      <c r="C6033" s="105"/>
      <c r="D6033" s="121"/>
      <c r="E6033" s="83"/>
    </row>
    <row r="6034" spans="2:5" x14ac:dyDescent="0.3">
      <c r="B6034" s="104"/>
      <c r="C6034" s="105"/>
      <c r="D6034" s="121"/>
      <c r="E6034" s="83"/>
    </row>
    <row r="6035" spans="2:5" x14ac:dyDescent="0.3">
      <c r="B6035" s="104"/>
      <c r="C6035" s="105"/>
      <c r="D6035" s="121"/>
      <c r="E6035" s="83"/>
    </row>
    <row r="6036" spans="2:5" x14ac:dyDescent="0.3">
      <c r="B6036" s="104"/>
      <c r="C6036" s="105"/>
      <c r="D6036" s="121"/>
      <c r="E6036" s="83"/>
    </row>
    <row r="6037" spans="2:5" x14ac:dyDescent="0.3">
      <c r="B6037" s="104"/>
      <c r="C6037" s="105"/>
      <c r="D6037" s="121"/>
      <c r="E6037" s="83"/>
    </row>
    <row r="6038" spans="2:5" x14ac:dyDescent="0.3">
      <c r="B6038" s="104"/>
      <c r="C6038" s="105"/>
      <c r="D6038" s="121"/>
      <c r="E6038" s="83"/>
    </row>
    <row r="6039" spans="2:5" x14ac:dyDescent="0.3">
      <c r="B6039" s="104"/>
      <c r="C6039" s="105"/>
      <c r="D6039" s="121"/>
      <c r="E6039" s="83"/>
    </row>
    <row r="6040" spans="2:5" x14ac:dyDescent="0.3">
      <c r="B6040" s="104"/>
      <c r="C6040" s="105"/>
      <c r="D6040" s="121"/>
      <c r="E6040" s="83"/>
    </row>
    <row r="6041" spans="2:5" x14ac:dyDescent="0.3">
      <c r="B6041" s="104"/>
      <c r="C6041" s="105"/>
      <c r="D6041" s="121"/>
      <c r="E6041" s="83"/>
    </row>
    <row r="6042" spans="2:5" x14ac:dyDescent="0.3">
      <c r="B6042" s="104"/>
      <c r="C6042" s="105"/>
      <c r="D6042" s="121"/>
      <c r="E6042" s="83"/>
    </row>
    <row r="6043" spans="2:5" x14ac:dyDescent="0.3">
      <c r="B6043" s="104"/>
      <c r="C6043" s="105"/>
      <c r="D6043" s="121"/>
      <c r="E6043" s="83"/>
    </row>
    <row r="6044" spans="2:5" x14ac:dyDescent="0.3">
      <c r="B6044" s="104"/>
      <c r="C6044" s="105"/>
      <c r="D6044" s="121"/>
      <c r="E6044" s="83"/>
    </row>
    <row r="6045" spans="2:5" x14ac:dyDescent="0.3">
      <c r="B6045" s="104"/>
      <c r="C6045" s="105"/>
      <c r="D6045" s="121"/>
      <c r="E6045" s="83"/>
    </row>
    <row r="6046" spans="2:5" x14ac:dyDescent="0.3">
      <c r="B6046" s="104"/>
      <c r="C6046" s="105"/>
      <c r="D6046" s="121"/>
      <c r="E6046" s="83"/>
    </row>
    <row r="6047" spans="2:5" x14ac:dyDescent="0.3">
      <c r="B6047" s="104"/>
      <c r="C6047" s="105"/>
      <c r="D6047" s="121"/>
      <c r="E6047" s="83"/>
    </row>
    <row r="6048" spans="2:5" x14ac:dyDescent="0.3">
      <c r="B6048" s="104"/>
      <c r="C6048" s="105"/>
      <c r="D6048" s="121"/>
      <c r="E6048" s="83"/>
    </row>
    <row r="6049" spans="2:5" x14ac:dyDescent="0.3">
      <c r="B6049" s="104"/>
      <c r="C6049" s="105"/>
      <c r="D6049" s="121"/>
      <c r="E6049" s="83"/>
    </row>
    <row r="6050" spans="2:5" x14ac:dyDescent="0.3">
      <c r="B6050" s="104"/>
      <c r="C6050" s="105"/>
      <c r="D6050" s="121"/>
      <c r="E6050" s="83"/>
    </row>
    <row r="6051" spans="2:5" x14ac:dyDescent="0.3">
      <c r="B6051" s="104"/>
      <c r="C6051" s="105"/>
      <c r="D6051" s="121"/>
      <c r="E6051" s="83"/>
    </row>
    <row r="6052" spans="2:5" x14ac:dyDescent="0.3">
      <c r="B6052" s="104"/>
      <c r="C6052" s="105"/>
      <c r="D6052" s="121"/>
      <c r="E6052" s="83"/>
    </row>
    <row r="6053" spans="2:5" x14ac:dyDescent="0.3">
      <c r="B6053" s="104"/>
      <c r="C6053" s="105"/>
      <c r="D6053" s="121"/>
      <c r="E6053" s="83"/>
    </row>
    <row r="6054" spans="2:5" x14ac:dyDescent="0.3">
      <c r="B6054" s="104"/>
      <c r="C6054" s="105"/>
      <c r="D6054" s="121"/>
      <c r="E6054" s="83"/>
    </row>
    <row r="6055" spans="2:5" x14ac:dyDescent="0.3">
      <c r="B6055" s="104"/>
      <c r="C6055" s="105"/>
      <c r="D6055" s="121"/>
      <c r="E6055" s="83"/>
    </row>
    <row r="6056" spans="2:5" x14ac:dyDescent="0.3">
      <c r="B6056" s="104"/>
      <c r="C6056" s="105"/>
      <c r="D6056" s="121"/>
      <c r="E6056" s="83"/>
    </row>
    <row r="6057" spans="2:5" x14ac:dyDescent="0.3">
      <c r="B6057" s="104"/>
      <c r="C6057" s="105"/>
      <c r="D6057" s="121"/>
      <c r="E6057" s="83"/>
    </row>
    <row r="6058" spans="2:5" x14ac:dyDescent="0.3">
      <c r="B6058" s="104"/>
      <c r="C6058" s="105"/>
      <c r="D6058" s="121"/>
      <c r="E6058" s="83"/>
    </row>
    <row r="6059" spans="2:5" x14ac:dyDescent="0.3">
      <c r="B6059" s="104"/>
      <c r="C6059" s="105"/>
      <c r="D6059" s="121"/>
      <c r="E6059" s="83"/>
    </row>
    <row r="6060" spans="2:5" x14ac:dyDescent="0.3">
      <c r="B6060" s="104"/>
      <c r="C6060" s="105"/>
      <c r="D6060" s="121"/>
      <c r="E6060" s="83"/>
    </row>
    <row r="6061" spans="2:5" x14ac:dyDescent="0.3">
      <c r="B6061" s="104"/>
      <c r="C6061" s="105"/>
      <c r="D6061" s="121"/>
      <c r="E6061" s="83"/>
    </row>
    <row r="6062" spans="2:5" x14ac:dyDescent="0.3">
      <c r="B6062" s="104"/>
      <c r="C6062" s="105"/>
      <c r="D6062" s="121"/>
      <c r="E6062" s="83"/>
    </row>
    <row r="6063" spans="2:5" x14ac:dyDescent="0.3">
      <c r="B6063" s="104"/>
      <c r="C6063" s="105"/>
      <c r="D6063" s="121"/>
      <c r="E6063" s="83"/>
    </row>
    <row r="6064" spans="2:5" x14ac:dyDescent="0.3">
      <c r="B6064" s="104"/>
      <c r="C6064" s="105"/>
      <c r="D6064" s="121"/>
      <c r="E6064" s="83"/>
    </row>
    <row r="6065" spans="2:5" x14ac:dyDescent="0.3">
      <c r="B6065" s="104"/>
      <c r="C6065" s="105"/>
      <c r="D6065" s="121"/>
      <c r="E6065" s="83"/>
    </row>
    <row r="6066" spans="2:5" x14ac:dyDescent="0.3">
      <c r="B6066" s="104"/>
      <c r="C6066" s="105"/>
      <c r="D6066" s="121"/>
      <c r="E6066" s="83"/>
    </row>
    <row r="6067" spans="2:5" x14ac:dyDescent="0.3">
      <c r="B6067" s="104"/>
      <c r="C6067" s="105"/>
      <c r="D6067" s="121"/>
      <c r="E6067" s="83"/>
    </row>
    <row r="6068" spans="2:5" x14ac:dyDescent="0.3">
      <c r="B6068" s="104"/>
      <c r="C6068" s="105"/>
      <c r="D6068" s="121"/>
      <c r="E6068" s="83"/>
    </row>
    <row r="6069" spans="2:5" x14ac:dyDescent="0.3">
      <c r="B6069" s="104"/>
      <c r="C6069" s="105"/>
      <c r="D6069" s="121"/>
      <c r="E6069" s="83"/>
    </row>
    <row r="6070" spans="2:5" x14ac:dyDescent="0.3">
      <c r="B6070" s="104"/>
      <c r="C6070" s="105"/>
      <c r="D6070" s="121"/>
      <c r="E6070" s="83"/>
    </row>
    <row r="6071" spans="2:5" x14ac:dyDescent="0.3">
      <c r="B6071" s="104"/>
      <c r="C6071" s="105"/>
      <c r="D6071" s="121"/>
      <c r="E6071" s="83"/>
    </row>
    <row r="6072" spans="2:5" x14ac:dyDescent="0.3">
      <c r="B6072" s="104"/>
      <c r="C6072" s="105"/>
      <c r="D6072" s="121"/>
      <c r="E6072" s="83"/>
    </row>
    <row r="6073" spans="2:5" x14ac:dyDescent="0.3">
      <c r="B6073" s="104"/>
      <c r="C6073" s="105"/>
      <c r="D6073" s="121"/>
      <c r="E6073" s="83"/>
    </row>
    <row r="6074" spans="2:5" x14ac:dyDescent="0.3">
      <c r="B6074" s="104"/>
      <c r="C6074" s="105"/>
      <c r="D6074" s="121"/>
      <c r="E6074" s="83"/>
    </row>
    <row r="6075" spans="2:5" x14ac:dyDescent="0.3">
      <c r="B6075" s="104"/>
      <c r="C6075" s="105"/>
      <c r="D6075" s="121"/>
      <c r="E6075" s="83"/>
    </row>
    <row r="6076" spans="2:5" x14ac:dyDescent="0.3">
      <c r="B6076" s="104"/>
      <c r="C6076" s="105"/>
      <c r="D6076" s="121"/>
      <c r="E6076" s="83"/>
    </row>
    <row r="6077" spans="2:5" x14ac:dyDescent="0.3">
      <c r="B6077" s="104"/>
      <c r="C6077" s="105"/>
      <c r="D6077" s="121"/>
      <c r="E6077" s="83"/>
    </row>
    <row r="6078" spans="2:5" x14ac:dyDescent="0.3">
      <c r="B6078" s="104"/>
      <c r="C6078" s="105"/>
      <c r="D6078" s="121"/>
      <c r="E6078" s="83"/>
    </row>
    <row r="6079" spans="2:5" x14ac:dyDescent="0.3">
      <c r="B6079" s="104"/>
      <c r="C6079" s="105"/>
      <c r="D6079" s="121"/>
      <c r="E6079" s="83"/>
    </row>
    <row r="6080" spans="2:5" x14ac:dyDescent="0.3">
      <c r="B6080" s="104"/>
      <c r="C6080" s="105"/>
      <c r="D6080" s="121"/>
      <c r="E6080" s="83"/>
    </row>
    <row r="6081" spans="2:5" x14ac:dyDescent="0.3">
      <c r="B6081" s="104"/>
      <c r="C6081" s="105"/>
      <c r="D6081" s="121"/>
      <c r="E6081" s="83"/>
    </row>
    <row r="6082" spans="2:5" x14ac:dyDescent="0.3">
      <c r="B6082" s="104"/>
      <c r="C6082" s="105"/>
      <c r="D6082" s="121"/>
      <c r="E6082" s="83"/>
    </row>
    <row r="6083" spans="2:5" x14ac:dyDescent="0.3">
      <c r="B6083" s="104"/>
      <c r="C6083" s="105"/>
      <c r="D6083" s="121"/>
      <c r="E6083" s="83"/>
    </row>
    <row r="6084" spans="2:5" x14ac:dyDescent="0.3">
      <c r="B6084" s="104"/>
      <c r="C6084" s="105"/>
      <c r="D6084" s="121"/>
      <c r="E6084" s="83"/>
    </row>
    <row r="6085" spans="2:5" x14ac:dyDescent="0.3">
      <c r="B6085" s="104"/>
      <c r="C6085" s="105"/>
      <c r="D6085" s="121"/>
      <c r="E6085" s="83"/>
    </row>
    <row r="6086" spans="2:5" x14ac:dyDescent="0.3">
      <c r="B6086" s="104"/>
      <c r="C6086" s="105"/>
      <c r="D6086" s="121"/>
      <c r="E6086" s="83"/>
    </row>
    <row r="6087" spans="2:5" x14ac:dyDescent="0.3">
      <c r="B6087" s="104"/>
      <c r="C6087" s="105"/>
      <c r="D6087" s="121"/>
      <c r="E6087" s="83"/>
    </row>
    <row r="6088" spans="2:5" x14ac:dyDescent="0.3">
      <c r="B6088" s="104"/>
      <c r="C6088" s="105"/>
      <c r="D6088" s="121"/>
      <c r="E6088" s="83"/>
    </row>
    <row r="6089" spans="2:5" x14ac:dyDescent="0.3">
      <c r="B6089" s="104"/>
      <c r="C6089" s="105"/>
      <c r="D6089" s="121"/>
      <c r="E6089" s="83"/>
    </row>
    <row r="6090" spans="2:5" x14ac:dyDescent="0.3">
      <c r="B6090" s="104"/>
      <c r="C6090" s="105"/>
      <c r="D6090" s="121"/>
      <c r="E6090" s="83"/>
    </row>
    <row r="6091" spans="2:5" x14ac:dyDescent="0.3">
      <c r="B6091" s="104"/>
      <c r="C6091" s="105"/>
      <c r="D6091" s="121"/>
      <c r="E6091" s="83"/>
    </row>
    <row r="6092" spans="2:5" x14ac:dyDescent="0.3">
      <c r="B6092" s="104"/>
      <c r="C6092" s="105"/>
      <c r="D6092" s="121"/>
      <c r="E6092" s="83"/>
    </row>
    <row r="6093" spans="2:5" x14ac:dyDescent="0.3">
      <c r="B6093" s="104"/>
      <c r="C6093" s="105"/>
      <c r="D6093" s="121"/>
      <c r="E6093" s="83"/>
    </row>
    <row r="6094" spans="2:5" x14ac:dyDescent="0.3">
      <c r="B6094" s="104"/>
      <c r="C6094" s="105"/>
      <c r="D6094" s="121"/>
      <c r="E6094" s="83"/>
    </row>
    <row r="6095" spans="2:5" x14ac:dyDescent="0.3">
      <c r="B6095" s="104"/>
      <c r="C6095" s="105"/>
      <c r="D6095" s="121"/>
      <c r="E6095" s="83"/>
    </row>
    <row r="6096" spans="2:5" x14ac:dyDescent="0.3">
      <c r="B6096" s="104"/>
      <c r="C6096" s="105"/>
      <c r="D6096" s="121"/>
      <c r="E6096" s="83"/>
    </row>
    <row r="6097" spans="2:5" x14ac:dyDescent="0.3">
      <c r="B6097" s="104"/>
      <c r="C6097" s="105"/>
      <c r="D6097" s="121"/>
      <c r="E6097" s="83"/>
    </row>
    <row r="6098" spans="2:5" x14ac:dyDescent="0.3">
      <c r="B6098" s="104"/>
      <c r="C6098" s="105"/>
      <c r="D6098" s="121"/>
      <c r="E6098" s="83"/>
    </row>
    <row r="6099" spans="2:5" x14ac:dyDescent="0.3">
      <c r="B6099" s="104"/>
      <c r="C6099" s="105"/>
      <c r="D6099" s="121"/>
      <c r="E6099" s="83"/>
    </row>
    <row r="6100" spans="2:5" x14ac:dyDescent="0.3">
      <c r="B6100" s="104"/>
      <c r="C6100" s="105"/>
      <c r="D6100" s="121"/>
      <c r="E6100" s="83"/>
    </row>
    <row r="6101" spans="2:5" x14ac:dyDescent="0.3">
      <c r="B6101" s="104"/>
      <c r="C6101" s="105"/>
      <c r="D6101" s="121"/>
      <c r="E6101" s="83"/>
    </row>
    <row r="6102" spans="2:5" x14ac:dyDescent="0.3">
      <c r="B6102" s="104"/>
      <c r="C6102" s="105"/>
      <c r="D6102" s="121"/>
      <c r="E6102" s="83"/>
    </row>
    <row r="6103" spans="2:5" x14ac:dyDescent="0.3">
      <c r="B6103" s="104"/>
      <c r="C6103" s="105"/>
      <c r="D6103" s="121"/>
      <c r="E6103" s="83"/>
    </row>
    <row r="6104" spans="2:5" x14ac:dyDescent="0.3">
      <c r="B6104" s="104"/>
      <c r="C6104" s="105"/>
      <c r="D6104" s="121"/>
      <c r="E6104" s="83"/>
    </row>
    <row r="6105" spans="2:5" x14ac:dyDescent="0.3">
      <c r="B6105" s="104"/>
      <c r="C6105" s="105"/>
      <c r="D6105" s="121"/>
      <c r="E6105" s="83"/>
    </row>
    <row r="6106" spans="2:5" x14ac:dyDescent="0.3">
      <c r="B6106" s="104"/>
      <c r="C6106" s="105"/>
      <c r="D6106" s="121"/>
      <c r="E6106" s="83"/>
    </row>
    <row r="6107" spans="2:5" x14ac:dyDescent="0.3">
      <c r="B6107" s="104"/>
      <c r="C6107" s="105"/>
      <c r="D6107" s="121"/>
      <c r="E6107" s="83"/>
    </row>
    <row r="6108" spans="2:5" x14ac:dyDescent="0.3">
      <c r="B6108" s="104"/>
      <c r="C6108" s="105"/>
      <c r="D6108" s="121"/>
      <c r="E6108" s="83"/>
    </row>
    <row r="6109" spans="2:5" x14ac:dyDescent="0.3">
      <c r="B6109" s="104"/>
      <c r="C6109" s="105"/>
      <c r="D6109" s="121"/>
      <c r="E6109" s="83"/>
    </row>
    <row r="6110" spans="2:5" x14ac:dyDescent="0.3">
      <c r="B6110" s="104"/>
      <c r="C6110" s="105"/>
      <c r="D6110" s="121"/>
      <c r="E6110" s="83"/>
    </row>
    <row r="6111" spans="2:5" x14ac:dyDescent="0.3">
      <c r="B6111" s="104"/>
      <c r="C6111" s="105"/>
      <c r="D6111" s="121"/>
      <c r="E6111" s="83"/>
    </row>
    <row r="6112" spans="2:5" x14ac:dyDescent="0.3">
      <c r="B6112" s="104"/>
      <c r="C6112" s="105"/>
      <c r="D6112" s="121"/>
      <c r="E6112" s="83"/>
    </row>
    <row r="6113" spans="2:5" x14ac:dyDescent="0.3">
      <c r="B6113" s="104"/>
      <c r="C6113" s="105"/>
      <c r="D6113" s="121"/>
      <c r="E6113" s="83"/>
    </row>
    <row r="6114" spans="2:5" x14ac:dyDescent="0.3">
      <c r="B6114" s="104"/>
      <c r="C6114" s="105"/>
      <c r="D6114" s="121"/>
      <c r="E6114" s="83"/>
    </row>
    <row r="6115" spans="2:5" x14ac:dyDescent="0.3">
      <c r="B6115" s="104"/>
      <c r="C6115" s="105"/>
      <c r="D6115" s="121"/>
      <c r="E6115" s="83"/>
    </row>
    <row r="6116" spans="2:5" x14ac:dyDescent="0.3">
      <c r="B6116" s="104"/>
      <c r="C6116" s="105"/>
      <c r="D6116" s="121"/>
      <c r="E6116" s="83"/>
    </row>
    <row r="6117" spans="2:5" x14ac:dyDescent="0.3">
      <c r="B6117" s="104"/>
      <c r="C6117" s="105"/>
      <c r="D6117" s="121"/>
      <c r="E6117" s="83"/>
    </row>
    <row r="6118" spans="2:5" x14ac:dyDescent="0.3">
      <c r="B6118" s="104"/>
      <c r="C6118" s="105"/>
      <c r="D6118" s="121"/>
      <c r="E6118" s="83"/>
    </row>
    <row r="6119" spans="2:5" x14ac:dyDescent="0.3">
      <c r="B6119" s="104"/>
      <c r="C6119" s="105"/>
      <c r="D6119" s="121"/>
      <c r="E6119" s="83"/>
    </row>
    <row r="6120" spans="2:5" x14ac:dyDescent="0.3">
      <c r="B6120" s="104"/>
      <c r="C6120" s="105"/>
      <c r="D6120" s="121"/>
      <c r="E6120" s="83"/>
    </row>
    <row r="6121" spans="2:5" x14ac:dyDescent="0.3">
      <c r="B6121" s="104"/>
      <c r="C6121" s="105"/>
      <c r="D6121" s="121"/>
      <c r="E6121" s="83"/>
    </row>
    <row r="6122" spans="2:5" x14ac:dyDescent="0.3">
      <c r="B6122" s="104"/>
      <c r="C6122" s="105"/>
      <c r="D6122" s="121"/>
      <c r="E6122" s="83"/>
    </row>
    <row r="6123" spans="2:5" x14ac:dyDescent="0.3">
      <c r="B6123" s="104"/>
      <c r="C6123" s="105"/>
      <c r="D6123" s="121"/>
      <c r="E6123" s="83"/>
    </row>
    <row r="6124" spans="2:5" x14ac:dyDescent="0.3">
      <c r="B6124" s="104"/>
      <c r="C6124" s="105"/>
      <c r="D6124" s="121"/>
      <c r="E6124" s="83"/>
    </row>
    <row r="6125" spans="2:5" x14ac:dyDescent="0.3">
      <c r="B6125" s="104"/>
      <c r="C6125" s="105"/>
      <c r="D6125" s="121"/>
      <c r="E6125" s="83"/>
    </row>
    <row r="6126" spans="2:5" x14ac:dyDescent="0.3">
      <c r="B6126" s="104"/>
      <c r="C6126" s="105"/>
      <c r="D6126" s="121"/>
      <c r="E6126" s="83"/>
    </row>
    <row r="6127" spans="2:5" x14ac:dyDescent="0.3">
      <c r="B6127" s="104"/>
      <c r="C6127" s="105"/>
      <c r="D6127" s="121"/>
      <c r="E6127" s="83"/>
    </row>
    <row r="6128" spans="2:5" x14ac:dyDescent="0.3">
      <c r="B6128" s="104"/>
      <c r="C6128" s="105"/>
      <c r="D6128" s="121"/>
      <c r="E6128" s="83"/>
    </row>
    <row r="6129" spans="2:5" x14ac:dyDescent="0.3">
      <c r="B6129" s="104"/>
      <c r="C6129" s="105"/>
      <c r="D6129" s="121"/>
      <c r="E6129" s="83"/>
    </row>
    <row r="6130" spans="2:5" x14ac:dyDescent="0.3">
      <c r="B6130" s="104"/>
      <c r="C6130" s="105"/>
      <c r="D6130" s="121"/>
      <c r="E6130" s="83"/>
    </row>
    <row r="6131" spans="2:5" x14ac:dyDescent="0.3">
      <c r="B6131" s="104"/>
      <c r="C6131" s="105"/>
      <c r="D6131" s="121"/>
      <c r="E6131" s="83"/>
    </row>
    <row r="6132" spans="2:5" x14ac:dyDescent="0.3">
      <c r="B6132" s="104"/>
      <c r="C6132" s="105"/>
      <c r="D6132" s="121"/>
      <c r="E6132" s="83"/>
    </row>
    <row r="6133" spans="2:5" x14ac:dyDescent="0.3">
      <c r="B6133" s="104"/>
      <c r="C6133" s="105"/>
      <c r="D6133" s="121"/>
      <c r="E6133" s="83"/>
    </row>
    <row r="6134" spans="2:5" x14ac:dyDescent="0.3">
      <c r="B6134" s="104"/>
      <c r="C6134" s="105"/>
      <c r="D6134" s="121"/>
      <c r="E6134" s="83"/>
    </row>
    <row r="6135" spans="2:5" x14ac:dyDescent="0.3">
      <c r="B6135" s="104"/>
      <c r="C6135" s="105"/>
      <c r="D6135" s="121"/>
      <c r="E6135" s="83"/>
    </row>
    <row r="6136" spans="2:5" x14ac:dyDescent="0.3">
      <c r="B6136" s="104"/>
      <c r="C6136" s="105"/>
      <c r="D6136" s="121"/>
      <c r="E6136" s="83"/>
    </row>
    <row r="6137" spans="2:5" x14ac:dyDescent="0.3">
      <c r="B6137" s="104"/>
      <c r="C6137" s="105"/>
      <c r="D6137" s="121"/>
      <c r="E6137" s="83"/>
    </row>
    <row r="6138" spans="2:5" x14ac:dyDescent="0.3">
      <c r="B6138" s="104"/>
      <c r="C6138" s="105"/>
      <c r="D6138" s="121"/>
      <c r="E6138" s="83"/>
    </row>
    <row r="6139" spans="2:5" x14ac:dyDescent="0.3">
      <c r="B6139" s="104"/>
      <c r="C6139" s="105"/>
      <c r="D6139" s="121"/>
      <c r="E6139" s="83"/>
    </row>
    <row r="6140" spans="2:5" x14ac:dyDescent="0.3">
      <c r="B6140" s="104"/>
      <c r="C6140" s="105"/>
      <c r="D6140" s="121"/>
      <c r="E6140" s="83"/>
    </row>
    <row r="6141" spans="2:5" x14ac:dyDescent="0.3">
      <c r="B6141" s="104"/>
      <c r="C6141" s="105"/>
      <c r="D6141" s="121"/>
      <c r="E6141" s="83"/>
    </row>
    <row r="6142" spans="2:5" x14ac:dyDescent="0.3">
      <c r="B6142" s="104"/>
      <c r="C6142" s="105"/>
      <c r="D6142" s="121"/>
      <c r="E6142" s="83"/>
    </row>
    <row r="6143" spans="2:5" x14ac:dyDescent="0.3">
      <c r="B6143" s="104"/>
      <c r="C6143" s="105"/>
      <c r="D6143" s="121"/>
      <c r="E6143" s="83"/>
    </row>
    <row r="6144" spans="2:5" x14ac:dyDescent="0.3">
      <c r="B6144" s="104"/>
      <c r="C6144" s="105"/>
      <c r="D6144" s="121"/>
      <c r="E6144" s="83"/>
    </row>
    <row r="6145" spans="2:5" x14ac:dyDescent="0.3">
      <c r="B6145" s="104"/>
      <c r="C6145" s="105"/>
      <c r="D6145" s="121"/>
      <c r="E6145" s="83"/>
    </row>
    <row r="6146" spans="2:5" x14ac:dyDescent="0.3">
      <c r="B6146" s="104"/>
      <c r="C6146" s="105"/>
      <c r="D6146" s="121"/>
      <c r="E6146" s="83"/>
    </row>
    <row r="6147" spans="2:5" x14ac:dyDescent="0.3">
      <c r="B6147" s="104"/>
      <c r="C6147" s="105"/>
      <c r="D6147" s="121"/>
      <c r="E6147" s="83"/>
    </row>
    <row r="6148" spans="2:5" x14ac:dyDescent="0.3">
      <c r="B6148" s="104"/>
      <c r="C6148" s="105"/>
      <c r="D6148" s="121"/>
      <c r="E6148" s="83"/>
    </row>
    <row r="6149" spans="2:5" x14ac:dyDescent="0.3">
      <c r="B6149" s="104"/>
      <c r="C6149" s="105"/>
      <c r="D6149" s="121"/>
      <c r="E6149" s="83"/>
    </row>
    <row r="6150" spans="2:5" x14ac:dyDescent="0.3">
      <c r="B6150" s="104"/>
      <c r="C6150" s="105"/>
      <c r="D6150" s="121"/>
      <c r="E6150" s="83"/>
    </row>
    <row r="6151" spans="2:5" x14ac:dyDescent="0.3">
      <c r="B6151" s="104"/>
      <c r="C6151" s="105"/>
      <c r="D6151" s="121"/>
      <c r="E6151" s="83"/>
    </row>
    <row r="6152" spans="2:5" x14ac:dyDescent="0.3">
      <c r="B6152" s="104"/>
      <c r="C6152" s="105"/>
      <c r="D6152" s="121"/>
      <c r="E6152" s="83"/>
    </row>
    <row r="6153" spans="2:5" x14ac:dyDescent="0.3">
      <c r="B6153" s="104"/>
      <c r="C6153" s="105"/>
      <c r="D6153" s="121"/>
      <c r="E6153" s="83"/>
    </row>
    <row r="6154" spans="2:5" x14ac:dyDescent="0.3">
      <c r="B6154" s="104"/>
      <c r="C6154" s="105"/>
      <c r="D6154" s="121"/>
      <c r="E6154" s="83"/>
    </row>
    <row r="6155" spans="2:5" x14ac:dyDescent="0.3">
      <c r="B6155" s="104"/>
      <c r="C6155" s="105"/>
      <c r="D6155" s="121"/>
      <c r="E6155" s="83"/>
    </row>
    <row r="6156" spans="2:5" x14ac:dyDescent="0.3">
      <c r="B6156" s="104"/>
      <c r="C6156" s="105"/>
      <c r="D6156" s="121"/>
      <c r="E6156" s="83"/>
    </row>
    <row r="6157" spans="2:5" x14ac:dyDescent="0.3">
      <c r="B6157" s="104"/>
      <c r="C6157" s="105"/>
      <c r="D6157" s="121"/>
      <c r="E6157" s="83"/>
    </row>
    <row r="6158" spans="2:5" x14ac:dyDescent="0.3">
      <c r="B6158" s="104"/>
      <c r="C6158" s="105"/>
      <c r="D6158" s="121"/>
      <c r="E6158" s="83"/>
    </row>
    <row r="6159" spans="2:5" x14ac:dyDescent="0.3">
      <c r="B6159" s="104"/>
      <c r="C6159" s="105"/>
      <c r="D6159" s="121"/>
      <c r="E6159" s="83"/>
    </row>
    <row r="6160" spans="2:5" x14ac:dyDescent="0.3">
      <c r="B6160" s="104"/>
      <c r="C6160" s="105"/>
      <c r="D6160" s="121"/>
      <c r="E6160" s="83"/>
    </row>
    <row r="6161" spans="2:5" x14ac:dyDescent="0.3">
      <c r="B6161" s="104"/>
      <c r="C6161" s="105"/>
      <c r="D6161" s="121"/>
      <c r="E6161" s="83"/>
    </row>
    <row r="6162" spans="2:5" x14ac:dyDescent="0.3">
      <c r="B6162" s="104"/>
      <c r="C6162" s="105"/>
      <c r="D6162" s="121"/>
      <c r="E6162" s="83"/>
    </row>
    <row r="6163" spans="2:5" x14ac:dyDescent="0.3">
      <c r="B6163" s="104"/>
      <c r="C6163" s="105"/>
      <c r="D6163" s="121"/>
      <c r="E6163" s="83"/>
    </row>
    <row r="6164" spans="2:5" x14ac:dyDescent="0.3">
      <c r="B6164" s="104"/>
      <c r="C6164" s="105"/>
      <c r="D6164" s="121"/>
      <c r="E6164" s="83"/>
    </row>
    <row r="6165" spans="2:5" x14ac:dyDescent="0.3">
      <c r="B6165" s="104"/>
      <c r="C6165" s="105"/>
      <c r="D6165" s="121"/>
      <c r="E6165" s="83"/>
    </row>
    <row r="6166" spans="2:5" x14ac:dyDescent="0.3">
      <c r="B6166" s="104"/>
      <c r="C6166" s="105"/>
      <c r="D6166" s="121"/>
      <c r="E6166" s="83"/>
    </row>
    <row r="6167" spans="2:5" x14ac:dyDescent="0.3">
      <c r="B6167" s="104"/>
      <c r="C6167" s="105"/>
      <c r="D6167" s="121"/>
      <c r="E6167" s="83"/>
    </row>
    <row r="6168" spans="2:5" x14ac:dyDescent="0.3">
      <c r="B6168" s="104"/>
      <c r="C6168" s="105"/>
      <c r="D6168" s="121"/>
      <c r="E6168" s="83"/>
    </row>
    <row r="6169" spans="2:5" x14ac:dyDescent="0.3">
      <c r="B6169" s="104"/>
      <c r="C6169" s="105"/>
      <c r="D6169" s="121"/>
      <c r="E6169" s="83"/>
    </row>
    <row r="6170" spans="2:5" x14ac:dyDescent="0.3">
      <c r="B6170" s="104"/>
      <c r="C6170" s="105"/>
      <c r="D6170" s="121"/>
      <c r="E6170" s="83"/>
    </row>
    <row r="6171" spans="2:5" x14ac:dyDescent="0.3">
      <c r="B6171" s="104"/>
      <c r="C6171" s="105"/>
      <c r="D6171" s="121"/>
      <c r="E6171" s="83"/>
    </row>
    <row r="6172" spans="2:5" x14ac:dyDescent="0.3">
      <c r="B6172" s="104"/>
      <c r="C6172" s="105"/>
      <c r="D6172" s="121"/>
      <c r="E6172" s="83"/>
    </row>
    <row r="6173" spans="2:5" x14ac:dyDescent="0.3">
      <c r="B6173" s="104"/>
      <c r="C6173" s="105"/>
      <c r="D6173" s="121"/>
      <c r="E6173" s="83"/>
    </row>
    <row r="6174" spans="2:5" x14ac:dyDescent="0.3">
      <c r="B6174" s="104"/>
      <c r="C6174" s="105"/>
      <c r="D6174" s="121"/>
      <c r="E6174" s="83"/>
    </row>
    <row r="6175" spans="2:5" x14ac:dyDescent="0.3">
      <c r="B6175" s="104"/>
      <c r="C6175" s="105"/>
      <c r="D6175" s="121"/>
      <c r="E6175" s="83"/>
    </row>
    <row r="6176" spans="2:5" x14ac:dyDescent="0.3">
      <c r="B6176" s="104"/>
      <c r="C6176" s="105"/>
      <c r="D6176" s="121"/>
      <c r="E6176" s="83"/>
    </row>
    <row r="6177" spans="2:5" x14ac:dyDescent="0.3">
      <c r="B6177" s="104"/>
      <c r="C6177" s="105"/>
      <c r="D6177" s="121"/>
      <c r="E6177" s="83"/>
    </row>
    <row r="6178" spans="2:5" x14ac:dyDescent="0.3">
      <c r="B6178" s="104"/>
      <c r="C6178" s="105"/>
      <c r="D6178" s="121"/>
      <c r="E6178" s="83"/>
    </row>
    <row r="6179" spans="2:5" x14ac:dyDescent="0.3">
      <c r="B6179" s="104"/>
      <c r="C6179" s="105"/>
      <c r="D6179" s="121"/>
      <c r="E6179" s="83"/>
    </row>
    <row r="6180" spans="2:5" x14ac:dyDescent="0.3">
      <c r="B6180" s="104"/>
      <c r="C6180" s="105"/>
      <c r="D6180" s="121"/>
      <c r="E6180" s="83"/>
    </row>
    <row r="6181" spans="2:5" x14ac:dyDescent="0.3">
      <c r="B6181" s="104"/>
      <c r="C6181" s="105"/>
      <c r="D6181" s="121"/>
      <c r="E6181" s="83"/>
    </row>
    <row r="6182" spans="2:5" x14ac:dyDescent="0.3">
      <c r="B6182" s="104"/>
      <c r="C6182" s="105"/>
      <c r="D6182" s="121"/>
      <c r="E6182" s="83"/>
    </row>
    <row r="6183" spans="2:5" x14ac:dyDescent="0.3">
      <c r="B6183" s="104"/>
      <c r="C6183" s="105"/>
      <c r="D6183" s="121"/>
      <c r="E6183" s="83"/>
    </row>
    <row r="6184" spans="2:5" x14ac:dyDescent="0.3">
      <c r="B6184" s="104"/>
      <c r="C6184" s="105"/>
      <c r="D6184" s="121"/>
      <c r="E6184" s="83"/>
    </row>
    <row r="6185" spans="2:5" x14ac:dyDescent="0.3">
      <c r="B6185" s="104"/>
      <c r="C6185" s="105"/>
      <c r="D6185" s="121"/>
      <c r="E6185" s="83"/>
    </row>
    <row r="6186" spans="2:5" x14ac:dyDescent="0.3">
      <c r="B6186" s="104"/>
      <c r="C6186" s="105"/>
      <c r="D6186" s="121"/>
      <c r="E6186" s="83"/>
    </row>
    <row r="6187" spans="2:5" x14ac:dyDescent="0.3">
      <c r="B6187" s="104"/>
      <c r="C6187" s="105"/>
      <c r="D6187" s="121"/>
      <c r="E6187" s="83"/>
    </row>
    <row r="6188" spans="2:5" x14ac:dyDescent="0.3">
      <c r="B6188" s="104"/>
      <c r="C6188" s="105"/>
      <c r="D6188" s="121"/>
      <c r="E6188" s="83"/>
    </row>
    <row r="6189" spans="2:5" x14ac:dyDescent="0.3">
      <c r="B6189" s="104"/>
      <c r="C6189" s="105"/>
      <c r="D6189" s="121"/>
      <c r="E6189" s="83"/>
    </row>
    <row r="6190" spans="2:5" x14ac:dyDescent="0.3">
      <c r="B6190" s="104"/>
      <c r="C6190" s="105"/>
      <c r="D6190" s="121"/>
      <c r="E6190" s="83"/>
    </row>
    <row r="6191" spans="2:5" x14ac:dyDescent="0.3">
      <c r="B6191" s="104"/>
      <c r="C6191" s="105"/>
      <c r="D6191" s="121"/>
      <c r="E6191" s="83"/>
    </row>
    <row r="6192" spans="2:5" x14ac:dyDescent="0.3">
      <c r="B6192" s="104"/>
      <c r="C6192" s="105"/>
      <c r="D6192" s="121"/>
      <c r="E6192" s="83"/>
    </row>
    <row r="6193" spans="2:5" x14ac:dyDescent="0.3">
      <c r="B6193" s="104"/>
      <c r="C6193" s="105"/>
      <c r="D6193" s="121"/>
      <c r="E6193" s="83"/>
    </row>
    <row r="6194" spans="2:5" x14ac:dyDescent="0.3">
      <c r="B6194" s="104"/>
      <c r="C6194" s="105"/>
      <c r="D6194" s="121"/>
      <c r="E6194" s="83"/>
    </row>
    <row r="6195" spans="2:5" x14ac:dyDescent="0.3">
      <c r="B6195" s="104"/>
      <c r="C6195" s="105"/>
      <c r="D6195" s="121"/>
      <c r="E6195" s="83"/>
    </row>
    <row r="6196" spans="2:5" x14ac:dyDescent="0.3">
      <c r="B6196" s="104"/>
      <c r="C6196" s="105"/>
      <c r="D6196" s="121"/>
      <c r="E6196" s="83"/>
    </row>
    <row r="6197" spans="2:5" x14ac:dyDescent="0.3">
      <c r="B6197" s="104"/>
      <c r="C6197" s="105"/>
      <c r="D6197" s="121"/>
      <c r="E6197" s="83"/>
    </row>
    <row r="6198" spans="2:5" x14ac:dyDescent="0.3">
      <c r="B6198" s="104"/>
      <c r="C6198" s="105"/>
      <c r="D6198" s="121"/>
      <c r="E6198" s="83"/>
    </row>
    <row r="6199" spans="2:5" x14ac:dyDescent="0.3">
      <c r="B6199" s="104"/>
      <c r="C6199" s="105"/>
      <c r="D6199" s="121"/>
      <c r="E6199" s="83"/>
    </row>
    <row r="6200" spans="2:5" x14ac:dyDescent="0.3">
      <c r="B6200" s="104"/>
      <c r="C6200" s="105"/>
      <c r="D6200" s="121"/>
      <c r="E6200" s="83"/>
    </row>
    <row r="6201" spans="2:5" x14ac:dyDescent="0.3">
      <c r="B6201" s="104"/>
      <c r="C6201" s="105"/>
      <c r="D6201" s="121"/>
      <c r="E6201" s="83"/>
    </row>
    <row r="6202" spans="2:5" x14ac:dyDescent="0.3">
      <c r="B6202" s="104"/>
      <c r="C6202" s="105"/>
      <c r="D6202" s="121"/>
      <c r="E6202" s="83"/>
    </row>
    <row r="6203" spans="2:5" x14ac:dyDescent="0.3">
      <c r="B6203" s="104"/>
      <c r="C6203" s="105"/>
      <c r="D6203" s="121"/>
      <c r="E6203" s="83"/>
    </row>
    <row r="6204" spans="2:5" x14ac:dyDescent="0.3">
      <c r="B6204" s="104"/>
      <c r="C6204" s="105"/>
      <c r="D6204" s="121"/>
      <c r="E6204" s="83"/>
    </row>
    <row r="6205" spans="2:5" x14ac:dyDescent="0.3">
      <c r="B6205" s="104"/>
      <c r="C6205" s="105"/>
      <c r="D6205" s="121"/>
      <c r="E6205" s="83"/>
    </row>
    <row r="6206" spans="2:5" x14ac:dyDescent="0.3">
      <c r="B6206" s="104"/>
      <c r="C6206" s="105"/>
      <c r="D6206" s="121"/>
      <c r="E6206" s="83"/>
    </row>
    <row r="6207" spans="2:5" x14ac:dyDescent="0.3">
      <c r="B6207" s="104"/>
      <c r="C6207" s="105"/>
      <c r="D6207" s="121"/>
      <c r="E6207" s="83"/>
    </row>
    <row r="6208" spans="2:5" x14ac:dyDescent="0.3">
      <c r="B6208" s="104"/>
      <c r="C6208" s="105"/>
      <c r="D6208" s="121"/>
      <c r="E6208" s="83"/>
    </row>
    <row r="6209" spans="2:5" x14ac:dyDescent="0.3">
      <c r="B6209" s="104"/>
      <c r="C6209" s="105"/>
      <c r="D6209" s="121"/>
      <c r="E6209" s="83"/>
    </row>
    <row r="6210" spans="2:5" x14ac:dyDescent="0.3">
      <c r="B6210" s="104"/>
      <c r="C6210" s="105"/>
      <c r="D6210" s="121"/>
      <c r="E6210" s="83"/>
    </row>
    <row r="6211" spans="2:5" x14ac:dyDescent="0.3">
      <c r="B6211" s="104"/>
      <c r="C6211" s="105"/>
      <c r="D6211" s="121"/>
      <c r="E6211" s="83"/>
    </row>
    <row r="6212" spans="2:5" x14ac:dyDescent="0.3">
      <c r="B6212" s="104"/>
      <c r="C6212" s="105"/>
      <c r="D6212" s="121"/>
      <c r="E6212" s="83"/>
    </row>
    <row r="6213" spans="2:5" x14ac:dyDescent="0.3">
      <c r="B6213" s="104"/>
      <c r="C6213" s="105"/>
      <c r="D6213" s="121"/>
      <c r="E6213" s="83"/>
    </row>
    <row r="6214" spans="2:5" x14ac:dyDescent="0.3">
      <c r="B6214" s="104"/>
      <c r="C6214" s="105"/>
      <c r="D6214" s="121"/>
      <c r="E6214" s="83"/>
    </row>
    <row r="6215" spans="2:5" x14ac:dyDescent="0.3">
      <c r="B6215" s="104"/>
      <c r="C6215" s="105"/>
      <c r="D6215" s="121"/>
      <c r="E6215" s="83"/>
    </row>
    <row r="6216" spans="2:5" x14ac:dyDescent="0.3">
      <c r="B6216" s="104"/>
      <c r="C6216" s="105"/>
      <c r="D6216" s="121"/>
      <c r="E6216" s="83"/>
    </row>
    <row r="6217" spans="2:5" x14ac:dyDescent="0.3">
      <c r="B6217" s="104"/>
      <c r="C6217" s="105"/>
      <c r="D6217" s="121"/>
      <c r="E6217" s="83"/>
    </row>
    <row r="6218" spans="2:5" x14ac:dyDescent="0.3">
      <c r="B6218" s="104"/>
      <c r="C6218" s="105"/>
      <c r="D6218" s="121"/>
      <c r="E6218" s="83"/>
    </row>
    <row r="6219" spans="2:5" x14ac:dyDescent="0.3">
      <c r="B6219" s="104"/>
      <c r="C6219" s="105"/>
      <c r="D6219" s="121"/>
      <c r="E6219" s="83"/>
    </row>
    <row r="6220" spans="2:5" x14ac:dyDescent="0.3">
      <c r="B6220" s="104"/>
      <c r="C6220" s="105"/>
      <c r="D6220" s="121"/>
      <c r="E6220" s="83"/>
    </row>
    <row r="6221" spans="2:5" x14ac:dyDescent="0.3">
      <c r="B6221" s="104"/>
      <c r="C6221" s="105"/>
      <c r="D6221" s="121"/>
      <c r="E6221" s="83"/>
    </row>
    <row r="6222" spans="2:5" x14ac:dyDescent="0.3">
      <c r="B6222" s="104"/>
      <c r="C6222" s="105"/>
      <c r="D6222" s="121"/>
      <c r="E6222" s="83"/>
    </row>
    <row r="6223" spans="2:5" x14ac:dyDescent="0.3">
      <c r="B6223" s="104"/>
      <c r="C6223" s="105"/>
      <c r="D6223" s="121"/>
      <c r="E6223" s="83"/>
    </row>
    <row r="6224" spans="2:5" x14ac:dyDescent="0.3">
      <c r="B6224" s="104"/>
      <c r="C6224" s="105"/>
      <c r="D6224" s="121"/>
      <c r="E6224" s="83"/>
    </row>
    <row r="6225" spans="2:5" x14ac:dyDescent="0.3">
      <c r="B6225" s="104"/>
      <c r="C6225" s="105"/>
      <c r="D6225" s="121"/>
      <c r="E6225" s="83"/>
    </row>
    <row r="6226" spans="2:5" x14ac:dyDescent="0.3">
      <c r="B6226" s="104"/>
      <c r="C6226" s="105"/>
      <c r="D6226" s="121"/>
      <c r="E6226" s="83"/>
    </row>
    <row r="6227" spans="2:5" x14ac:dyDescent="0.3">
      <c r="B6227" s="104"/>
      <c r="C6227" s="105"/>
      <c r="D6227" s="121"/>
      <c r="E6227" s="83"/>
    </row>
    <row r="6228" spans="2:5" x14ac:dyDescent="0.3">
      <c r="B6228" s="104"/>
      <c r="C6228" s="105"/>
      <c r="D6228" s="121"/>
      <c r="E6228" s="83"/>
    </row>
    <row r="6229" spans="2:5" x14ac:dyDescent="0.3">
      <c r="B6229" s="104"/>
      <c r="C6229" s="105"/>
      <c r="D6229" s="121"/>
      <c r="E6229" s="83"/>
    </row>
    <row r="6230" spans="2:5" x14ac:dyDescent="0.3">
      <c r="B6230" s="104"/>
      <c r="C6230" s="105"/>
      <c r="D6230" s="121"/>
      <c r="E6230" s="83"/>
    </row>
    <row r="6231" spans="2:5" x14ac:dyDescent="0.3">
      <c r="B6231" s="104"/>
      <c r="C6231" s="105"/>
      <c r="D6231" s="121"/>
      <c r="E6231" s="83"/>
    </row>
    <row r="6232" spans="2:5" x14ac:dyDescent="0.3">
      <c r="B6232" s="104"/>
      <c r="C6232" s="105"/>
      <c r="D6232" s="121"/>
      <c r="E6232" s="83"/>
    </row>
    <row r="6233" spans="2:5" x14ac:dyDescent="0.3">
      <c r="B6233" s="104"/>
      <c r="C6233" s="105"/>
      <c r="D6233" s="121"/>
      <c r="E6233" s="83"/>
    </row>
    <row r="6234" spans="2:5" x14ac:dyDescent="0.3">
      <c r="B6234" s="104"/>
      <c r="C6234" s="105"/>
      <c r="D6234" s="121"/>
      <c r="E6234" s="83"/>
    </row>
    <row r="6235" spans="2:5" x14ac:dyDescent="0.3">
      <c r="B6235" s="104"/>
      <c r="C6235" s="105"/>
      <c r="D6235" s="121"/>
      <c r="E6235" s="83"/>
    </row>
    <row r="6236" spans="2:5" x14ac:dyDescent="0.3">
      <c r="B6236" s="104"/>
      <c r="C6236" s="105"/>
      <c r="D6236" s="121"/>
      <c r="E6236" s="83"/>
    </row>
    <row r="6237" spans="2:5" x14ac:dyDescent="0.3">
      <c r="B6237" s="104"/>
      <c r="C6237" s="105"/>
      <c r="D6237" s="121"/>
      <c r="E6237" s="83"/>
    </row>
    <row r="6238" spans="2:5" x14ac:dyDescent="0.3">
      <c r="B6238" s="104"/>
      <c r="C6238" s="105"/>
      <c r="D6238" s="121"/>
      <c r="E6238" s="83"/>
    </row>
    <row r="6239" spans="2:5" x14ac:dyDescent="0.3">
      <c r="B6239" s="104"/>
      <c r="C6239" s="105"/>
      <c r="D6239" s="121"/>
      <c r="E6239" s="83"/>
    </row>
    <row r="6240" spans="2:5" x14ac:dyDescent="0.3">
      <c r="B6240" s="104"/>
      <c r="C6240" s="105"/>
      <c r="D6240" s="121"/>
      <c r="E6240" s="83"/>
    </row>
    <row r="6241" spans="2:5" x14ac:dyDescent="0.3">
      <c r="B6241" s="104"/>
      <c r="C6241" s="105"/>
      <c r="D6241" s="121"/>
      <c r="E6241" s="83"/>
    </row>
    <row r="6242" spans="2:5" x14ac:dyDescent="0.3">
      <c r="B6242" s="104"/>
      <c r="C6242" s="105"/>
      <c r="D6242" s="121"/>
      <c r="E6242" s="83"/>
    </row>
    <row r="6243" spans="2:5" x14ac:dyDescent="0.3">
      <c r="B6243" s="104"/>
      <c r="C6243" s="105"/>
      <c r="D6243" s="121"/>
      <c r="E6243" s="83"/>
    </row>
    <row r="6244" spans="2:5" x14ac:dyDescent="0.3">
      <c r="B6244" s="104"/>
      <c r="C6244" s="105"/>
      <c r="D6244" s="121"/>
      <c r="E6244" s="83"/>
    </row>
    <row r="6245" spans="2:5" x14ac:dyDescent="0.3">
      <c r="B6245" s="104"/>
      <c r="C6245" s="105"/>
      <c r="D6245" s="121"/>
      <c r="E6245" s="83"/>
    </row>
    <row r="6246" spans="2:5" x14ac:dyDescent="0.3">
      <c r="B6246" s="104"/>
      <c r="C6246" s="105"/>
      <c r="D6246" s="121"/>
      <c r="E6246" s="83"/>
    </row>
    <row r="6247" spans="2:5" x14ac:dyDescent="0.3">
      <c r="B6247" s="104"/>
      <c r="C6247" s="105"/>
      <c r="D6247" s="121"/>
      <c r="E6247" s="83"/>
    </row>
    <row r="6248" spans="2:5" x14ac:dyDescent="0.3">
      <c r="B6248" s="104"/>
      <c r="C6248" s="105"/>
      <c r="D6248" s="121"/>
      <c r="E6248" s="83"/>
    </row>
    <row r="6249" spans="2:5" x14ac:dyDescent="0.3">
      <c r="B6249" s="104"/>
      <c r="C6249" s="105"/>
      <c r="D6249" s="121"/>
      <c r="E6249" s="83"/>
    </row>
    <row r="6250" spans="2:5" x14ac:dyDescent="0.3">
      <c r="B6250" s="104"/>
      <c r="C6250" s="105"/>
      <c r="D6250" s="121"/>
      <c r="E6250" s="83"/>
    </row>
    <row r="6251" spans="2:5" x14ac:dyDescent="0.3">
      <c r="B6251" s="104"/>
      <c r="C6251" s="105"/>
      <c r="D6251" s="121"/>
      <c r="E6251" s="83"/>
    </row>
    <row r="6252" spans="2:5" x14ac:dyDescent="0.3">
      <c r="B6252" s="104"/>
      <c r="C6252" s="105"/>
      <c r="D6252" s="121"/>
      <c r="E6252" s="83"/>
    </row>
    <row r="6253" spans="2:5" x14ac:dyDescent="0.3">
      <c r="B6253" s="104"/>
      <c r="C6253" s="105"/>
      <c r="D6253" s="121"/>
      <c r="E6253" s="83"/>
    </row>
    <row r="6254" spans="2:5" x14ac:dyDescent="0.3">
      <c r="B6254" s="104"/>
      <c r="C6254" s="105"/>
      <c r="D6254" s="121"/>
      <c r="E6254" s="83"/>
    </row>
    <row r="6255" spans="2:5" x14ac:dyDescent="0.3">
      <c r="B6255" s="104"/>
      <c r="C6255" s="105"/>
      <c r="D6255" s="121"/>
      <c r="E6255" s="83"/>
    </row>
    <row r="6256" spans="2:5" x14ac:dyDescent="0.3">
      <c r="B6256" s="104"/>
      <c r="C6256" s="105"/>
      <c r="D6256" s="121"/>
      <c r="E6256" s="83"/>
    </row>
    <row r="6257" spans="2:5" x14ac:dyDescent="0.3">
      <c r="B6257" s="104"/>
      <c r="C6257" s="105"/>
      <c r="D6257" s="121"/>
      <c r="E6257" s="83"/>
    </row>
    <row r="6258" spans="2:5" x14ac:dyDescent="0.3">
      <c r="B6258" s="104"/>
      <c r="C6258" s="105"/>
      <c r="D6258" s="121"/>
      <c r="E6258" s="83"/>
    </row>
    <row r="6259" spans="2:5" x14ac:dyDescent="0.3">
      <c r="B6259" s="104"/>
      <c r="C6259" s="105"/>
      <c r="D6259" s="121"/>
      <c r="E6259" s="83"/>
    </row>
    <row r="6260" spans="2:5" x14ac:dyDescent="0.3">
      <c r="B6260" s="104"/>
      <c r="C6260" s="105"/>
      <c r="D6260" s="121"/>
      <c r="E6260" s="83"/>
    </row>
    <row r="6261" spans="2:5" x14ac:dyDescent="0.3">
      <c r="B6261" s="104"/>
      <c r="C6261" s="105"/>
      <c r="D6261" s="121"/>
      <c r="E6261" s="83"/>
    </row>
    <row r="6262" spans="2:5" x14ac:dyDescent="0.3">
      <c r="B6262" s="104"/>
      <c r="C6262" s="105"/>
      <c r="D6262" s="121"/>
      <c r="E6262" s="83"/>
    </row>
    <row r="6263" spans="2:5" x14ac:dyDescent="0.3">
      <c r="B6263" s="104"/>
      <c r="C6263" s="105"/>
      <c r="D6263" s="121"/>
      <c r="E6263" s="83"/>
    </row>
    <row r="6264" spans="2:5" x14ac:dyDescent="0.3">
      <c r="B6264" s="104"/>
      <c r="C6264" s="105"/>
      <c r="D6264" s="121"/>
      <c r="E6264" s="83"/>
    </row>
    <row r="6265" spans="2:5" x14ac:dyDescent="0.3">
      <c r="B6265" s="104"/>
      <c r="C6265" s="105"/>
      <c r="D6265" s="121"/>
      <c r="E6265" s="83"/>
    </row>
    <row r="6266" spans="2:5" x14ac:dyDescent="0.3">
      <c r="B6266" s="104"/>
      <c r="C6266" s="105"/>
      <c r="D6266" s="121"/>
      <c r="E6266" s="83"/>
    </row>
    <row r="6267" spans="2:5" x14ac:dyDescent="0.3">
      <c r="B6267" s="104"/>
      <c r="C6267" s="105"/>
      <c r="D6267" s="121"/>
      <c r="E6267" s="83"/>
    </row>
    <row r="6268" spans="2:5" x14ac:dyDescent="0.3">
      <c r="B6268" s="104"/>
      <c r="C6268" s="105"/>
      <c r="D6268" s="121"/>
      <c r="E6268" s="83"/>
    </row>
    <row r="6269" spans="2:5" x14ac:dyDescent="0.3">
      <c r="B6269" s="104"/>
      <c r="C6269" s="105"/>
      <c r="D6269" s="121"/>
      <c r="E6269" s="83"/>
    </row>
    <row r="6270" spans="2:5" x14ac:dyDescent="0.3">
      <c r="B6270" s="104"/>
      <c r="C6270" s="105"/>
      <c r="D6270" s="121"/>
      <c r="E6270" s="83"/>
    </row>
    <row r="6271" spans="2:5" x14ac:dyDescent="0.3">
      <c r="B6271" s="104"/>
      <c r="C6271" s="105"/>
      <c r="D6271" s="121"/>
      <c r="E6271" s="83"/>
    </row>
    <row r="6272" spans="2:5" x14ac:dyDescent="0.3">
      <c r="B6272" s="104"/>
      <c r="C6272" s="105"/>
      <c r="D6272" s="121"/>
      <c r="E6272" s="83"/>
    </row>
    <row r="6273" spans="2:5" x14ac:dyDescent="0.3">
      <c r="B6273" s="104"/>
      <c r="C6273" s="105"/>
      <c r="D6273" s="121"/>
      <c r="E6273" s="83"/>
    </row>
    <row r="6274" spans="2:5" x14ac:dyDescent="0.3">
      <c r="B6274" s="104"/>
      <c r="C6274" s="105"/>
      <c r="D6274" s="121"/>
      <c r="E6274" s="83"/>
    </row>
    <row r="6275" spans="2:5" x14ac:dyDescent="0.3">
      <c r="B6275" s="104"/>
      <c r="C6275" s="105"/>
      <c r="D6275" s="121"/>
      <c r="E6275" s="83"/>
    </row>
    <row r="6276" spans="2:5" x14ac:dyDescent="0.3">
      <c r="B6276" s="104"/>
      <c r="C6276" s="105"/>
      <c r="D6276" s="121"/>
      <c r="E6276" s="83"/>
    </row>
    <row r="6277" spans="2:5" x14ac:dyDescent="0.3">
      <c r="B6277" s="104"/>
      <c r="C6277" s="105"/>
      <c r="D6277" s="121"/>
      <c r="E6277" s="83"/>
    </row>
    <row r="6278" spans="2:5" x14ac:dyDescent="0.3">
      <c r="B6278" s="104"/>
      <c r="C6278" s="105"/>
      <c r="D6278" s="121"/>
      <c r="E6278" s="83"/>
    </row>
    <row r="6279" spans="2:5" x14ac:dyDescent="0.3">
      <c r="B6279" s="104"/>
      <c r="C6279" s="105"/>
      <c r="D6279" s="121"/>
      <c r="E6279" s="83"/>
    </row>
    <row r="6280" spans="2:5" x14ac:dyDescent="0.3">
      <c r="B6280" s="104"/>
      <c r="C6280" s="105"/>
      <c r="D6280" s="121"/>
      <c r="E6280" s="83"/>
    </row>
    <row r="6281" spans="2:5" x14ac:dyDescent="0.3">
      <c r="B6281" s="104"/>
      <c r="C6281" s="105"/>
      <c r="D6281" s="121"/>
      <c r="E6281" s="83"/>
    </row>
    <row r="6282" spans="2:5" x14ac:dyDescent="0.3">
      <c r="B6282" s="104"/>
      <c r="C6282" s="105"/>
      <c r="D6282" s="121"/>
      <c r="E6282" s="83"/>
    </row>
    <row r="6283" spans="2:5" x14ac:dyDescent="0.3">
      <c r="B6283" s="104"/>
      <c r="C6283" s="105"/>
      <c r="D6283" s="121"/>
      <c r="E6283" s="83"/>
    </row>
    <row r="6284" spans="2:5" x14ac:dyDescent="0.3">
      <c r="B6284" s="104"/>
      <c r="C6284" s="105"/>
      <c r="D6284" s="121"/>
      <c r="E6284" s="83"/>
    </row>
    <row r="6285" spans="2:5" x14ac:dyDescent="0.3">
      <c r="B6285" s="104"/>
      <c r="C6285" s="105"/>
      <c r="D6285" s="121"/>
      <c r="E6285" s="83"/>
    </row>
    <row r="6286" spans="2:5" x14ac:dyDescent="0.3">
      <c r="B6286" s="104"/>
      <c r="C6286" s="105"/>
      <c r="D6286" s="121"/>
      <c r="E6286" s="83"/>
    </row>
    <row r="6287" spans="2:5" x14ac:dyDescent="0.3">
      <c r="B6287" s="104"/>
      <c r="C6287" s="105"/>
      <c r="D6287" s="121"/>
      <c r="E6287" s="83"/>
    </row>
    <row r="6288" spans="2:5" x14ac:dyDescent="0.3">
      <c r="B6288" s="104"/>
      <c r="C6288" s="105"/>
      <c r="D6288" s="121"/>
      <c r="E6288" s="83"/>
    </row>
    <row r="6289" spans="2:5" x14ac:dyDescent="0.3">
      <c r="B6289" s="104"/>
      <c r="C6289" s="105"/>
      <c r="D6289" s="121"/>
      <c r="E6289" s="83"/>
    </row>
    <row r="6290" spans="2:5" x14ac:dyDescent="0.3">
      <c r="B6290" s="104"/>
      <c r="C6290" s="105"/>
      <c r="D6290" s="121"/>
      <c r="E6290" s="83"/>
    </row>
    <row r="6291" spans="2:5" x14ac:dyDescent="0.3">
      <c r="B6291" s="104"/>
      <c r="C6291" s="105"/>
      <c r="D6291" s="121"/>
      <c r="E6291" s="83"/>
    </row>
    <row r="6292" spans="2:5" x14ac:dyDescent="0.3">
      <c r="B6292" s="104"/>
      <c r="C6292" s="105"/>
      <c r="D6292" s="121"/>
      <c r="E6292" s="83"/>
    </row>
    <row r="6293" spans="2:5" x14ac:dyDescent="0.3">
      <c r="B6293" s="104"/>
      <c r="C6293" s="105"/>
      <c r="D6293" s="121"/>
      <c r="E6293" s="83"/>
    </row>
    <row r="6294" spans="2:5" x14ac:dyDescent="0.3">
      <c r="B6294" s="104"/>
      <c r="C6294" s="105"/>
      <c r="D6294" s="121"/>
      <c r="E6294" s="83"/>
    </row>
    <row r="6295" spans="2:5" x14ac:dyDescent="0.3">
      <c r="B6295" s="104"/>
      <c r="C6295" s="105"/>
      <c r="D6295" s="121"/>
      <c r="E6295" s="83"/>
    </row>
    <row r="6296" spans="2:5" x14ac:dyDescent="0.3">
      <c r="B6296" s="104"/>
      <c r="C6296" s="105"/>
      <c r="D6296" s="121"/>
      <c r="E6296" s="83"/>
    </row>
    <row r="6297" spans="2:5" x14ac:dyDescent="0.3">
      <c r="B6297" s="104"/>
      <c r="C6297" s="105"/>
      <c r="D6297" s="121"/>
      <c r="E6297" s="83"/>
    </row>
    <row r="6298" spans="2:5" x14ac:dyDescent="0.3">
      <c r="B6298" s="104"/>
      <c r="C6298" s="105"/>
      <c r="D6298" s="121"/>
      <c r="E6298" s="83"/>
    </row>
    <row r="6299" spans="2:5" x14ac:dyDescent="0.3">
      <c r="B6299" s="104"/>
      <c r="C6299" s="105"/>
      <c r="D6299" s="121"/>
      <c r="E6299" s="83"/>
    </row>
    <row r="6300" spans="2:5" x14ac:dyDescent="0.3">
      <c r="B6300" s="104"/>
      <c r="C6300" s="105"/>
      <c r="D6300" s="121"/>
      <c r="E6300" s="83"/>
    </row>
    <row r="6301" spans="2:5" x14ac:dyDescent="0.3">
      <c r="B6301" s="104"/>
      <c r="C6301" s="105"/>
      <c r="D6301" s="121"/>
      <c r="E6301" s="83"/>
    </row>
    <row r="6302" spans="2:5" x14ac:dyDescent="0.3">
      <c r="B6302" s="104"/>
      <c r="C6302" s="105"/>
      <c r="D6302" s="121"/>
      <c r="E6302" s="83"/>
    </row>
    <row r="6303" spans="2:5" x14ac:dyDescent="0.3">
      <c r="B6303" s="104"/>
      <c r="C6303" s="105"/>
      <c r="D6303" s="121"/>
      <c r="E6303" s="83"/>
    </row>
    <row r="6304" spans="2:5" x14ac:dyDescent="0.3">
      <c r="B6304" s="104"/>
      <c r="C6304" s="105"/>
      <c r="D6304" s="121"/>
      <c r="E6304" s="83"/>
    </row>
    <row r="6305" spans="2:5" x14ac:dyDescent="0.3">
      <c r="B6305" s="104"/>
      <c r="C6305" s="105"/>
      <c r="D6305" s="121"/>
      <c r="E6305" s="83"/>
    </row>
    <row r="6306" spans="2:5" x14ac:dyDescent="0.3">
      <c r="B6306" s="104"/>
      <c r="C6306" s="105"/>
      <c r="D6306" s="121"/>
      <c r="E6306" s="83"/>
    </row>
    <row r="6307" spans="2:5" x14ac:dyDescent="0.3">
      <c r="B6307" s="104"/>
      <c r="C6307" s="105"/>
      <c r="D6307" s="121"/>
      <c r="E6307" s="83"/>
    </row>
    <row r="6308" spans="2:5" x14ac:dyDescent="0.3">
      <c r="B6308" s="104"/>
      <c r="C6308" s="105"/>
      <c r="D6308" s="121"/>
      <c r="E6308" s="83"/>
    </row>
    <row r="6309" spans="2:5" x14ac:dyDescent="0.3">
      <c r="B6309" s="104"/>
      <c r="C6309" s="105"/>
      <c r="D6309" s="121"/>
      <c r="E6309" s="83"/>
    </row>
    <row r="6310" spans="2:5" x14ac:dyDescent="0.3">
      <c r="B6310" s="104"/>
      <c r="C6310" s="105"/>
      <c r="D6310" s="121"/>
      <c r="E6310" s="83"/>
    </row>
    <row r="6311" spans="2:5" x14ac:dyDescent="0.3">
      <c r="B6311" s="104"/>
      <c r="C6311" s="105"/>
      <c r="D6311" s="121"/>
      <c r="E6311" s="83"/>
    </row>
    <row r="6312" spans="2:5" x14ac:dyDescent="0.3">
      <c r="B6312" s="104"/>
      <c r="C6312" s="105"/>
      <c r="D6312" s="121"/>
      <c r="E6312" s="83"/>
    </row>
    <row r="6313" spans="2:5" x14ac:dyDescent="0.3">
      <c r="B6313" s="104"/>
      <c r="C6313" s="105"/>
      <c r="D6313" s="121"/>
      <c r="E6313" s="83"/>
    </row>
    <row r="6314" spans="2:5" x14ac:dyDescent="0.3">
      <c r="B6314" s="104"/>
      <c r="C6314" s="105"/>
      <c r="D6314" s="121"/>
      <c r="E6314" s="83"/>
    </row>
    <row r="6315" spans="2:5" x14ac:dyDescent="0.3">
      <c r="B6315" s="104"/>
      <c r="C6315" s="105"/>
      <c r="D6315" s="121"/>
      <c r="E6315" s="83"/>
    </row>
    <row r="6316" spans="2:5" x14ac:dyDescent="0.3">
      <c r="B6316" s="104"/>
      <c r="C6316" s="105"/>
      <c r="D6316" s="121"/>
      <c r="E6316" s="83"/>
    </row>
    <row r="6317" spans="2:5" x14ac:dyDescent="0.3">
      <c r="B6317" s="104"/>
      <c r="C6317" s="105"/>
      <c r="D6317" s="121"/>
      <c r="E6317" s="83"/>
    </row>
    <row r="6318" spans="2:5" x14ac:dyDescent="0.3">
      <c r="B6318" s="104"/>
      <c r="C6318" s="105"/>
      <c r="D6318" s="121"/>
      <c r="E6318" s="83"/>
    </row>
    <row r="6319" spans="2:5" x14ac:dyDescent="0.3">
      <c r="B6319" s="104"/>
      <c r="C6319" s="105"/>
      <c r="D6319" s="121"/>
      <c r="E6319" s="83"/>
    </row>
    <row r="6320" spans="2:5" x14ac:dyDescent="0.3">
      <c r="B6320" s="104"/>
      <c r="C6320" s="105"/>
      <c r="D6320" s="121"/>
      <c r="E6320" s="83"/>
    </row>
    <row r="6321" spans="2:5" x14ac:dyDescent="0.3">
      <c r="B6321" s="104"/>
      <c r="C6321" s="105"/>
      <c r="D6321" s="121"/>
      <c r="E6321" s="83"/>
    </row>
    <row r="6322" spans="2:5" x14ac:dyDescent="0.3">
      <c r="B6322" s="104"/>
      <c r="C6322" s="105"/>
      <c r="D6322" s="121"/>
      <c r="E6322" s="83"/>
    </row>
    <row r="6323" spans="2:5" x14ac:dyDescent="0.3">
      <c r="B6323" s="104"/>
      <c r="C6323" s="105"/>
      <c r="D6323" s="121"/>
      <c r="E6323" s="83"/>
    </row>
    <row r="6324" spans="2:5" x14ac:dyDescent="0.3">
      <c r="B6324" s="104"/>
      <c r="C6324" s="105"/>
      <c r="D6324" s="121"/>
      <c r="E6324" s="83"/>
    </row>
    <row r="6325" spans="2:5" x14ac:dyDescent="0.3">
      <c r="B6325" s="104"/>
      <c r="C6325" s="105"/>
      <c r="D6325" s="121"/>
      <c r="E6325" s="83"/>
    </row>
    <row r="6326" spans="2:5" x14ac:dyDescent="0.3">
      <c r="B6326" s="104"/>
      <c r="C6326" s="105"/>
      <c r="D6326" s="121"/>
      <c r="E6326" s="83"/>
    </row>
    <row r="6327" spans="2:5" x14ac:dyDescent="0.3">
      <c r="B6327" s="104"/>
      <c r="C6327" s="105"/>
      <c r="D6327" s="121"/>
      <c r="E6327" s="83"/>
    </row>
    <row r="6328" spans="2:5" x14ac:dyDescent="0.3">
      <c r="B6328" s="104"/>
      <c r="C6328" s="105"/>
      <c r="D6328" s="121"/>
      <c r="E6328" s="83"/>
    </row>
    <row r="6329" spans="2:5" x14ac:dyDescent="0.3">
      <c r="B6329" s="104"/>
      <c r="C6329" s="105"/>
      <c r="D6329" s="121"/>
      <c r="E6329" s="83"/>
    </row>
    <row r="6330" spans="2:5" x14ac:dyDescent="0.3">
      <c r="B6330" s="104"/>
      <c r="C6330" s="105"/>
      <c r="D6330" s="121"/>
      <c r="E6330" s="83"/>
    </row>
    <row r="6331" spans="2:5" x14ac:dyDescent="0.3">
      <c r="B6331" s="104"/>
      <c r="C6331" s="105"/>
      <c r="D6331" s="121"/>
      <c r="E6331" s="83"/>
    </row>
    <row r="6332" spans="2:5" x14ac:dyDescent="0.3">
      <c r="B6332" s="104"/>
      <c r="C6332" s="105"/>
      <c r="D6332" s="121"/>
      <c r="E6332" s="83"/>
    </row>
    <row r="6333" spans="2:5" x14ac:dyDescent="0.3">
      <c r="B6333" s="104"/>
      <c r="C6333" s="105"/>
      <c r="D6333" s="121"/>
      <c r="E6333" s="83"/>
    </row>
    <row r="6334" spans="2:5" x14ac:dyDescent="0.3">
      <c r="B6334" s="104"/>
      <c r="C6334" s="105"/>
      <c r="D6334" s="121"/>
      <c r="E6334" s="83"/>
    </row>
    <row r="6335" spans="2:5" x14ac:dyDescent="0.3">
      <c r="B6335" s="104"/>
      <c r="C6335" s="105"/>
      <c r="D6335" s="121"/>
      <c r="E6335" s="83"/>
    </row>
    <row r="6336" spans="2:5" x14ac:dyDescent="0.3">
      <c r="B6336" s="104"/>
      <c r="C6336" s="105"/>
      <c r="D6336" s="121"/>
      <c r="E6336" s="83"/>
    </row>
    <row r="6337" spans="2:5" x14ac:dyDescent="0.3">
      <c r="B6337" s="104"/>
      <c r="C6337" s="105"/>
      <c r="D6337" s="121"/>
      <c r="E6337" s="83"/>
    </row>
    <row r="6338" spans="2:5" x14ac:dyDescent="0.3">
      <c r="B6338" s="104"/>
      <c r="C6338" s="105"/>
      <c r="D6338" s="121"/>
      <c r="E6338" s="83"/>
    </row>
    <row r="6339" spans="2:5" x14ac:dyDescent="0.3">
      <c r="B6339" s="104"/>
      <c r="C6339" s="105"/>
      <c r="D6339" s="121"/>
      <c r="E6339" s="83"/>
    </row>
    <row r="6340" spans="2:5" x14ac:dyDescent="0.3">
      <c r="B6340" s="104"/>
      <c r="C6340" s="105"/>
      <c r="D6340" s="121"/>
      <c r="E6340" s="83"/>
    </row>
    <row r="6341" spans="2:5" x14ac:dyDescent="0.3">
      <c r="B6341" s="104"/>
      <c r="C6341" s="105"/>
      <c r="D6341" s="121"/>
      <c r="E6341" s="83"/>
    </row>
    <row r="6342" spans="2:5" x14ac:dyDescent="0.3">
      <c r="B6342" s="104"/>
      <c r="C6342" s="105"/>
      <c r="D6342" s="121"/>
      <c r="E6342" s="83"/>
    </row>
    <row r="6343" spans="2:5" x14ac:dyDescent="0.3">
      <c r="B6343" s="104"/>
      <c r="C6343" s="105"/>
      <c r="D6343" s="121"/>
      <c r="E6343" s="83"/>
    </row>
    <row r="6344" spans="2:5" x14ac:dyDescent="0.3">
      <c r="B6344" s="104"/>
      <c r="C6344" s="105"/>
      <c r="D6344" s="121"/>
      <c r="E6344" s="83"/>
    </row>
    <row r="6345" spans="2:5" x14ac:dyDescent="0.3">
      <c r="B6345" s="104"/>
      <c r="C6345" s="105"/>
      <c r="D6345" s="121"/>
      <c r="E6345" s="83"/>
    </row>
    <row r="6346" spans="2:5" x14ac:dyDescent="0.3">
      <c r="B6346" s="104"/>
      <c r="C6346" s="105"/>
      <c r="D6346" s="121"/>
      <c r="E6346" s="83"/>
    </row>
    <row r="6347" spans="2:5" x14ac:dyDescent="0.3">
      <c r="B6347" s="104"/>
      <c r="C6347" s="105"/>
      <c r="D6347" s="121"/>
      <c r="E6347" s="83"/>
    </row>
    <row r="6348" spans="2:5" x14ac:dyDescent="0.3">
      <c r="B6348" s="104"/>
      <c r="C6348" s="105"/>
      <c r="D6348" s="121"/>
      <c r="E6348" s="83"/>
    </row>
    <row r="6349" spans="2:5" x14ac:dyDescent="0.3">
      <c r="B6349" s="104"/>
      <c r="C6349" s="105"/>
      <c r="D6349" s="121"/>
      <c r="E6349" s="83"/>
    </row>
    <row r="6350" spans="2:5" x14ac:dyDescent="0.3">
      <c r="B6350" s="104"/>
      <c r="C6350" s="105"/>
      <c r="D6350" s="121"/>
      <c r="E6350" s="83"/>
    </row>
    <row r="6351" spans="2:5" x14ac:dyDescent="0.3">
      <c r="B6351" s="104"/>
      <c r="C6351" s="105"/>
      <c r="D6351" s="121"/>
      <c r="E6351" s="83"/>
    </row>
    <row r="6352" spans="2:5" x14ac:dyDescent="0.3">
      <c r="B6352" s="104"/>
      <c r="C6352" s="105"/>
      <c r="D6352" s="121"/>
      <c r="E6352" s="83"/>
    </row>
    <row r="6353" spans="2:5" x14ac:dyDescent="0.3">
      <c r="B6353" s="104"/>
      <c r="C6353" s="105"/>
      <c r="D6353" s="121"/>
      <c r="E6353" s="83"/>
    </row>
    <row r="6354" spans="2:5" x14ac:dyDescent="0.3">
      <c r="B6354" s="104"/>
      <c r="C6354" s="105"/>
      <c r="D6354" s="121"/>
      <c r="E6354" s="83"/>
    </row>
    <row r="6355" spans="2:5" x14ac:dyDescent="0.3">
      <c r="B6355" s="104"/>
      <c r="C6355" s="105"/>
      <c r="D6355" s="121"/>
      <c r="E6355" s="83"/>
    </row>
    <row r="6356" spans="2:5" x14ac:dyDescent="0.3">
      <c r="B6356" s="104"/>
      <c r="C6356" s="105"/>
      <c r="D6356" s="121"/>
      <c r="E6356" s="83"/>
    </row>
    <row r="6357" spans="2:5" x14ac:dyDescent="0.3">
      <c r="B6357" s="104"/>
      <c r="C6357" s="105"/>
      <c r="D6357" s="121"/>
      <c r="E6357" s="83"/>
    </row>
    <row r="6358" spans="2:5" x14ac:dyDescent="0.3">
      <c r="B6358" s="104"/>
      <c r="C6358" s="105"/>
      <c r="D6358" s="121"/>
      <c r="E6358" s="83"/>
    </row>
    <row r="6359" spans="2:5" x14ac:dyDescent="0.3">
      <c r="B6359" s="104"/>
      <c r="C6359" s="105"/>
      <c r="D6359" s="121"/>
      <c r="E6359" s="83"/>
    </row>
    <row r="6360" spans="2:5" x14ac:dyDescent="0.3">
      <c r="B6360" s="104"/>
      <c r="C6360" s="105"/>
      <c r="D6360" s="121"/>
      <c r="E6360" s="83"/>
    </row>
    <row r="6361" spans="2:5" x14ac:dyDescent="0.3">
      <c r="B6361" s="104"/>
      <c r="C6361" s="105"/>
      <c r="D6361" s="121"/>
      <c r="E6361" s="83"/>
    </row>
    <row r="6362" spans="2:5" x14ac:dyDescent="0.3">
      <c r="B6362" s="104"/>
      <c r="C6362" s="105"/>
      <c r="D6362" s="121"/>
      <c r="E6362" s="83"/>
    </row>
    <row r="6363" spans="2:5" x14ac:dyDescent="0.3">
      <c r="B6363" s="104"/>
      <c r="C6363" s="105"/>
      <c r="D6363" s="121"/>
      <c r="E6363" s="83"/>
    </row>
    <row r="6364" spans="2:5" x14ac:dyDescent="0.3">
      <c r="B6364" s="104"/>
      <c r="C6364" s="105"/>
      <c r="D6364" s="121"/>
      <c r="E6364" s="83"/>
    </row>
    <row r="6365" spans="2:5" x14ac:dyDescent="0.3">
      <c r="B6365" s="104"/>
      <c r="C6365" s="105"/>
      <c r="D6365" s="121"/>
      <c r="E6365" s="83"/>
    </row>
    <row r="6366" spans="2:5" x14ac:dyDescent="0.3">
      <c r="B6366" s="104"/>
      <c r="C6366" s="105"/>
      <c r="D6366" s="121"/>
      <c r="E6366" s="83"/>
    </row>
    <row r="6367" spans="2:5" x14ac:dyDescent="0.3">
      <c r="B6367" s="104"/>
      <c r="C6367" s="105"/>
      <c r="D6367" s="121"/>
      <c r="E6367" s="83"/>
    </row>
    <row r="6368" spans="2:5" x14ac:dyDescent="0.3">
      <c r="B6368" s="104"/>
      <c r="C6368" s="105"/>
      <c r="D6368" s="121"/>
      <c r="E6368" s="83"/>
    </row>
    <row r="6369" spans="2:5" x14ac:dyDescent="0.3">
      <c r="B6369" s="104"/>
      <c r="C6369" s="105"/>
      <c r="D6369" s="121"/>
      <c r="E6369" s="83"/>
    </row>
    <row r="6370" spans="2:5" x14ac:dyDescent="0.3">
      <c r="B6370" s="104"/>
      <c r="C6370" s="105"/>
      <c r="D6370" s="121"/>
      <c r="E6370" s="83"/>
    </row>
    <row r="6371" spans="2:5" x14ac:dyDescent="0.3">
      <c r="B6371" s="104"/>
      <c r="C6371" s="105"/>
      <c r="D6371" s="121"/>
      <c r="E6371" s="83"/>
    </row>
    <row r="6372" spans="2:5" x14ac:dyDescent="0.3">
      <c r="B6372" s="104"/>
      <c r="C6372" s="105"/>
      <c r="D6372" s="121"/>
      <c r="E6372" s="83"/>
    </row>
    <row r="6373" spans="2:5" x14ac:dyDescent="0.3">
      <c r="B6373" s="104"/>
      <c r="C6373" s="105"/>
      <c r="D6373" s="121"/>
      <c r="E6373" s="83"/>
    </row>
    <row r="6374" spans="2:5" x14ac:dyDescent="0.3">
      <c r="B6374" s="104"/>
      <c r="C6374" s="105"/>
      <c r="D6374" s="121"/>
      <c r="E6374" s="83"/>
    </row>
    <row r="6375" spans="2:5" x14ac:dyDescent="0.3">
      <c r="B6375" s="104"/>
      <c r="C6375" s="105"/>
      <c r="D6375" s="121"/>
      <c r="E6375" s="83"/>
    </row>
    <row r="6376" spans="2:5" x14ac:dyDescent="0.3">
      <c r="B6376" s="104"/>
      <c r="C6376" s="105"/>
      <c r="D6376" s="121"/>
      <c r="E6376" s="83"/>
    </row>
    <row r="6377" spans="2:5" x14ac:dyDescent="0.3">
      <c r="B6377" s="104"/>
      <c r="C6377" s="105"/>
      <c r="D6377" s="121"/>
      <c r="E6377" s="83"/>
    </row>
    <row r="6378" spans="2:5" x14ac:dyDescent="0.3">
      <c r="B6378" s="104"/>
      <c r="C6378" s="105"/>
      <c r="D6378" s="121"/>
      <c r="E6378" s="83"/>
    </row>
    <row r="6379" spans="2:5" x14ac:dyDescent="0.3">
      <c r="B6379" s="104"/>
      <c r="C6379" s="105"/>
      <c r="D6379" s="121"/>
      <c r="E6379" s="83"/>
    </row>
    <row r="6380" spans="2:5" x14ac:dyDescent="0.3">
      <c r="B6380" s="104"/>
      <c r="C6380" s="105"/>
      <c r="D6380" s="121"/>
      <c r="E6380" s="83"/>
    </row>
    <row r="6381" spans="2:5" x14ac:dyDescent="0.3">
      <c r="B6381" s="104"/>
      <c r="C6381" s="105"/>
      <c r="D6381" s="121"/>
      <c r="E6381" s="83"/>
    </row>
    <row r="6382" spans="2:5" x14ac:dyDescent="0.3">
      <c r="B6382" s="104"/>
      <c r="C6382" s="105"/>
      <c r="D6382" s="121"/>
      <c r="E6382" s="83"/>
    </row>
    <row r="6383" spans="2:5" x14ac:dyDescent="0.3">
      <c r="B6383" s="104"/>
      <c r="C6383" s="105"/>
      <c r="D6383" s="121"/>
      <c r="E6383" s="83"/>
    </row>
    <row r="6384" spans="2:5" x14ac:dyDescent="0.3">
      <c r="B6384" s="104"/>
      <c r="C6384" s="105"/>
      <c r="D6384" s="121"/>
      <c r="E6384" s="83"/>
    </row>
    <row r="6385" spans="2:5" x14ac:dyDescent="0.3">
      <c r="B6385" s="104"/>
      <c r="C6385" s="105"/>
      <c r="D6385" s="121"/>
      <c r="E6385" s="83"/>
    </row>
    <row r="6386" spans="2:5" x14ac:dyDescent="0.3">
      <c r="B6386" s="104"/>
      <c r="C6386" s="105"/>
      <c r="D6386" s="121"/>
      <c r="E6386" s="83"/>
    </row>
    <row r="6387" spans="2:5" x14ac:dyDescent="0.3">
      <c r="B6387" s="104"/>
      <c r="C6387" s="105"/>
      <c r="D6387" s="121"/>
      <c r="E6387" s="83"/>
    </row>
    <row r="6388" spans="2:5" x14ac:dyDescent="0.3">
      <c r="B6388" s="104"/>
      <c r="C6388" s="105"/>
      <c r="D6388" s="121"/>
      <c r="E6388" s="83"/>
    </row>
    <row r="6389" spans="2:5" x14ac:dyDescent="0.3">
      <c r="B6389" s="104"/>
      <c r="C6389" s="105"/>
      <c r="D6389" s="121"/>
      <c r="E6389" s="83"/>
    </row>
    <row r="6390" spans="2:5" x14ac:dyDescent="0.3">
      <c r="B6390" s="104"/>
      <c r="C6390" s="105"/>
      <c r="D6390" s="121"/>
      <c r="E6390" s="83"/>
    </row>
    <row r="6391" spans="2:5" x14ac:dyDescent="0.3">
      <c r="B6391" s="104"/>
      <c r="C6391" s="105"/>
      <c r="D6391" s="121"/>
      <c r="E6391" s="83"/>
    </row>
    <row r="6392" spans="2:5" x14ac:dyDescent="0.3">
      <c r="B6392" s="104"/>
      <c r="C6392" s="105"/>
      <c r="D6392" s="121"/>
      <c r="E6392" s="83"/>
    </row>
    <row r="6393" spans="2:5" x14ac:dyDescent="0.3">
      <c r="B6393" s="104"/>
      <c r="C6393" s="105"/>
      <c r="D6393" s="121"/>
      <c r="E6393" s="83"/>
    </row>
    <row r="6394" spans="2:5" x14ac:dyDescent="0.3">
      <c r="B6394" s="104"/>
      <c r="C6394" s="105"/>
      <c r="D6394" s="121"/>
      <c r="E6394" s="83"/>
    </row>
    <row r="6395" spans="2:5" x14ac:dyDescent="0.3">
      <c r="B6395" s="104"/>
      <c r="C6395" s="105"/>
      <c r="D6395" s="121"/>
      <c r="E6395" s="83"/>
    </row>
    <row r="6396" spans="2:5" x14ac:dyDescent="0.3">
      <c r="B6396" s="104"/>
      <c r="C6396" s="105"/>
      <c r="D6396" s="121"/>
      <c r="E6396" s="83"/>
    </row>
    <row r="6397" spans="2:5" x14ac:dyDescent="0.3">
      <c r="B6397" s="104"/>
      <c r="C6397" s="105"/>
      <c r="D6397" s="121"/>
      <c r="E6397" s="83"/>
    </row>
    <row r="6398" spans="2:5" x14ac:dyDescent="0.3">
      <c r="B6398" s="104"/>
      <c r="C6398" s="105"/>
      <c r="D6398" s="121"/>
      <c r="E6398" s="83"/>
    </row>
    <row r="6399" spans="2:5" x14ac:dyDescent="0.3">
      <c r="B6399" s="104"/>
      <c r="C6399" s="105"/>
      <c r="D6399" s="121"/>
      <c r="E6399" s="83"/>
    </row>
    <row r="6400" spans="2:5" x14ac:dyDescent="0.3">
      <c r="B6400" s="104"/>
      <c r="C6400" s="105"/>
      <c r="D6400" s="121"/>
      <c r="E6400" s="83"/>
    </row>
    <row r="6401" spans="2:5" x14ac:dyDescent="0.3">
      <c r="B6401" s="104"/>
      <c r="C6401" s="105"/>
      <c r="D6401" s="121"/>
      <c r="E6401" s="83"/>
    </row>
    <row r="6402" spans="2:5" x14ac:dyDescent="0.3">
      <c r="B6402" s="104"/>
      <c r="C6402" s="105"/>
      <c r="D6402" s="121"/>
      <c r="E6402" s="83"/>
    </row>
    <row r="6403" spans="2:5" x14ac:dyDescent="0.3">
      <c r="B6403" s="104"/>
      <c r="C6403" s="105"/>
      <c r="D6403" s="121"/>
      <c r="E6403" s="83"/>
    </row>
    <row r="6404" spans="2:5" x14ac:dyDescent="0.3">
      <c r="B6404" s="104"/>
      <c r="C6404" s="105"/>
      <c r="D6404" s="121"/>
      <c r="E6404" s="83"/>
    </row>
    <row r="6405" spans="2:5" x14ac:dyDescent="0.3">
      <c r="B6405" s="104"/>
      <c r="C6405" s="105"/>
      <c r="D6405" s="121"/>
      <c r="E6405" s="83"/>
    </row>
    <row r="6406" spans="2:5" x14ac:dyDescent="0.3">
      <c r="B6406" s="104"/>
      <c r="C6406" s="105"/>
      <c r="D6406" s="121"/>
      <c r="E6406" s="83"/>
    </row>
    <row r="6407" spans="2:5" x14ac:dyDescent="0.3">
      <c r="B6407" s="104"/>
      <c r="C6407" s="105"/>
      <c r="D6407" s="121"/>
      <c r="E6407" s="83"/>
    </row>
    <row r="6408" spans="2:5" x14ac:dyDescent="0.3">
      <c r="B6408" s="104"/>
      <c r="C6408" s="105"/>
      <c r="D6408" s="121"/>
      <c r="E6408" s="83"/>
    </row>
    <row r="6409" spans="2:5" x14ac:dyDescent="0.3">
      <c r="B6409" s="104"/>
      <c r="C6409" s="105"/>
      <c r="D6409" s="121"/>
      <c r="E6409" s="83"/>
    </row>
    <row r="6410" spans="2:5" x14ac:dyDescent="0.3">
      <c r="B6410" s="104"/>
      <c r="C6410" s="105"/>
      <c r="D6410" s="121"/>
      <c r="E6410" s="83"/>
    </row>
    <row r="6411" spans="2:5" x14ac:dyDescent="0.3">
      <c r="B6411" s="104"/>
      <c r="C6411" s="105"/>
      <c r="D6411" s="121"/>
      <c r="E6411" s="83"/>
    </row>
    <row r="6412" spans="2:5" x14ac:dyDescent="0.3">
      <c r="B6412" s="104"/>
      <c r="C6412" s="105"/>
      <c r="D6412" s="121"/>
      <c r="E6412" s="83"/>
    </row>
    <row r="6413" spans="2:5" x14ac:dyDescent="0.3">
      <c r="B6413" s="104"/>
      <c r="C6413" s="105"/>
      <c r="D6413" s="121"/>
      <c r="E6413" s="83"/>
    </row>
    <row r="6414" spans="2:5" x14ac:dyDescent="0.3">
      <c r="B6414" s="104"/>
      <c r="C6414" s="105"/>
      <c r="D6414" s="121"/>
      <c r="E6414" s="83"/>
    </row>
    <row r="6415" spans="2:5" x14ac:dyDescent="0.3">
      <c r="B6415" s="104"/>
      <c r="C6415" s="105"/>
      <c r="D6415" s="121"/>
      <c r="E6415" s="83"/>
    </row>
    <row r="6416" spans="2:5" x14ac:dyDescent="0.3">
      <c r="B6416" s="104"/>
      <c r="C6416" s="105"/>
      <c r="D6416" s="121"/>
      <c r="E6416" s="83"/>
    </row>
    <row r="6417" spans="2:5" x14ac:dyDescent="0.3">
      <c r="B6417" s="104"/>
      <c r="C6417" s="105"/>
      <c r="D6417" s="121"/>
      <c r="E6417" s="83"/>
    </row>
    <row r="6418" spans="2:5" x14ac:dyDescent="0.3">
      <c r="B6418" s="104"/>
      <c r="C6418" s="105"/>
      <c r="D6418" s="121"/>
      <c r="E6418" s="83"/>
    </row>
    <row r="6419" spans="2:5" x14ac:dyDescent="0.3">
      <c r="B6419" s="104"/>
      <c r="C6419" s="105"/>
      <c r="D6419" s="121"/>
      <c r="E6419" s="83"/>
    </row>
    <row r="6420" spans="2:5" x14ac:dyDescent="0.3">
      <c r="B6420" s="104"/>
      <c r="C6420" s="105"/>
      <c r="D6420" s="121"/>
      <c r="E6420" s="83"/>
    </row>
    <row r="6421" spans="2:5" x14ac:dyDescent="0.3">
      <c r="B6421" s="104"/>
      <c r="C6421" s="105"/>
      <c r="D6421" s="121"/>
      <c r="E6421" s="83"/>
    </row>
    <row r="6422" spans="2:5" x14ac:dyDescent="0.3">
      <c r="B6422" s="104"/>
      <c r="C6422" s="105"/>
      <c r="D6422" s="121"/>
      <c r="E6422" s="83"/>
    </row>
    <row r="6423" spans="2:5" x14ac:dyDescent="0.3">
      <c r="B6423" s="104"/>
      <c r="C6423" s="105"/>
      <c r="D6423" s="121"/>
      <c r="E6423" s="83"/>
    </row>
    <row r="6424" spans="2:5" x14ac:dyDescent="0.3">
      <c r="B6424" s="104"/>
      <c r="C6424" s="105"/>
      <c r="D6424" s="121"/>
      <c r="E6424" s="83"/>
    </row>
    <row r="6425" spans="2:5" x14ac:dyDescent="0.3">
      <c r="B6425" s="104"/>
      <c r="C6425" s="105"/>
      <c r="D6425" s="121"/>
      <c r="E6425" s="83"/>
    </row>
    <row r="6426" spans="2:5" x14ac:dyDescent="0.3">
      <c r="B6426" s="104"/>
      <c r="C6426" s="105"/>
      <c r="D6426" s="121"/>
      <c r="E6426" s="83"/>
    </row>
    <row r="6427" spans="2:5" x14ac:dyDescent="0.3">
      <c r="B6427" s="104"/>
      <c r="C6427" s="105"/>
      <c r="D6427" s="121"/>
      <c r="E6427" s="83"/>
    </row>
    <row r="6428" spans="2:5" x14ac:dyDescent="0.3">
      <c r="B6428" s="104"/>
      <c r="C6428" s="105"/>
      <c r="D6428" s="121"/>
      <c r="E6428" s="83"/>
    </row>
    <row r="6429" spans="2:5" x14ac:dyDescent="0.3">
      <c r="B6429" s="104"/>
      <c r="C6429" s="105"/>
      <c r="D6429" s="121"/>
      <c r="E6429" s="83"/>
    </row>
    <row r="6430" spans="2:5" x14ac:dyDescent="0.3">
      <c r="B6430" s="104"/>
      <c r="C6430" s="105"/>
      <c r="D6430" s="121"/>
      <c r="E6430" s="83"/>
    </row>
    <row r="6431" spans="2:5" x14ac:dyDescent="0.3">
      <c r="B6431" s="104"/>
      <c r="C6431" s="105"/>
      <c r="D6431" s="121"/>
      <c r="E6431" s="83"/>
    </row>
    <row r="6432" spans="2:5" x14ac:dyDescent="0.3">
      <c r="B6432" s="104"/>
      <c r="C6432" s="105"/>
      <c r="D6432" s="121"/>
      <c r="E6432" s="83"/>
    </row>
    <row r="6433" spans="2:5" x14ac:dyDescent="0.3">
      <c r="B6433" s="104"/>
      <c r="C6433" s="105"/>
      <c r="D6433" s="121"/>
      <c r="E6433" s="83"/>
    </row>
    <row r="6434" spans="2:5" x14ac:dyDescent="0.3">
      <c r="B6434" s="104"/>
      <c r="C6434" s="105"/>
      <c r="D6434" s="121"/>
      <c r="E6434" s="83"/>
    </row>
    <row r="6435" spans="2:5" x14ac:dyDescent="0.3">
      <c r="B6435" s="104"/>
      <c r="C6435" s="105"/>
      <c r="D6435" s="121"/>
      <c r="E6435" s="83"/>
    </row>
    <row r="6436" spans="2:5" x14ac:dyDescent="0.3">
      <c r="B6436" s="104"/>
      <c r="C6436" s="105"/>
      <c r="D6436" s="121"/>
      <c r="E6436" s="83"/>
    </row>
    <row r="6437" spans="2:5" x14ac:dyDescent="0.3">
      <c r="B6437" s="104"/>
      <c r="C6437" s="105"/>
      <c r="D6437" s="121"/>
      <c r="E6437" s="83"/>
    </row>
    <row r="6438" spans="2:5" x14ac:dyDescent="0.3">
      <c r="B6438" s="104"/>
      <c r="C6438" s="105"/>
      <c r="D6438" s="121"/>
      <c r="E6438" s="83"/>
    </row>
    <row r="6439" spans="2:5" x14ac:dyDescent="0.3">
      <c r="B6439" s="104"/>
      <c r="C6439" s="105"/>
      <c r="D6439" s="121"/>
      <c r="E6439" s="83"/>
    </row>
    <row r="6440" spans="2:5" x14ac:dyDescent="0.3">
      <c r="B6440" s="104"/>
      <c r="C6440" s="105"/>
      <c r="D6440" s="121"/>
      <c r="E6440" s="83"/>
    </row>
    <row r="6441" spans="2:5" x14ac:dyDescent="0.3">
      <c r="B6441" s="104"/>
      <c r="C6441" s="105"/>
      <c r="D6441" s="121"/>
      <c r="E6441" s="83"/>
    </row>
    <row r="6442" spans="2:5" x14ac:dyDescent="0.3">
      <c r="B6442" s="104"/>
      <c r="C6442" s="105"/>
      <c r="D6442" s="121"/>
      <c r="E6442" s="83"/>
    </row>
    <row r="6443" spans="2:5" x14ac:dyDescent="0.3">
      <c r="B6443" s="104"/>
      <c r="C6443" s="105"/>
      <c r="D6443" s="121"/>
      <c r="E6443" s="83"/>
    </row>
    <row r="6444" spans="2:5" x14ac:dyDescent="0.3">
      <c r="B6444" s="104"/>
      <c r="C6444" s="105"/>
      <c r="D6444" s="121"/>
      <c r="E6444" s="83"/>
    </row>
    <row r="6445" spans="2:5" x14ac:dyDescent="0.3">
      <c r="B6445" s="104"/>
      <c r="C6445" s="105"/>
      <c r="D6445" s="121"/>
      <c r="E6445" s="83"/>
    </row>
    <row r="6446" spans="2:5" x14ac:dyDescent="0.3">
      <c r="B6446" s="104"/>
      <c r="C6446" s="105"/>
      <c r="D6446" s="121"/>
      <c r="E6446" s="83"/>
    </row>
    <row r="6447" spans="2:5" x14ac:dyDescent="0.3">
      <c r="B6447" s="104"/>
      <c r="C6447" s="105"/>
      <c r="D6447" s="121"/>
      <c r="E6447" s="83"/>
    </row>
    <row r="6448" spans="2:5" x14ac:dyDescent="0.3">
      <c r="B6448" s="104"/>
      <c r="C6448" s="105"/>
      <c r="D6448" s="121"/>
      <c r="E6448" s="83"/>
    </row>
    <row r="6449" spans="2:5" x14ac:dyDescent="0.3">
      <c r="B6449" s="104"/>
      <c r="C6449" s="105"/>
      <c r="D6449" s="121"/>
      <c r="E6449" s="83"/>
    </row>
    <row r="6450" spans="2:5" x14ac:dyDescent="0.3">
      <c r="B6450" s="104"/>
      <c r="C6450" s="105"/>
      <c r="D6450" s="121"/>
      <c r="E6450" s="83"/>
    </row>
    <row r="6451" spans="2:5" x14ac:dyDescent="0.3">
      <c r="B6451" s="104"/>
      <c r="C6451" s="105"/>
      <c r="D6451" s="121"/>
      <c r="E6451" s="83"/>
    </row>
    <row r="6452" spans="2:5" x14ac:dyDescent="0.3">
      <c r="B6452" s="104"/>
      <c r="C6452" s="105"/>
      <c r="D6452" s="121"/>
      <c r="E6452" s="83"/>
    </row>
    <row r="6453" spans="2:5" x14ac:dyDescent="0.3">
      <c r="B6453" s="104"/>
      <c r="C6453" s="105"/>
      <c r="D6453" s="121"/>
      <c r="E6453" s="83"/>
    </row>
    <row r="6454" spans="2:5" x14ac:dyDescent="0.3">
      <c r="B6454" s="104"/>
      <c r="C6454" s="105"/>
      <c r="D6454" s="121"/>
      <c r="E6454" s="83"/>
    </row>
    <row r="6455" spans="2:5" x14ac:dyDescent="0.3">
      <c r="B6455" s="104"/>
      <c r="C6455" s="105"/>
      <c r="D6455" s="121"/>
      <c r="E6455" s="83"/>
    </row>
    <row r="6456" spans="2:5" x14ac:dyDescent="0.3">
      <c r="B6456" s="104"/>
      <c r="C6456" s="105"/>
      <c r="D6456" s="121"/>
      <c r="E6456" s="83"/>
    </row>
    <row r="6457" spans="2:5" x14ac:dyDescent="0.3">
      <c r="B6457" s="104"/>
      <c r="C6457" s="105"/>
      <c r="D6457" s="121"/>
      <c r="E6457" s="83"/>
    </row>
    <row r="6458" spans="2:5" x14ac:dyDescent="0.3">
      <c r="B6458" s="104"/>
      <c r="C6458" s="105"/>
      <c r="D6458" s="121"/>
      <c r="E6458" s="83"/>
    </row>
    <row r="6459" spans="2:5" x14ac:dyDescent="0.3">
      <c r="B6459" s="104"/>
      <c r="C6459" s="105"/>
      <c r="D6459" s="121"/>
      <c r="E6459" s="83"/>
    </row>
    <row r="6460" spans="2:5" x14ac:dyDescent="0.3">
      <c r="B6460" s="104"/>
      <c r="C6460" s="105"/>
      <c r="D6460" s="121"/>
      <c r="E6460" s="83"/>
    </row>
    <row r="6461" spans="2:5" x14ac:dyDescent="0.3">
      <c r="B6461" s="104"/>
      <c r="C6461" s="105"/>
      <c r="D6461" s="121"/>
      <c r="E6461" s="83"/>
    </row>
    <row r="6462" spans="2:5" x14ac:dyDescent="0.3">
      <c r="B6462" s="104"/>
      <c r="C6462" s="105"/>
      <c r="D6462" s="121"/>
      <c r="E6462" s="83"/>
    </row>
    <row r="6463" spans="2:5" x14ac:dyDescent="0.3">
      <c r="B6463" s="104"/>
      <c r="C6463" s="105"/>
      <c r="D6463" s="121"/>
      <c r="E6463" s="83"/>
    </row>
    <row r="6464" spans="2:5" x14ac:dyDescent="0.3">
      <c r="B6464" s="104"/>
      <c r="C6464" s="105"/>
      <c r="D6464" s="121"/>
      <c r="E6464" s="83"/>
    </row>
    <row r="6465" spans="2:5" x14ac:dyDescent="0.3">
      <c r="B6465" s="104"/>
      <c r="C6465" s="105"/>
      <c r="D6465" s="121"/>
      <c r="E6465" s="83"/>
    </row>
    <row r="6466" spans="2:5" x14ac:dyDescent="0.3">
      <c r="B6466" s="104"/>
      <c r="C6466" s="105"/>
      <c r="D6466" s="121"/>
      <c r="E6466" s="83"/>
    </row>
    <row r="6467" spans="2:5" x14ac:dyDescent="0.3">
      <c r="B6467" s="104"/>
      <c r="C6467" s="105"/>
      <c r="D6467" s="121"/>
      <c r="E6467" s="83"/>
    </row>
    <row r="6468" spans="2:5" x14ac:dyDescent="0.3">
      <c r="B6468" s="104"/>
      <c r="C6468" s="105"/>
      <c r="D6468" s="121"/>
      <c r="E6468" s="83"/>
    </row>
    <row r="6469" spans="2:5" x14ac:dyDescent="0.3">
      <c r="B6469" s="104"/>
      <c r="C6469" s="105"/>
      <c r="D6469" s="121"/>
      <c r="E6469" s="83"/>
    </row>
    <row r="6470" spans="2:5" x14ac:dyDescent="0.3">
      <c r="B6470" s="104"/>
      <c r="C6470" s="105"/>
      <c r="D6470" s="121"/>
      <c r="E6470" s="83"/>
    </row>
    <row r="6471" spans="2:5" x14ac:dyDescent="0.3">
      <c r="B6471" s="104"/>
      <c r="C6471" s="105"/>
      <c r="D6471" s="121"/>
      <c r="E6471" s="83"/>
    </row>
    <row r="6472" spans="2:5" x14ac:dyDescent="0.3">
      <c r="B6472" s="104"/>
      <c r="C6472" s="105"/>
      <c r="D6472" s="121"/>
      <c r="E6472" s="83"/>
    </row>
    <row r="6473" spans="2:5" x14ac:dyDescent="0.3">
      <c r="B6473" s="104"/>
      <c r="C6473" s="105"/>
      <c r="D6473" s="121"/>
      <c r="E6473" s="83"/>
    </row>
    <row r="6474" spans="2:5" x14ac:dyDescent="0.3">
      <c r="B6474" s="104"/>
      <c r="C6474" s="105"/>
      <c r="D6474" s="121"/>
      <c r="E6474" s="83"/>
    </row>
    <row r="6475" spans="2:5" x14ac:dyDescent="0.3">
      <c r="B6475" s="104"/>
      <c r="C6475" s="105"/>
      <c r="D6475" s="121"/>
      <c r="E6475" s="83"/>
    </row>
    <row r="6476" spans="2:5" x14ac:dyDescent="0.3">
      <c r="B6476" s="104"/>
      <c r="C6476" s="105"/>
      <c r="D6476" s="121"/>
      <c r="E6476" s="83"/>
    </row>
    <row r="6477" spans="2:5" x14ac:dyDescent="0.3">
      <c r="B6477" s="104"/>
      <c r="C6477" s="105"/>
      <c r="D6477" s="121"/>
      <c r="E6477" s="83"/>
    </row>
    <row r="6478" spans="2:5" x14ac:dyDescent="0.3">
      <c r="B6478" s="104"/>
      <c r="C6478" s="105"/>
      <c r="D6478" s="121"/>
      <c r="E6478" s="83"/>
    </row>
    <row r="6479" spans="2:5" x14ac:dyDescent="0.3">
      <c r="B6479" s="104"/>
      <c r="C6479" s="105"/>
      <c r="D6479" s="121"/>
      <c r="E6479" s="83"/>
    </row>
    <row r="6480" spans="2:5" x14ac:dyDescent="0.3">
      <c r="B6480" s="104"/>
      <c r="C6480" s="105"/>
      <c r="D6480" s="121"/>
      <c r="E6480" s="83"/>
    </row>
    <row r="6481" spans="2:5" x14ac:dyDescent="0.3">
      <c r="B6481" s="104"/>
      <c r="C6481" s="105"/>
      <c r="D6481" s="121"/>
      <c r="E6481" s="83"/>
    </row>
    <row r="6482" spans="2:5" x14ac:dyDescent="0.3">
      <c r="B6482" s="104"/>
      <c r="C6482" s="105"/>
      <c r="D6482" s="121"/>
      <c r="E6482" s="83"/>
    </row>
    <row r="6483" spans="2:5" x14ac:dyDescent="0.3">
      <c r="B6483" s="104"/>
      <c r="C6483" s="105"/>
      <c r="D6483" s="121"/>
      <c r="E6483" s="83"/>
    </row>
    <row r="6484" spans="2:5" x14ac:dyDescent="0.3">
      <c r="B6484" s="104"/>
      <c r="C6484" s="105"/>
      <c r="D6484" s="121"/>
      <c r="E6484" s="83"/>
    </row>
    <row r="6485" spans="2:5" x14ac:dyDescent="0.3">
      <c r="B6485" s="104"/>
      <c r="C6485" s="105"/>
      <c r="D6485" s="121"/>
      <c r="E6485" s="83"/>
    </row>
    <row r="6486" spans="2:5" x14ac:dyDescent="0.3">
      <c r="B6486" s="104"/>
      <c r="C6486" s="105"/>
      <c r="D6486" s="121"/>
      <c r="E6486" s="83"/>
    </row>
    <row r="6487" spans="2:5" x14ac:dyDescent="0.3">
      <c r="B6487" s="104"/>
      <c r="C6487" s="105"/>
      <c r="D6487" s="121"/>
      <c r="E6487" s="83"/>
    </row>
    <row r="6488" spans="2:5" x14ac:dyDescent="0.3">
      <c r="B6488" s="104"/>
      <c r="C6488" s="105"/>
      <c r="D6488" s="121"/>
      <c r="E6488" s="83"/>
    </row>
    <row r="6489" spans="2:5" x14ac:dyDescent="0.3">
      <c r="B6489" s="104"/>
      <c r="C6489" s="105"/>
      <c r="D6489" s="121"/>
      <c r="E6489" s="83"/>
    </row>
    <row r="6490" spans="2:5" x14ac:dyDescent="0.3">
      <c r="B6490" s="104"/>
      <c r="C6490" s="105"/>
      <c r="D6490" s="121"/>
      <c r="E6490" s="83"/>
    </row>
    <row r="6491" spans="2:5" x14ac:dyDescent="0.3">
      <c r="B6491" s="104"/>
      <c r="C6491" s="105"/>
      <c r="D6491" s="121"/>
      <c r="E6491" s="83"/>
    </row>
    <row r="6492" spans="2:5" x14ac:dyDescent="0.3">
      <c r="B6492" s="104"/>
      <c r="C6492" s="105"/>
      <c r="D6492" s="121"/>
      <c r="E6492" s="83"/>
    </row>
    <row r="6493" spans="2:5" x14ac:dyDescent="0.3">
      <c r="B6493" s="104"/>
      <c r="C6493" s="105"/>
      <c r="D6493" s="121"/>
      <c r="E6493" s="83"/>
    </row>
    <row r="6494" spans="2:5" x14ac:dyDescent="0.3">
      <c r="B6494" s="104"/>
      <c r="C6494" s="105"/>
      <c r="D6494" s="121"/>
      <c r="E6494" s="83"/>
    </row>
    <row r="6495" spans="2:5" x14ac:dyDescent="0.3">
      <c r="B6495" s="104"/>
      <c r="C6495" s="105"/>
      <c r="D6495" s="121"/>
      <c r="E6495" s="83"/>
    </row>
    <row r="6496" spans="2:5" x14ac:dyDescent="0.3">
      <c r="B6496" s="104"/>
      <c r="C6496" s="105"/>
      <c r="D6496" s="121"/>
      <c r="E6496" s="83"/>
    </row>
    <row r="6497" spans="2:5" x14ac:dyDescent="0.3">
      <c r="B6497" s="104"/>
      <c r="C6497" s="105"/>
      <c r="D6497" s="121"/>
      <c r="E6497" s="83"/>
    </row>
    <row r="6498" spans="2:5" x14ac:dyDescent="0.3">
      <c r="B6498" s="104"/>
      <c r="C6498" s="105"/>
      <c r="D6498" s="121"/>
      <c r="E6498" s="83"/>
    </row>
    <row r="6499" spans="2:5" x14ac:dyDescent="0.3">
      <c r="B6499" s="104"/>
      <c r="C6499" s="105"/>
      <c r="D6499" s="121"/>
      <c r="E6499" s="83"/>
    </row>
    <row r="6500" spans="2:5" x14ac:dyDescent="0.3">
      <c r="B6500" s="104"/>
      <c r="C6500" s="105"/>
      <c r="D6500" s="121"/>
      <c r="E6500" s="83"/>
    </row>
    <row r="6501" spans="2:5" x14ac:dyDescent="0.3">
      <c r="B6501" s="104"/>
      <c r="C6501" s="105"/>
      <c r="D6501" s="121"/>
      <c r="E6501" s="83"/>
    </row>
    <row r="6502" spans="2:5" x14ac:dyDescent="0.3">
      <c r="B6502" s="104"/>
      <c r="C6502" s="105"/>
      <c r="D6502" s="121"/>
      <c r="E6502" s="83"/>
    </row>
    <row r="6503" spans="2:5" x14ac:dyDescent="0.3">
      <c r="B6503" s="104"/>
      <c r="C6503" s="105"/>
      <c r="D6503" s="121"/>
      <c r="E6503" s="83"/>
    </row>
    <row r="6504" spans="2:5" x14ac:dyDescent="0.3">
      <c r="B6504" s="104"/>
      <c r="C6504" s="105"/>
      <c r="D6504" s="121"/>
      <c r="E6504" s="83"/>
    </row>
    <row r="6505" spans="2:5" x14ac:dyDescent="0.3">
      <c r="B6505" s="104"/>
      <c r="C6505" s="105"/>
      <c r="D6505" s="121"/>
      <c r="E6505" s="83"/>
    </row>
    <row r="6506" spans="2:5" x14ac:dyDescent="0.3">
      <c r="B6506" s="104"/>
      <c r="C6506" s="105"/>
      <c r="D6506" s="121"/>
      <c r="E6506" s="83"/>
    </row>
    <row r="6507" spans="2:5" x14ac:dyDescent="0.3">
      <c r="B6507" s="104"/>
      <c r="C6507" s="105"/>
      <c r="D6507" s="121"/>
      <c r="E6507" s="83"/>
    </row>
    <row r="6508" spans="2:5" x14ac:dyDescent="0.3">
      <c r="B6508" s="104"/>
      <c r="C6508" s="105"/>
      <c r="D6508" s="121"/>
      <c r="E6508" s="83"/>
    </row>
    <row r="6509" spans="2:5" x14ac:dyDescent="0.3">
      <c r="B6509" s="104"/>
      <c r="C6509" s="105"/>
      <c r="D6509" s="121"/>
      <c r="E6509" s="83"/>
    </row>
    <row r="6510" spans="2:5" x14ac:dyDescent="0.3">
      <c r="B6510" s="104"/>
      <c r="C6510" s="105"/>
      <c r="D6510" s="121"/>
      <c r="E6510" s="83"/>
    </row>
    <row r="6511" spans="2:5" x14ac:dyDescent="0.3">
      <c r="B6511" s="104"/>
      <c r="C6511" s="105"/>
      <c r="D6511" s="121"/>
      <c r="E6511" s="83"/>
    </row>
    <row r="6512" spans="2:5" x14ac:dyDescent="0.3">
      <c r="B6512" s="104"/>
      <c r="C6512" s="105"/>
      <c r="D6512" s="121"/>
      <c r="E6512" s="83"/>
    </row>
    <row r="6513" spans="2:5" x14ac:dyDescent="0.3">
      <c r="B6513" s="104"/>
      <c r="C6513" s="105"/>
      <c r="D6513" s="121"/>
      <c r="E6513" s="83"/>
    </row>
    <row r="6514" spans="2:5" x14ac:dyDescent="0.3">
      <c r="B6514" s="104"/>
      <c r="C6514" s="105"/>
      <c r="D6514" s="121"/>
      <c r="E6514" s="83"/>
    </row>
    <row r="6515" spans="2:5" x14ac:dyDescent="0.3">
      <c r="B6515" s="104"/>
      <c r="C6515" s="105"/>
      <c r="D6515" s="121"/>
      <c r="E6515" s="83"/>
    </row>
    <row r="6516" spans="2:5" x14ac:dyDescent="0.3">
      <c r="B6516" s="104"/>
      <c r="C6516" s="105"/>
      <c r="D6516" s="121"/>
      <c r="E6516" s="83"/>
    </row>
    <row r="6517" spans="2:5" x14ac:dyDescent="0.3">
      <c r="B6517" s="104"/>
      <c r="C6517" s="105"/>
      <c r="D6517" s="121"/>
      <c r="E6517" s="83"/>
    </row>
    <row r="6518" spans="2:5" x14ac:dyDescent="0.3">
      <c r="B6518" s="104"/>
      <c r="C6518" s="105"/>
      <c r="D6518" s="121"/>
      <c r="E6518" s="83"/>
    </row>
    <row r="6519" spans="2:5" x14ac:dyDescent="0.3">
      <c r="B6519" s="104"/>
      <c r="C6519" s="105"/>
      <c r="D6519" s="121"/>
      <c r="E6519" s="83"/>
    </row>
    <row r="6520" spans="2:5" x14ac:dyDescent="0.3">
      <c r="B6520" s="104"/>
      <c r="C6520" s="105"/>
      <c r="D6520" s="121"/>
      <c r="E6520" s="83"/>
    </row>
    <row r="6521" spans="2:5" x14ac:dyDescent="0.3">
      <c r="B6521" s="104"/>
      <c r="C6521" s="105"/>
      <c r="D6521" s="121"/>
      <c r="E6521" s="83"/>
    </row>
    <row r="6522" spans="2:5" x14ac:dyDescent="0.3">
      <c r="B6522" s="104"/>
      <c r="C6522" s="105"/>
      <c r="D6522" s="121"/>
      <c r="E6522" s="83"/>
    </row>
    <row r="6523" spans="2:5" x14ac:dyDescent="0.3">
      <c r="B6523" s="104"/>
      <c r="C6523" s="105"/>
      <c r="D6523" s="121"/>
      <c r="E6523" s="83"/>
    </row>
    <row r="6524" spans="2:5" x14ac:dyDescent="0.3">
      <c r="B6524" s="104"/>
      <c r="C6524" s="105"/>
      <c r="D6524" s="121"/>
      <c r="E6524" s="83"/>
    </row>
    <row r="6525" spans="2:5" x14ac:dyDescent="0.3">
      <c r="B6525" s="104"/>
      <c r="C6525" s="105"/>
      <c r="D6525" s="121"/>
      <c r="E6525" s="83"/>
    </row>
    <row r="6526" spans="2:5" x14ac:dyDescent="0.3">
      <c r="B6526" s="104"/>
      <c r="C6526" s="105"/>
      <c r="D6526" s="121"/>
      <c r="E6526" s="83"/>
    </row>
    <row r="6527" spans="2:5" x14ac:dyDescent="0.3">
      <c r="B6527" s="104"/>
      <c r="C6527" s="105"/>
      <c r="D6527" s="121"/>
      <c r="E6527" s="83"/>
    </row>
    <row r="6528" spans="2:5" x14ac:dyDescent="0.3">
      <c r="B6528" s="104"/>
      <c r="C6528" s="105"/>
      <c r="D6528" s="121"/>
      <c r="E6528" s="83"/>
    </row>
    <row r="6529" spans="2:5" x14ac:dyDescent="0.3">
      <c r="B6529" s="104"/>
      <c r="C6529" s="105"/>
      <c r="D6529" s="121"/>
      <c r="E6529" s="83"/>
    </row>
    <row r="6530" spans="2:5" x14ac:dyDescent="0.3">
      <c r="B6530" s="104"/>
      <c r="C6530" s="105"/>
      <c r="D6530" s="121"/>
      <c r="E6530" s="83"/>
    </row>
    <row r="6531" spans="2:5" x14ac:dyDescent="0.3">
      <c r="B6531" s="104"/>
      <c r="C6531" s="105"/>
      <c r="D6531" s="121"/>
      <c r="E6531" s="83"/>
    </row>
    <row r="6532" spans="2:5" x14ac:dyDescent="0.3">
      <c r="B6532" s="104"/>
      <c r="C6532" s="105"/>
      <c r="D6532" s="121"/>
      <c r="E6532" s="83"/>
    </row>
    <row r="6533" spans="2:5" x14ac:dyDescent="0.3">
      <c r="B6533" s="104"/>
      <c r="C6533" s="105"/>
      <c r="D6533" s="121"/>
      <c r="E6533" s="83"/>
    </row>
    <row r="6534" spans="2:5" x14ac:dyDescent="0.3">
      <c r="B6534" s="104"/>
      <c r="C6534" s="105"/>
      <c r="D6534" s="121"/>
      <c r="E6534" s="83"/>
    </row>
    <row r="6535" spans="2:5" x14ac:dyDescent="0.3">
      <c r="B6535" s="104"/>
      <c r="C6535" s="105"/>
      <c r="D6535" s="121"/>
      <c r="E6535" s="83"/>
    </row>
    <row r="6536" spans="2:5" x14ac:dyDescent="0.3">
      <c r="B6536" s="104"/>
      <c r="C6536" s="105"/>
      <c r="D6536" s="121"/>
      <c r="E6536" s="83"/>
    </row>
    <row r="6537" spans="2:5" x14ac:dyDescent="0.3">
      <c r="B6537" s="104"/>
      <c r="C6537" s="105"/>
      <c r="D6537" s="121"/>
      <c r="E6537" s="83"/>
    </row>
    <row r="6538" spans="2:5" x14ac:dyDescent="0.3">
      <c r="B6538" s="104"/>
      <c r="C6538" s="105"/>
      <c r="D6538" s="121"/>
      <c r="E6538" s="83"/>
    </row>
    <row r="6539" spans="2:5" x14ac:dyDescent="0.3">
      <c r="B6539" s="104"/>
      <c r="C6539" s="105"/>
      <c r="D6539" s="121"/>
      <c r="E6539" s="83"/>
    </row>
    <row r="6540" spans="2:5" x14ac:dyDescent="0.3">
      <c r="B6540" s="104"/>
      <c r="C6540" s="105"/>
      <c r="D6540" s="121"/>
      <c r="E6540" s="83"/>
    </row>
    <row r="6541" spans="2:5" x14ac:dyDescent="0.3">
      <c r="B6541" s="104"/>
      <c r="C6541" s="105"/>
      <c r="D6541" s="121"/>
      <c r="E6541" s="83"/>
    </row>
    <row r="6542" spans="2:5" x14ac:dyDescent="0.3">
      <c r="B6542" s="104"/>
      <c r="C6542" s="105"/>
      <c r="D6542" s="121"/>
      <c r="E6542" s="83"/>
    </row>
    <row r="6543" spans="2:5" x14ac:dyDescent="0.3">
      <c r="B6543" s="104"/>
      <c r="C6543" s="105"/>
      <c r="D6543" s="121"/>
      <c r="E6543" s="83"/>
    </row>
    <row r="6544" spans="2:5" x14ac:dyDescent="0.3">
      <c r="B6544" s="104"/>
      <c r="C6544" s="105"/>
      <c r="D6544" s="121"/>
      <c r="E6544" s="83"/>
    </row>
    <row r="6545" spans="2:5" x14ac:dyDescent="0.3">
      <c r="B6545" s="104"/>
      <c r="C6545" s="105"/>
      <c r="D6545" s="121"/>
      <c r="E6545" s="83"/>
    </row>
    <row r="6546" spans="2:5" x14ac:dyDescent="0.3">
      <c r="B6546" s="104"/>
      <c r="C6546" s="105"/>
      <c r="D6546" s="121"/>
      <c r="E6546" s="83"/>
    </row>
    <row r="6547" spans="2:5" x14ac:dyDescent="0.3">
      <c r="B6547" s="104"/>
      <c r="C6547" s="105"/>
      <c r="D6547" s="121"/>
      <c r="E6547" s="83"/>
    </row>
    <row r="6548" spans="2:5" x14ac:dyDescent="0.3">
      <c r="B6548" s="104"/>
      <c r="C6548" s="105"/>
      <c r="D6548" s="121"/>
      <c r="E6548" s="83"/>
    </row>
    <row r="6549" spans="2:5" x14ac:dyDescent="0.3">
      <c r="B6549" s="104"/>
      <c r="C6549" s="105"/>
      <c r="D6549" s="121"/>
      <c r="E6549" s="83"/>
    </row>
    <row r="6550" spans="2:5" x14ac:dyDescent="0.3">
      <c r="B6550" s="104"/>
      <c r="C6550" s="105"/>
      <c r="D6550" s="121"/>
      <c r="E6550" s="83"/>
    </row>
    <row r="6551" spans="2:5" x14ac:dyDescent="0.3">
      <c r="B6551" s="104"/>
      <c r="C6551" s="105"/>
      <c r="D6551" s="121"/>
      <c r="E6551" s="83"/>
    </row>
    <row r="6552" spans="2:5" x14ac:dyDescent="0.3">
      <c r="B6552" s="104"/>
      <c r="C6552" s="105"/>
      <c r="D6552" s="121"/>
      <c r="E6552" s="83"/>
    </row>
    <row r="6553" spans="2:5" x14ac:dyDescent="0.3">
      <c r="B6553" s="104"/>
      <c r="C6553" s="105"/>
      <c r="D6553" s="121"/>
      <c r="E6553" s="83"/>
    </row>
    <row r="6554" spans="2:5" x14ac:dyDescent="0.3">
      <c r="B6554" s="104"/>
      <c r="C6554" s="105"/>
      <c r="D6554" s="121"/>
      <c r="E6554" s="83"/>
    </row>
    <row r="6555" spans="2:5" x14ac:dyDescent="0.3">
      <c r="B6555" s="104"/>
      <c r="C6555" s="105"/>
      <c r="D6555" s="121"/>
      <c r="E6555" s="83"/>
    </row>
    <row r="6556" spans="2:5" x14ac:dyDescent="0.3">
      <c r="B6556" s="104"/>
      <c r="C6556" s="105"/>
      <c r="D6556" s="121"/>
      <c r="E6556" s="83"/>
    </row>
    <row r="6557" spans="2:5" x14ac:dyDescent="0.3">
      <c r="B6557" s="104"/>
      <c r="C6557" s="105"/>
      <c r="D6557" s="121"/>
      <c r="E6557" s="83"/>
    </row>
    <row r="6558" spans="2:5" x14ac:dyDescent="0.3">
      <c r="B6558" s="104"/>
      <c r="C6558" s="105"/>
      <c r="D6558" s="121"/>
      <c r="E6558" s="83"/>
    </row>
    <row r="6559" spans="2:5" x14ac:dyDescent="0.3">
      <c r="B6559" s="104"/>
      <c r="C6559" s="105"/>
      <c r="D6559" s="121"/>
      <c r="E6559" s="83"/>
    </row>
    <row r="6560" spans="2:5" x14ac:dyDescent="0.3">
      <c r="B6560" s="104"/>
      <c r="C6560" s="105"/>
      <c r="D6560" s="121"/>
      <c r="E6560" s="83"/>
    </row>
    <row r="6561" spans="2:5" x14ac:dyDescent="0.3">
      <c r="B6561" s="104"/>
      <c r="C6561" s="105"/>
      <c r="D6561" s="121"/>
      <c r="E6561" s="83"/>
    </row>
    <row r="6562" spans="2:5" x14ac:dyDescent="0.3">
      <c r="B6562" s="104"/>
      <c r="C6562" s="105"/>
      <c r="D6562" s="121"/>
      <c r="E6562" s="83"/>
    </row>
    <row r="6563" spans="2:5" x14ac:dyDescent="0.3">
      <c r="B6563" s="104"/>
      <c r="C6563" s="105"/>
      <c r="D6563" s="121"/>
      <c r="E6563" s="83"/>
    </row>
    <row r="6564" spans="2:5" x14ac:dyDescent="0.3">
      <c r="B6564" s="104"/>
      <c r="C6564" s="105"/>
      <c r="D6564" s="121"/>
      <c r="E6564" s="83"/>
    </row>
    <row r="6565" spans="2:5" x14ac:dyDescent="0.3">
      <c r="B6565" s="104"/>
      <c r="C6565" s="105"/>
      <c r="D6565" s="121"/>
      <c r="E6565" s="83"/>
    </row>
    <row r="6566" spans="2:5" x14ac:dyDescent="0.3">
      <c r="B6566" s="104"/>
      <c r="C6566" s="105"/>
      <c r="D6566" s="121"/>
      <c r="E6566" s="83"/>
    </row>
    <row r="6567" spans="2:5" x14ac:dyDescent="0.3">
      <c r="B6567" s="104"/>
      <c r="C6567" s="105"/>
      <c r="D6567" s="121"/>
      <c r="E6567" s="83"/>
    </row>
    <row r="6568" spans="2:5" x14ac:dyDescent="0.3">
      <c r="B6568" s="104"/>
      <c r="C6568" s="105"/>
      <c r="D6568" s="121"/>
      <c r="E6568" s="83"/>
    </row>
    <row r="6569" spans="2:5" x14ac:dyDescent="0.3">
      <c r="B6569" s="104"/>
      <c r="C6569" s="105"/>
      <c r="D6569" s="121"/>
      <c r="E6569" s="83"/>
    </row>
    <row r="6570" spans="2:5" x14ac:dyDescent="0.3">
      <c r="B6570" s="104"/>
      <c r="C6570" s="105"/>
      <c r="D6570" s="121"/>
      <c r="E6570" s="83"/>
    </row>
    <row r="6571" spans="2:5" x14ac:dyDescent="0.3">
      <c r="B6571" s="104"/>
      <c r="C6571" s="105"/>
      <c r="D6571" s="121"/>
      <c r="E6571" s="83"/>
    </row>
    <row r="6572" spans="2:5" x14ac:dyDescent="0.3">
      <c r="B6572" s="104"/>
      <c r="C6572" s="105"/>
      <c r="D6572" s="121"/>
      <c r="E6572" s="83"/>
    </row>
    <row r="6573" spans="2:5" x14ac:dyDescent="0.3">
      <c r="B6573" s="104"/>
      <c r="C6573" s="105"/>
      <c r="D6573" s="121"/>
      <c r="E6573" s="83"/>
    </row>
    <row r="6574" spans="2:5" x14ac:dyDescent="0.3">
      <c r="B6574" s="104"/>
      <c r="C6574" s="105"/>
      <c r="D6574" s="121"/>
      <c r="E6574" s="83"/>
    </row>
    <row r="6575" spans="2:5" x14ac:dyDescent="0.3">
      <c r="B6575" s="104"/>
      <c r="C6575" s="105"/>
      <c r="D6575" s="121"/>
      <c r="E6575" s="83"/>
    </row>
    <row r="6576" spans="2:5" x14ac:dyDescent="0.3">
      <c r="B6576" s="104"/>
      <c r="C6576" s="105"/>
      <c r="D6576" s="121"/>
      <c r="E6576" s="83"/>
    </row>
    <row r="6577" spans="2:5" x14ac:dyDescent="0.3">
      <c r="B6577" s="104"/>
      <c r="C6577" s="105"/>
      <c r="D6577" s="121"/>
      <c r="E6577" s="83"/>
    </row>
    <row r="6578" spans="2:5" x14ac:dyDescent="0.3">
      <c r="B6578" s="104"/>
      <c r="C6578" s="105"/>
      <c r="D6578" s="121"/>
      <c r="E6578" s="83"/>
    </row>
    <row r="6579" spans="2:5" x14ac:dyDescent="0.3">
      <c r="B6579" s="104"/>
      <c r="C6579" s="105"/>
      <c r="D6579" s="121"/>
      <c r="E6579" s="83"/>
    </row>
    <row r="6580" spans="2:5" x14ac:dyDescent="0.3">
      <c r="B6580" s="104"/>
      <c r="C6580" s="105"/>
      <c r="D6580" s="121"/>
      <c r="E6580" s="83"/>
    </row>
    <row r="6581" spans="2:5" x14ac:dyDescent="0.3">
      <c r="B6581" s="104"/>
      <c r="C6581" s="105"/>
      <c r="D6581" s="121"/>
      <c r="E6581" s="83"/>
    </row>
    <row r="6582" spans="2:5" x14ac:dyDescent="0.3">
      <c r="B6582" s="104"/>
      <c r="C6582" s="105"/>
      <c r="D6582" s="121"/>
      <c r="E6582" s="83"/>
    </row>
    <row r="6583" spans="2:5" x14ac:dyDescent="0.3">
      <c r="B6583" s="104"/>
      <c r="C6583" s="105"/>
      <c r="D6583" s="121"/>
      <c r="E6583" s="83"/>
    </row>
    <row r="6584" spans="2:5" x14ac:dyDescent="0.3">
      <c r="B6584" s="104"/>
      <c r="C6584" s="105"/>
      <c r="D6584" s="121"/>
      <c r="E6584" s="83"/>
    </row>
    <row r="6585" spans="2:5" x14ac:dyDescent="0.3">
      <c r="B6585" s="104"/>
      <c r="C6585" s="105"/>
      <c r="D6585" s="121"/>
      <c r="E6585" s="83"/>
    </row>
    <row r="6586" spans="2:5" x14ac:dyDescent="0.3">
      <c r="B6586" s="104"/>
      <c r="C6586" s="105"/>
      <c r="D6586" s="121"/>
      <c r="E6586" s="83"/>
    </row>
    <row r="6587" spans="2:5" x14ac:dyDescent="0.3">
      <c r="B6587" s="104"/>
      <c r="C6587" s="105"/>
      <c r="D6587" s="121"/>
      <c r="E6587" s="83"/>
    </row>
    <row r="6588" spans="2:5" x14ac:dyDescent="0.3">
      <c r="B6588" s="104"/>
      <c r="C6588" s="105"/>
      <c r="D6588" s="121"/>
      <c r="E6588" s="83"/>
    </row>
    <row r="6589" spans="2:5" x14ac:dyDescent="0.3">
      <c r="B6589" s="104"/>
      <c r="C6589" s="105"/>
      <c r="D6589" s="121"/>
      <c r="E6589" s="83"/>
    </row>
    <row r="6590" spans="2:5" x14ac:dyDescent="0.3">
      <c r="B6590" s="104"/>
      <c r="C6590" s="105"/>
      <c r="D6590" s="121"/>
      <c r="E6590" s="83"/>
    </row>
    <row r="6591" spans="2:5" x14ac:dyDescent="0.3">
      <c r="B6591" s="104"/>
      <c r="C6591" s="105"/>
      <c r="D6591" s="121"/>
      <c r="E6591" s="83"/>
    </row>
    <row r="6592" spans="2:5" x14ac:dyDescent="0.3">
      <c r="B6592" s="104"/>
      <c r="C6592" s="105"/>
      <c r="D6592" s="121"/>
      <c r="E6592" s="83"/>
    </row>
    <row r="6593" spans="2:5" x14ac:dyDescent="0.3">
      <c r="B6593" s="104"/>
      <c r="C6593" s="105"/>
      <c r="D6593" s="121"/>
      <c r="E6593" s="83"/>
    </row>
    <row r="6594" spans="2:5" x14ac:dyDescent="0.3">
      <c r="B6594" s="104"/>
      <c r="C6594" s="105"/>
      <c r="D6594" s="121"/>
      <c r="E6594" s="83"/>
    </row>
    <row r="6595" spans="2:5" x14ac:dyDescent="0.3">
      <c r="B6595" s="104"/>
      <c r="C6595" s="105"/>
      <c r="D6595" s="121"/>
      <c r="E6595" s="83"/>
    </row>
    <row r="6596" spans="2:5" x14ac:dyDescent="0.3">
      <c r="B6596" s="104"/>
      <c r="C6596" s="105"/>
      <c r="D6596" s="121"/>
      <c r="E6596" s="83"/>
    </row>
    <row r="6597" spans="2:5" x14ac:dyDescent="0.3">
      <c r="B6597" s="104"/>
      <c r="C6597" s="105"/>
      <c r="D6597" s="121"/>
      <c r="E6597" s="83"/>
    </row>
    <row r="6598" spans="2:5" x14ac:dyDescent="0.3">
      <c r="B6598" s="104"/>
      <c r="C6598" s="105"/>
      <c r="D6598" s="121"/>
      <c r="E6598" s="83"/>
    </row>
    <row r="6599" spans="2:5" x14ac:dyDescent="0.3">
      <c r="B6599" s="104"/>
      <c r="C6599" s="105"/>
      <c r="D6599" s="121"/>
      <c r="E6599" s="83"/>
    </row>
    <row r="6600" spans="2:5" x14ac:dyDescent="0.3">
      <c r="B6600" s="104"/>
      <c r="C6600" s="105"/>
      <c r="D6600" s="121"/>
      <c r="E6600" s="83"/>
    </row>
    <row r="6601" spans="2:5" x14ac:dyDescent="0.3">
      <c r="B6601" s="104"/>
      <c r="C6601" s="105"/>
      <c r="D6601" s="121"/>
      <c r="E6601" s="83"/>
    </row>
    <row r="6602" spans="2:5" x14ac:dyDescent="0.3">
      <c r="B6602" s="104"/>
      <c r="C6602" s="105"/>
      <c r="D6602" s="121"/>
      <c r="E6602" s="83"/>
    </row>
    <row r="6603" spans="2:5" x14ac:dyDescent="0.3">
      <c r="B6603" s="104"/>
      <c r="C6603" s="105"/>
      <c r="D6603" s="121"/>
      <c r="E6603" s="83"/>
    </row>
    <row r="6604" spans="2:5" x14ac:dyDescent="0.3">
      <c r="B6604" s="104"/>
      <c r="C6604" s="105"/>
      <c r="D6604" s="121"/>
      <c r="E6604" s="83"/>
    </row>
    <row r="6605" spans="2:5" x14ac:dyDescent="0.3">
      <c r="B6605" s="104"/>
      <c r="C6605" s="105"/>
      <c r="D6605" s="121"/>
      <c r="E6605" s="83"/>
    </row>
    <row r="6606" spans="2:5" x14ac:dyDescent="0.3">
      <c r="B6606" s="104"/>
      <c r="C6606" s="105"/>
      <c r="D6606" s="121"/>
      <c r="E6606" s="83"/>
    </row>
    <row r="6607" spans="2:5" x14ac:dyDescent="0.3">
      <c r="B6607" s="104"/>
      <c r="C6607" s="105"/>
      <c r="D6607" s="121"/>
      <c r="E6607" s="83"/>
    </row>
    <row r="6608" spans="2:5" x14ac:dyDescent="0.3">
      <c r="B6608" s="104"/>
      <c r="C6608" s="105"/>
      <c r="D6608" s="121"/>
      <c r="E6608" s="83"/>
    </row>
    <row r="6609" spans="2:5" x14ac:dyDescent="0.3">
      <c r="B6609" s="104"/>
      <c r="C6609" s="105"/>
      <c r="D6609" s="121"/>
      <c r="E6609" s="83"/>
    </row>
    <row r="6610" spans="2:5" x14ac:dyDescent="0.3">
      <c r="B6610" s="104"/>
      <c r="C6610" s="105"/>
      <c r="D6610" s="121"/>
      <c r="E6610" s="83"/>
    </row>
    <row r="6611" spans="2:5" x14ac:dyDescent="0.3">
      <c r="B6611" s="104"/>
      <c r="C6611" s="105"/>
      <c r="D6611" s="121"/>
      <c r="E6611" s="83"/>
    </row>
    <row r="6612" spans="2:5" x14ac:dyDescent="0.3">
      <c r="B6612" s="104"/>
      <c r="C6612" s="105"/>
      <c r="D6612" s="121"/>
      <c r="E6612" s="83"/>
    </row>
    <row r="6613" spans="2:5" x14ac:dyDescent="0.3">
      <c r="B6613" s="104"/>
      <c r="C6613" s="105"/>
      <c r="D6613" s="121"/>
      <c r="E6613" s="83"/>
    </row>
    <row r="6614" spans="2:5" x14ac:dyDescent="0.3">
      <c r="B6614" s="104"/>
      <c r="C6614" s="105"/>
      <c r="D6614" s="121"/>
      <c r="E6614" s="83"/>
    </row>
    <row r="6615" spans="2:5" x14ac:dyDescent="0.3">
      <c r="B6615" s="104"/>
      <c r="C6615" s="105"/>
      <c r="D6615" s="121"/>
      <c r="E6615" s="83"/>
    </row>
    <row r="6616" spans="2:5" x14ac:dyDescent="0.3">
      <c r="B6616" s="104"/>
      <c r="C6616" s="105"/>
      <c r="D6616" s="121"/>
      <c r="E6616" s="83"/>
    </row>
    <row r="6617" spans="2:5" x14ac:dyDescent="0.3">
      <c r="B6617" s="104"/>
      <c r="C6617" s="105"/>
      <c r="D6617" s="121"/>
      <c r="E6617" s="83"/>
    </row>
    <row r="6618" spans="2:5" x14ac:dyDescent="0.3">
      <c r="B6618" s="104"/>
      <c r="C6618" s="105"/>
      <c r="D6618" s="121"/>
      <c r="E6618" s="83"/>
    </row>
    <row r="6619" spans="2:5" x14ac:dyDescent="0.3">
      <c r="B6619" s="104"/>
      <c r="C6619" s="105"/>
      <c r="D6619" s="121"/>
      <c r="E6619" s="83"/>
    </row>
    <row r="6620" spans="2:5" x14ac:dyDescent="0.3">
      <c r="B6620" s="104"/>
      <c r="C6620" s="105"/>
      <c r="D6620" s="121"/>
      <c r="E6620" s="83"/>
    </row>
    <row r="6621" spans="2:5" x14ac:dyDescent="0.3">
      <c r="B6621" s="104"/>
      <c r="C6621" s="105"/>
      <c r="D6621" s="121"/>
      <c r="E6621" s="83"/>
    </row>
    <row r="6622" spans="2:5" x14ac:dyDescent="0.3">
      <c r="B6622" s="104"/>
      <c r="C6622" s="105"/>
      <c r="D6622" s="121"/>
      <c r="E6622" s="83"/>
    </row>
    <row r="6623" spans="2:5" x14ac:dyDescent="0.3">
      <c r="B6623" s="104"/>
      <c r="C6623" s="105"/>
      <c r="D6623" s="121"/>
      <c r="E6623" s="83"/>
    </row>
    <row r="6624" spans="2:5" x14ac:dyDescent="0.3">
      <c r="B6624" s="104"/>
      <c r="C6624" s="105"/>
      <c r="D6624" s="121"/>
      <c r="E6624" s="83"/>
    </row>
    <row r="6625" spans="2:5" x14ac:dyDescent="0.3">
      <c r="B6625" s="104"/>
      <c r="C6625" s="105"/>
      <c r="D6625" s="121"/>
      <c r="E6625" s="83"/>
    </row>
    <row r="6626" spans="2:5" x14ac:dyDescent="0.3">
      <c r="B6626" s="104"/>
      <c r="C6626" s="105"/>
      <c r="D6626" s="121"/>
      <c r="E6626" s="83"/>
    </row>
    <row r="6627" spans="2:5" x14ac:dyDescent="0.3">
      <c r="B6627" s="104"/>
      <c r="C6627" s="105"/>
      <c r="D6627" s="121"/>
      <c r="E6627" s="83"/>
    </row>
    <row r="6628" spans="2:5" x14ac:dyDescent="0.3">
      <c r="B6628" s="104"/>
      <c r="C6628" s="105"/>
      <c r="D6628" s="121"/>
      <c r="E6628" s="83"/>
    </row>
    <row r="6629" spans="2:5" x14ac:dyDescent="0.3">
      <c r="B6629" s="104"/>
      <c r="C6629" s="105"/>
      <c r="D6629" s="121"/>
      <c r="E6629" s="83"/>
    </row>
    <row r="6630" spans="2:5" x14ac:dyDescent="0.3">
      <c r="B6630" s="104"/>
      <c r="C6630" s="105"/>
      <c r="D6630" s="121"/>
      <c r="E6630" s="83"/>
    </row>
    <row r="6631" spans="2:5" x14ac:dyDescent="0.3">
      <c r="B6631" s="104"/>
      <c r="C6631" s="105"/>
      <c r="D6631" s="121"/>
      <c r="E6631" s="83"/>
    </row>
    <row r="6632" spans="2:5" x14ac:dyDescent="0.3">
      <c r="B6632" s="104"/>
      <c r="C6632" s="105"/>
      <c r="D6632" s="121"/>
      <c r="E6632" s="83"/>
    </row>
    <row r="6633" spans="2:5" x14ac:dyDescent="0.3">
      <c r="B6633" s="104"/>
      <c r="C6633" s="105"/>
      <c r="D6633" s="121"/>
      <c r="E6633" s="83"/>
    </row>
    <row r="6634" spans="2:5" x14ac:dyDescent="0.3">
      <c r="B6634" s="104"/>
      <c r="C6634" s="105"/>
      <c r="D6634" s="121"/>
      <c r="E6634" s="83"/>
    </row>
    <row r="6635" spans="2:5" x14ac:dyDescent="0.3">
      <c r="B6635" s="104"/>
      <c r="C6635" s="105"/>
      <c r="D6635" s="121"/>
      <c r="E6635" s="83"/>
    </row>
    <row r="6636" spans="2:5" x14ac:dyDescent="0.3">
      <c r="B6636" s="104"/>
      <c r="C6636" s="105"/>
      <c r="D6636" s="121"/>
      <c r="E6636" s="83"/>
    </row>
    <row r="6637" spans="2:5" x14ac:dyDescent="0.3">
      <c r="B6637" s="104"/>
      <c r="C6637" s="105"/>
      <c r="D6637" s="121"/>
      <c r="E6637" s="83"/>
    </row>
    <row r="6638" spans="2:5" x14ac:dyDescent="0.3">
      <c r="B6638" s="104"/>
      <c r="C6638" s="105"/>
      <c r="D6638" s="121"/>
      <c r="E6638" s="83"/>
    </row>
    <row r="6639" spans="2:5" x14ac:dyDescent="0.3">
      <c r="B6639" s="104"/>
      <c r="C6639" s="105"/>
      <c r="D6639" s="121"/>
      <c r="E6639" s="83"/>
    </row>
    <row r="6640" spans="2:5" x14ac:dyDescent="0.3">
      <c r="B6640" s="104"/>
      <c r="C6640" s="105"/>
      <c r="D6640" s="121"/>
      <c r="E6640" s="83"/>
    </row>
    <row r="6641" spans="2:5" x14ac:dyDescent="0.3">
      <c r="B6641" s="104"/>
      <c r="C6641" s="105"/>
      <c r="D6641" s="121"/>
      <c r="E6641" s="83"/>
    </row>
    <row r="6642" spans="2:5" x14ac:dyDescent="0.3">
      <c r="B6642" s="104"/>
      <c r="C6642" s="105"/>
      <c r="D6642" s="121"/>
      <c r="E6642" s="83"/>
    </row>
    <row r="6643" spans="2:5" x14ac:dyDescent="0.3">
      <c r="B6643" s="104"/>
      <c r="C6643" s="105"/>
      <c r="D6643" s="121"/>
      <c r="E6643" s="83"/>
    </row>
    <row r="6644" spans="2:5" x14ac:dyDescent="0.3">
      <c r="B6644" s="104"/>
      <c r="C6644" s="105"/>
      <c r="D6644" s="121"/>
      <c r="E6644" s="83"/>
    </row>
    <row r="6645" spans="2:5" x14ac:dyDescent="0.3">
      <c r="B6645" s="104"/>
      <c r="C6645" s="105"/>
      <c r="D6645" s="121"/>
      <c r="E6645" s="83"/>
    </row>
    <row r="6646" spans="2:5" x14ac:dyDescent="0.3">
      <c r="B6646" s="104"/>
      <c r="C6646" s="105"/>
      <c r="D6646" s="121"/>
      <c r="E6646" s="83"/>
    </row>
    <row r="6647" spans="2:5" x14ac:dyDescent="0.3">
      <c r="B6647" s="104"/>
      <c r="C6647" s="105"/>
      <c r="D6647" s="121"/>
      <c r="E6647" s="83"/>
    </row>
    <row r="6648" spans="2:5" x14ac:dyDescent="0.3">
      <c r="B6648" s="104"/>
      <c r="C6648" s="105"/>
      <c r="D6648" s="121"/>
      <c r="E6648" s="83"/>
    </row>
    <row r="6649" spans="2:5" x14ac:dyDescent="0.3">
      <c r="B6649" s="104"/>
      <c r="C6649" s="105"/>
      <c r="D6649" s="121"/>
      <c r="E6649" s="83"/>
    </row>
    <row r="6650" spans="2:5" x14ac:dyDescent="0.3">
      <c r="B6650" s="104"/>
      <c r="C6650" s="105"/>
      <c r="D6650" s="121"/>
      <c r="E6650" s="83"/>
    </row>
    <row r="6651" spans="2:5" x14ac:dyDescent="0.3">
      <c r="B6651" s="104"/>
      <c r="C6651" s="105"/>
      <c r="D6651" s="121"/>
      <c r="E6651" s="83"/>
    </row>
    <row r="6652" spans="2:5" x14ac:dyDescent="0.3">
      <c r="B6652" s="104"/>
      <c r="C6652" s="105"/>
      <c r="D6652" s="121"/>
      <c r="E6652" s="83"/>
    </row>
    <row r="6653" spans="2:5" x14ac:dyDescent="0.3">
      <c r="B6653" s="104"/>
      <c r="C6653" s="105"/>
      <c r="D6653" s="121"/>
      <c r="E6653" s="83"/>
    </row>
    <row r="6654" spans="2:5" x14ac:dyDescent="0.3">
      <c r="B6654" s="104"/>
      <c r="C6654" s="105"/>
      <c r="D6654" s="121"/>
      <c r="E6654" s="83"/>
    </row>
    <row r="6655" spans="2:5" x14ac:dyDescent="0.3">
      <c r="B6655" s="104"/>
      <c r="C6655" s="105"/>
      <c r="D6655" s="121"/>
      <c r="E6655" s="83"/>
    </row>
    <row r="6656" spans="2:5" x14ac:dyDescent="0.3">
      <c r="B6656" s="104"/>
      <c r="C6656" s="105"/>
      <c r="D6656" s="121"/>
      <c r="E6656" s="83"/>
    </row>
    <row r="6657" spans="2:5" x14ac:dyDescent="0.3">
      <c r="B6657" s="104"/>
      <c r="C6657" s="105"/>
      <c r="D6657" s="121"/>
      <c r="E6657" s="83"/>
    </row>
    <row r="6658" spans="2:5" x14ac:dyDescent="0.3">
      <c r="B6658" s="104"/>
      <c r="C6658" s="105"/>
      <c r="D6658" s="121"/>
      <c r="E6658" s="83"/>
    </row>
    <row r="6659" spans="2:5" x14ac:dyDescent="0.3">
      <c r="B6659" s="104"/>
      <c r="C6659" s="105"/>
      <c r="D6659" s="121"/>
      <c r="E6659" s="83"/>
    </row>
    <row r="6660" spans="2:5" x14ac:dyDescent="0.3">
      <c r="B6660" s="104"/>
      <c r="C6660" s="105"/>
      <c r="D6660" s="121"/>
      <c r="E6660" s="83"/>
    </row>
    <row r="6661" spans="2:5" x14ac:dyDescent="0.3">
      <c r="B6661" s="104"/>
      <c r="C6661" s="105"/>
      <c r="D6661" s="121"/>
      <c r="E6661" s="83"/>
    </row>
    <row r="6662" spans="2:5" x14ac:dyDescent="0.3">
      <c r="B6662" s="104"/>
      <c r="C6662" s="105"/>
      <c r="D6662" s="121"/>
      <c r="E6662" s="83"/>
    </row>
    <row r="6663" spans="2:5" x14ac:dyDescent="0.3">
      <c r="B6663" s="104"/>
      <c r="C6663" s="105"/>
      <c r="D6663" s="121"/>
      <c r="E6663" s="83"/>
    </row>
    <row r="6664" spans="2:5" x14ac:dyDescent="0.3">
      <c r="B6664" s="104"/>
      <c r="C6664" s="105"/>
      <c r="D6664" s="121"/>
      <c r="E6664" s="83"/>
    </row>
    <row r="6665" spans="2:5" x14ac:dyDescent="0.3">
      <c r="B6665" s="104"/>
      <c r="C6665" s="105"/>
      <c r="D6665" s="121"/>
      <c r="E6665" s="83"/>
    </row>
    <row r="6666" spans="2:5" x14ac:dyDescent="0.3">
      <c r="B6666" s="104"/>
      <c r="C6666" s="105"/>
      <c r="D6666" s="121"/>
      <c r="E6666" s="83"/>
    </row>
    <row r="6667" spans="2:5" x14ac:dyDescent="0.3">
      <c r="B6667" s="104"/>
      <c r="C6667" s="105"/>
      <c r="D6667" s="121"/>
      <c r="E6667" s="83"/>
    </row>
    <row r="6668" spans="2:5" x14ac:dyDescent="0.3">
      <c r="B6668" s="104"/>
      <c r="C6668" s="105"/>
      <c r="D6668" s="121"/>
      <c r="E6668" s="83"/>
    </row>
    <row r="6669" spans="2:5" x14ac:dyDescent="0.3">
      <c r="B6669" s="104"/>
      <c r="C6669" s="105"/>
      <c r="D6669" s="121"/>
      <c r="E6669" s="83"/>
    </row>
    <row r="6670" spans="2:5" x14ac:dyDescent="0.3">
      <c r="B6670" s="104"/>
      <c r="C6670" s="105"/>
      <c r="D6670" s="121"/>
      <c r="E6670" s="83"/>
    </row>
    <row r="6671" spans="2:5" x14ac:dyDescent="0.3">
      <c r="B6671" s="104"/>
      <c r="C6671" s="105"/>
      <c r="D6671" s="121"/>
      <c r="E6671" s="83"/>
    </row>
    <row r="6672" spans="2:5" x14ac:dyDescent="0.3">
      <c r="B6672" s="104"/>
      <c r="C6672" s="105"/>
      <c r="D6672" s="121"/>
      <c r="E6672" s="83"/>
    </row>
    <row r="6673" spans="2:5" x14ac:dyDescent="0.3">
      <c r="B6673" s="104"/>
      <c r="C6673" s="105"/>
      <c r="D6673" s="121"/>
      <c r="E6673" s="83"/>
    </row>
    <row r="6674" spans="2:5" x14ac:dyDescent="0.3">
      <c r="B6674" s="104"/>
      <c r="C6674" s="105"/>
      <c r="D6674" s="121"/>
      <c r="E6674" s="83"/>
    </row>
    <row r="6675" spans="2:5" x14ac:dyDescent="0.3">
      <c r="B6675" s="104"/>
      <c r="C6675" s="105"/>
      <c r="D6675" s="121"/>
      <c r="E6675" s="83"/>
    </row>
    <row r="6676" spans="2:5" x14ac:dyDescent="0.3">
      <c r="B6676" s="104"/>
      <c r="C6676" s="105"/>
      <c r="D6676" s="121"/>
      <c r="E6676" s="83"/>
    </row>
    <row r="6677" spans="2:5" x14ac:dyDescent="0.3">
      <c r="B6677" s="104"/>
      <c r="C6677" s="105"/>
      <c r="D6677" s="121"/>
      <c r="E6677" s="83"/>
    </row>
    <row r="6678" spans="2:5" x14ac:dyDescent="0.3">
      <c r="B6678" s="104"/>
      <c r="C6678" s="105"/>
      <c r="D6678" s="121"/>
      <c r="E6678" s="83"/>
    </row>
    <row r="6679" spans="2:5" x14ac:dyDescent="0.3">
      <c r="B6679" s="104"/>
      <c r="C6679" s="105"/>
      <c r="D6679" s="121"/>
      <c r="E6679" s="83"/>
    </row>
    <row r="6680" spans="2:5" x14ac:dyDescent="0.3">
      <c r="B6680" s="104"/>
      <c r="C6680" s="105"/>
      <c r="D6680" s="121"/>
      <c r="E6680" s="83"/>
    </row>
    <row r="6681" spans="2:5" x14ac:dyDescent="0.3">
      <c r="B6681" s="104"/>
      <c r="C6681" s="105"/>
      <c r="D6681" s="121"/>
      <c r="E6681" s="83"/>
    </row>
    <row r="6682" spans="2:5" x14ac:dyDescent="0.3">
      <c r="B6682" s="104"/>
      <c r="C6682" s="105"/>
      <c r="D6682" s="121"/>
      <c r="E6682" s="83"/>
    </row>
    <row r="6683" spans="2:5" x14ac:dyDescent="0.3">
      <c r="B6683" s="104"/>
      <c r="C6683" s="105"/>
      <c r="D6683" s="121"/>
      <c r="E6683" s="83"/>
    </row>
    <row r="6684" spans="2:5" x14ac:dyDescent="0.3">
      <c r="B6684" s="104"/>
      <c r="C6684" s="105"/>
      <c r="D6684" s="121"/>
      <c r="E6684" s="83"/>
    </row>
    <row r="6685" spans="2:5" x14ac:dyDescent="0.3">
      <c r="B6685" s="104"/>
      <c r="C6685" s="105"/>
      <c r="D6685" s="121"/>
      <c r="E6685" s="83"/>
    </row>
    <row r="6686" spans="2:5" x14ac:dyDescent="0.3">
      <c r="B6686" s="104"/>
      <c r="C6686" s="105"/>
      <c r="D6686" s="121"/>
      <c r="E6686" s="83"/>
    </row>
    <row r="6687" spans="2:5" x14ac:dyDescent="0.3">
      <c r="B6687" s="104"/>
      <c r="C6687" s="105"/>
      <c r="D6687" s="121"/>
      <c r="E6687" s="83"/>
    </row>
    <row r="6688" spans="2:5" x14ac:dyDescent="0.3">
      <c r="B6688" s="104"/>
      <c r="C6688" s="105"/>
      <c r="D6688" s="121"/>
      <c r="E6688" s="83"/>
    </row>
    <row r="6689" spans="2:5" x14ac:dyDescent="0.3">
      <c r="B6689" s="104"/>
      <c r="C6689" s="105"/>
      <c r="D6689" s="121"/>
      <c r="E6689" s="83"/>
    </row>
    <row r="6690" spans="2:5" x14ac:dyDescent="0.3">
      <c r="B6690" s="104"/>
      <c r="C6690" s="105"/>
      <c r="D6690" s="121"/>
      <c r="E6690" s="83"/>
    </row>
    <row r="6691" spans="2:5" x14ac:dyDescent="0.3">
      <c r="B6691" s="104"/>
      <c r="C6691" s="105"/>
      <c r="D6691" s="121"/>
      <c r="E6691" s="83"/>
    </row>
    <row r="6692" spans="2:5" x14ac:dyDescent="0.3">
      <c r="B6692" s="104"/>
      <c r="C6692" s="105"/>
      <c r="D6692" s="121"/>
      <c r="E6692" s="83"/>
    </row>
    <row r="6693" spans="2:5" x14ac:dyDescent="0.3">
      <c r="B6693" s="104"/>
      <c r="C6693" s="105"/>
      <c r="D6693" s="121"/>
      <c r="E6693" s="83"/>
    </row>
    <row r="6694" spans="2:5" x14ac:dyDescent="0.3">
      <c r="B6694" s="104"/>
      <c r="C6694" s="105"/>
      <c r="D6694" s="121"/>
      <c r="E6694" s="83"/>
    </row>
    <row r="6695" spans="2:5" x14ac:dyDescent="0.3">
      <c r="B6695" s="104"/>
      <c r="C6695" s="105"/>
      <c r="D6695" s="121"/>
      <c r="E6695" s="83"/>
    </row>
    <row r="6696" spans="2:5" x14ac:dyDescent="0.3">
      <c r="B6696" s="104"/>
      <c r="C6696" s="105"/>
      <c r="D6696" s="121"/>
      <c r="E6696" s="83"/>
    </row>
    <row r="6697" spans="2:5" x14ac:dyDescent="0.3">
      <c r="B6697" s="104"/>
      <c r="C6697" s="105"/>
      <c r="D6697" s="121"/>
      <c r="E6697" s="83"/>
    </row>
    <row r="6698" spans="2:5" x14ac:dyDescent="0.3">
      <c r="B6698" s="104"/>
      <c r="C6698" s="105"/>
      <c r="D6698" s="121"/>
      <c r="E6698" s="83"/>
    </row>
    <row r="6699" spans="2:5" x14ac:dyDescent="0.3">
      <c r="B6699" s="104"/>
      <c r="C6699" s="105"/>
      <c r="D6699" s="121"/>
      <c r="E6699" s="83"/>
    </row>
    <row r="6700" spans="2:5" x14ac:dyDescent="0.3">
      <c r="B6700" s="104"/>
      <c r="C6700" s="105"/>
      <c r="D6700" s="121"/>
      <c r="E6700" s="83"/>
    </row>
    <row r="6701" spans="2:5" x14ac:dyDescent="0.3">
      <c r="B6701" s="104"/>
      <c r="C6701" s="105"/>
      <c r="D6701" s="121"/>
      <c r="E6701" s="83"/>
    </row>
    <row r="6702" spans="2:5" x14ac:dyDescent="0.3">
      <c r="B6702" s="104"/>
      <c r="C6702" s="105"/>
      <c r="D6702" s="121"/>
      <c r="E6702" s="83"/>
    </row>
    <row r="6703" spans="2:5" x14ac:dyDescent="0.3">
      <c r="B6703" s="104"/>
      <c r="C6703" s="105"/>
      <c r="D6703" s="121"/>
      <c r="E6703" s="83"/>
    </row>
    <row r="6704" spans="2:5" x14ac:dyDescent="0.3">
      <c r="B6704" s="104"/>
      <c r="C6704" s="105"/>
      <c r="D6704" s="121"/>
      <c r="E6704" s="83"/>
    </row>
    <row r="6705" spans="2:5" x14ac:dyDescent="0.3">
      <c r="B6705" s="104"/>
      <c r="C6705" s="105"/>
      <c r="D6705" s="121"/>
      <c r="E6705" s="83"/>
    </row>
    <row r="6706" spans="2:5" x14ac:dyDescent="0.3">
      <c r="B6706" s="104"/>
      <c r="C6706" s="105"/>
      <c r="D6706" s="121"/>
      <c r="E6706" s="83"/>
    </row>
    <row r="6707" spans="2:5" x14ac:dyDescent="0.3">
      <c r="B6707" s="104"/>
      <c r="C6707" s="105"/>
      <c r="D6707" s="121"/>
      <c r="E6707" s="83"/>
    </row>
    <row r="6708" spans="2:5" x14ac:dyDescent="0.3">
      <c r="B6708" s="104"/>
      <c r="C6708" s="105"/>
      <c r="D6708" s="121"/>
      <c r="E6708" s="83"/>
    </row>
    <row r="6709" spans="2:5" x14ac:dyDescent="0.3">
      <c r="B6709" s="104"/>
      <c r="C6709" s="105"/>
      <c r="D6709" s="121"/>
      <c r="E6709" s="83"/>
    </row>
    <row r="6710" spans="2:5" x14ac:dyDescent="0.3">
      <c r="B6710" s="104"/>
      <c r="C6710" s="105"/>
      <c r="D6710" s="121"/>
      <c r="E6710" s="83"/>
    </row>
    <row r="6711" spans="2:5" x14ac:dyDescent="0.3">
      <c r="B6711" s="104"/>
      <c r="C6711" s="105"/>
      <c r="D6711" s="121"/>
      <c r="E6711" s="83"/>
    </row>
    <row r="6712" spans="2:5" x14ac:dyDescent="0.3">
      <c r="B6712" s="104"/>
      <c r="C6712" s="105"/>
      <c r="D6712" s="121"/>
      <c r="E6712" s="83"/>
    </row>
    <row r="6713" spans="2:5" x14ac:dyDescent="0.3">
      <c r="B6713" s="104"/>
      <c r="C6713" s="105"/>
      <c r="D6713" s="121"/>
      <c r="E6713" s="83"/>
    </row>
    <row r="6714" spans="2:5" x14ac:dyDescent="0.3">
      <c r="B6714" s="104"/>
      <c r="C6714" s="105"/>
      <c r="D6714" s="121"/>
      <c r="E6714" s="83"/>
    </row>
    <row r="6715" spans="2:5" x14ac:dyDescent="0.3">
      <c r="B6715" s="104"/>
      <c r="C6715" s="105"/>
      <c r="D6715" s="121"/>
      <c r="E6715" s="83"/>
    </row>
    <row r="6716" spans="2:5" x14ac:dyDescent="0.3">
      <c r="B6716" s="104"/>
      <c r="C6716" s="105"/>
      <c r="D6716" s="121"/>
      <c r="E6716" s="83"/>
    </row>
    <row r="6717" spans="2:5" x14ac:dyDescent="0.3">
      <c r="B6717" s="104"/>
      <c r="C6717" s="105"/>
      <c r="D6717" s="121"/>
      <c r="E6717" s="83"/>
    </row>
    <row r="6718" spans="2:5" x14ac:dyDescent="0.3">
      <c r="B6718" s="104"/>
      <c r="C6718" s="105"/>
      <c r="D6718" s="121"/>
      <c r="E6718" s="83"/>
    </row>
    <row r="6719" spans="2:5" x14ac:dyDescent="0.3">
      <c r="B6719" s="104"/>
      <c r="C6719" s="105"/>
      <c r="D6719" s="121"/>
      <c r="E6719" s="83"/>
    </row>
    <row r="6720" spans="2:5" x14ac:dyDescent="0.3">
      <c r="B6720" s="104"/>
      <c r="C6720" s="105"/>
      <c r="D6720" s="121"/>
      <c r="E6720" s="83"/>
    </row>
    <row r="6721" spans="2:5" x14ac:dyDescent="0.3">
      <c r="B6721" s="104"/>
      <c r="C6721" s="105"/>
      <c r="D6721" s="121"/>
      <c r="E6721" s="83"/>
    </row>
    <row r="6722" spans="2:5" x14ac:dyDescent="0.3">
      <c r="B6722" s="104"/>
      <c r="C6722" s="105"/>
      <c r="D6722" s="121"/>
      <c r="E6722" s="83"/>
    </row>
    <row r="6723" spans="2:5" x14ac:dyDescent="0.3">
      <c r="B6723" s="104"/>
      <c r="C6723" s="105"/>
      <c r="D6723" s="121"/>
      <c r="E6723" s="83"/>
    </row>
    <row r="6724" spans="2:5" x14ac:dyDescent="0.3">
      <c r="B6724" s="104"/>
      <c r="C6724" s="105"/>
      <c r="D6724" s="121"/>
      <c r="E6724" s="83"/>
    </row>
    <row r="6725" spans="2:5" x14ac:dyDescent="0.3">
      <c r="B6725" s="104"/>
      <c r="C6725" s="105"/>
      <c r="D6725" s="121"/>
      <c r="E6725" s="83"/>
    </row>
    <row r="6726" spans="2:5" x14ac:dyDescent="0.3">
      <c r="B6726" s="104"/>
      <c r="C6726" s="105"/>
      <c r="D6726" s="121"/>
      <c r="E6726" s="83"/>
    </row>
    <row r="6727" spans="2:5" x14ac:dyDescent="0.3">
      <c r="B6727" s="104"/>
      <c r="C6727" s="105"/>
      <c r="D6727" s="121"/>
      <c r="E6727" s="83"/>
    </row>
    <row r="6728" spans="2:5" x14ac:dyDescent="0.3">
      <c r="B6728" s="104"/>
      <c r="C6728" s="105"/>
      <c r="D6728" s="121"/>
      <c r="E6728" s="83"/>
    </row>
    <row r="6729" spans="2:5" x14ac:dyDescent="0.3">
      <c r="B6729" s="104"/>
      <c r="C6729" s="105"/>
      <c r="D6729" s="121"/>
      <c r="E6729" s="83"/>
    </row>
    <row r="6730" spans="2:5" x14ac:dyDescent="0.3">
      <c r="B6730" s="104"/>
      <c r="C6730" s="105"/>
      <c r="D6730" s="121"/>
      <c r="E6730" s="83"/>
    </row>
    <row r="6731" spans="2:5" x14ac:dyDescent="0.3">
      <c r="B6731" s="104"/>
      <c r="C6731" s="105"/>
      <c r="D6731" s="121"/>
      <c r="E6731" s="83"/>
    </row>
    <row r="6732" spans="2:5" x14ac:dyDescent="0.3">
      <c r="B6732" s="104"/>
      <c r="C6732" s="105"/>
      <c r="D6732" s="121"/>
      <c r="E6732" s="83"/>
    </row>
    <row r="6733" spans="2:5" x14ac:dyDescent="0.3">
      <c r="B6733" s="104"/>
      <c r="C6733" s="105"/>
      <c r="D6733" s="121"/>
      <c r="E6733" s="83"/>
    </row>
    <row r="6734" spans="2:5" x14ac:dyDescent="0.3">
      <c r="B6734" s="104"/>
      <c r="C6734" s="105"/>
      <c r="D6734" s="121"/>
      <c r="E6734" s="83"/>
    </row>
    <row r="6735" spans="2:5" x14ac:dyDescent="0.3">
      <c r="B6735" s="104"/>
      <c r="C6735" s="105"/>
      <c r="D6735" s="121"/>
      <c r="E6735" s="83"/>
    </row>
    <row r="6736" spans="2:5" x14ac:dyDescent="0.3">
      <c r="B6736" s="104"/>
      <c r="C6736" s="105"/>
      <c r="D6736" s="121"/>
      <c r="E6736" s="83"/>
    </row>
    <row r="6737" spans="2:5" x14ac:dyDescent="0.3">
      <c r="B6737" s="104"/>
      <c r="C6737" s="105"/>
      <c r="D6737" s="121"/>
      <c r="E6737" s="83"/>
    </row>
    <row r="6738" spans="2:5" x14ac:dyDescent="0.3">
      <c r="B6738" s="104"/>
      <c r="C6738" s="105"/>
      <c r="D6738" s="121"/>
      <c r="E6738" s="83"/>
    </row>
    <row r="6739" spans="2:5" x14ac:dyDescent="0.3">
      <c r="B6739" s="104"/>
      <c r="C6739" s="105"/>
      <c r="D6739" s="121"/>
      <c r="E6739" s="83"/>
    </row>
    <row r="6740" spans="2:5" x14ac:dyDescent="0.3">
      <c r="B6740" s="104"/>
      <c r="C6740" s="105"/>
      <c r="D6740" s="121"/>
      <c r="E6740" s="83"/>
    </row>
    <row r="6741" spans="2:5" x14ac:dyDescent="0.3">
      <c r="B6741" s="104"/>
      <c r="C6741" s="105"/>
      <c r="D6741" s="121"/>
      <c r="E6741" s="83"/>
    </row>
    <row r="6742" spans="2:5" x14ac:dyDescent="0.3">
      <c r="B6742" s="104"/>
      <c r="C6742" s="105"/>
      <c r="D6742" s="121"/>
      <c r="E6742" s="83"/>
    </row>
    <row r="6743" spans="2:5" x14ac:dyDescent="0.3">
      <c r="B6743" s="104"/>
      <c r="C6743" s="105"/>
      <c r="D6743" s="121"/>
      <c r="E6743" s="83"/>
    </row>
    <row r="6744" spans="2:5" x14ac:dyDescent="0.3">
      <c r="B6744" s="104"/>
      <c r="C6744" s="105"/>
      <c r="D6744" s="121"/>
      <c r="E6744" s="83"/>
    </row>
    <row r="6745" spans="2:5" x14ac:dyDescent="0.3">
      <c r="B6745" s="104"/>
      <c r="C6745" s="105"/>
      <c r="D6745" s="121"/>
      <c r="E6745" s="83"/>
    </row>
    <row r="6746" spans="2:5" x14ac:dyDescent="0.3">
      <c r="B6746" s="104"/>
      <c r="C6746" s="105"/>
      <c r="D6746" s="121"/>
      <c r="E6746" s="83"/>
    </row>
    <row r="6747" spans="2:5" x14ac:dyDescent="0.3">
      <c r="B6747" s="104"/>
      <c r="C6747" s="105"/>
      <c r="D6747" s="121"/>
      <c r="E6747" s="83"/>
    </row>
    <row r="6748" spans="2:5" x14ac:dyDescent="0.3">
      <c r="B6748" s="104"/>
      <c r="C6748" s="105"/>
      <c r="D6748" s="121"/>
      <c r="E6748" s="83"/>
    </row>
    <row r="6749" spans="2:5" x14ac:dyDescent="0.3">
      <c r="B6749" s="104"/>
      <c r="C6749" s="105"/>
      <c r="D6749" s="121"/>
      <c r="E6749" s="83"/>
    </row>
    <row r="6750" spans="2:5" x14ac:dyDescent="0.3">
      <c r="B6750" s="104"/>
      <c r="C6750" s="105"/>
      <c r="D6750" s="121"/>
      <c r="E6750" s="83"/>
    </row>
    <row r="6751" spans="2:5" x14ac:dyDescent="0.3">
      <c r="B6751" s="104"/>
      <c r="C6751" s="105"/>
      <c r="D6751" s="121"/>
      <c r="E6751" s="83"/>
    </row>
    <row r="6752" spans="2:5" x14ac:dyDescent="0.3">
      <c r="B6752" s="104"/>
      <c r="C6752" s="105"/>
      <c r="D6752" s="121"/>
      <c r="E6752" s="83"/>
    </row>
    <row r="6753" spans="2:5" x14ac:dyDescent="0.3">
      <c r="B6753" s="104"/>
      <c r="C6753" s="105"/>
      <c r="D6753" s="121"/>
      <c r="E6753" s="83"/>
    </row>
    <row r="6754" spans="2:5" x14ac:dyDescent="0.3">
      <c r="B6754" s="104"/>
      <c r="C6754" s="105"/>
      <c r="D6754" s="121"/>
      <c r="E6754" s="83"/>
    </row>
    <row r="6755" spans="2:5" x14ac:dyDescent="0.3">
      <c r="B6755" s="104"/>
      <c r="C6755" s="105"/>
      <c r="D6755" s="121"/>
      <c r="E6755" s="83"/>
    </row>
    <row r="6756" spans="2:5" x14ac:dyDescent="0.3">
      <c r="B6756" s="104"/>
      <c r="C6756" s="105"/>
      <c r="D6756" s="121"/>
      <c r="E6756" s="83"/>
    </row>
    <row r="6757" spans="2:5" x14ac:dyDescent="0.3">
      <c r="B6757" s="104"/>
      <c r="C6757" s="105"/>
      <c r="D6757" s="121"/>
      <c r="E6757" s="83"/>
    </row>
    <row r="6758" spans="2:5" x14ac:dyDescent="0.3">
      <c r="B6758" s="104"/>
      <c r="C6758" s="105"/>
      <c r="D6758" s="121"/>
      <c r="E6758" s="83"/>
    </row>
    <row r="6759" spans="2:5" x14ac:dyDescent="0.3">
      <c r="B6759" s="104"/>
      <c r="C6759" s="105"/>
      <c r="D6759" s="121"/>
      <c r="E6759" s="83"/>
    </row>
    <row r="6760" spans="2:5" x14ac:dyDescent="0.3">
      <c r="B6760" s="104"/>
      <c r="C6760" s="105"/>
      <c r="D6760" s="121"/>
      <c r="E6760" s="83"/>
    </row>
    <row r="6761" spans="2:5" x14ac:dyDescent="0.3">
      <c r="B6761" s="104"/>
      <c r="C6761" s="105"/>
      <c r="D6761" s="121"/>
      <c r="E6761" s="83"/>
    </row>
    <row r="6762" spans="2:5" x14ac:dyDescent="0.3">
      <c r="B6762" s="104"/>
      <c r="C6762" s="105"/>
      <c r="D6762" s="121"/>
      <c r="E6762" s="83"/>
    </row>
    <row r="6763" spans="2:5" x14ac:dyDescent="0.3">
      <c r="B6763" s="104"/>
      <c r="C6763" s="105"/>
      <c r="D6763" s="121"/>
      <c r="E6763" s="83"/>
    </row>
    <row r="6764" spans="2:5" x14ac:dyDescent="0.3">
      <c r="B6764" s="104"/>
      <c r="C6764" s="105"/>
      <c r="D6764" s="121"/>
      <c r="E6764" s="83"/>
    </row>
    <row r="6765" spans="2:5" x14ac:dyDescent="0.3">
      <c r="B6765" s="104"/>
      <c r="C6765" s="105"/>
      <c r="D6765" s="121"/>
      <c r="E6765" s="83"/>
    </row>
    <row r="6766" spans="2:5" x14ac:dyDescent="0.3">
      <c r="B6766" s="104"/>
      <c r="C6766" s="105"/>
      <c r="D6766" s="121"/>
      <c r="E6766" s="83"/>
    </row>
    <row r="6767" spans="2:5" x14ac:dyDescent="0.3">
      <c r="B6767" s="104"/>
      <c r="C6767" s="105"/>
      <c r="D6767" s="121"/>
      <c r="E6767" s="83"/>
    </row>
    <row r="6768" spans="2:5" x14ac:dyDescent="0.3">
      <c r="B6768" s="104"/>
      <c r="C6768" s="105"/>
      <c r="D6768" s="121"/>
      <c r="E6768" s="83"/>
    </row>
    <row r="6769" spans="2:5" x14ac:dyDescent="0.3">
      <c r="B6769" s="104"/>
      <c r="C6769" s="105"/>
      <c r="D6769" s="121"/>
      <c r="E6769" s="83"/>
    </row>
    <row r="6770" spans="2:5" x14ac:dyDescent="0.3">
      <c r="B6770" s="104"/>
      <c r="C6770" s="105"/>
      <c r="D6770" s="121"/>
      <c r="E6770" s="83"/>
    </row>
    <row r="6771" spans="2:5" x14ac:dyDescent="0.3">
      <c r="B6771" s="104"/>
      <c r="C6771" s="105"/>
      <c r="D6771" s="121"/>
      <c r="E6771" s="83"/>
    </row>
    <row r="6772" spans="2:5" x14ac:dyDescent="0.3">
      <c r="B6772" s="104"/>
      <c r="C6772" s="105"/>
      <c r="D6772" s="121"/>
      <c r="E6772" s="83"/>
    </row>
    <row r="6773" spans="2:5" x14ac:dyDescent="0.3">
      <c r="B6773" s="104"/>
      <c r="C6773" s="105"/>
      <c r="D6773" s="121"/>
      <c r="E6773" s="83"/>
    </row>
    <row r="6774" spans="2:5" x14ac:dyDescent="0.3">
      <c r="B6774" s="104"/>
      <c r="C6774" s="105"/>
      <c r="D6774" s="121"/>
      <c r="E6774" s="83"/>
    </row>
    <row r="6775" spans="2:5" x14ac:dyDescent="0.3">
      <c r="B6775" s="104"/>
      <c r="C6775" s="105"/>
      <c r="D6775" s="121"/>
      <c r="E6775" s="83"/>
    </row>
    <row r="6776" spans="2:5" x14ac:dyDescent="0.3">
      <c r="B6776" s="104"/>
      <c r="C6776" s="105"/>
      <c r="D6776" s="121"/>
      <c r="E6776" s="83"/>
    </row>
    <row r="6777" spans="2:5" x14ac:dyDescent="0.3">
      <c r="B6777" s="104"/>
      <c r="C6777" s="105"/>
      <c r="D6777" s="121"/>
      <c r="E6777" s="83"/>
    </row>
    <row r="6778" spans="2:5" x14ac:dyDescent="0.3">
      <c r="B6778" s="104"/>
      <c r="C6778" s="105"/>
      <c r="D6778" s="121"/>
      <c r="E6778" s="83"/>
    </row>
    <row r="6779" spans="2:5" x14ac:dyDescent="0.3">
      <c r="B6779" s="104"/>
      <c r="C6779" s="105"/>
      <c r="D6779" s="121"/>
      <c r="E6779" s="83"/>
    </row>
    <row r="6780" spans="2:5" x14ac:dyDescent="0.3">
      <c r="B6780" s="104"/>
      <c r="C6780" s="105"/>
      <c r="D6780" s="121"/>
      <c r="E6780" s="83"/>
    </row>
    <row r="6781" spans="2:5" x14ac:dyDescent="0.3">
      <c r="B6781" s="104"/>
      <c r="C6781" s="105"/>
      <c r="D6781" s="121"/>
      <c r="E6781" s="83"/>
    </row>
    <row r="6782" spans="2:5" x14ac:dyDescent="0.3">
      <c r="B6782" s="104"/>
      <c r="C6782" s="105"/>
      <c r="D6782" s="121"/>
      <c r="E6782" s="83"/>
    </row>
    <row r="6783" spans="2:5" x14ac:dyDescent="0.3">
      <c r="B6783" s="104"/>
      <c r="C6783" s="105"/>
      <c r="D6783" s="121"/>
      <c r="E6783" s="83"/>
    </row>
    <row r="6784" spans="2:5" x14ac:dyDescent="0.3">
      <c r="B6784" s="104"/>
      <c r="C6784" s="105"/>
      <c r="D6784" s="121"/>
      <c r="E6784" s="83"/>
    </row>
    <row r="6785" spans="2:5" x14ac:dyDescent="0.3">
      <c r="B6785" s="104"/>
      <c r="C6785" s="105"/>
      <c r="D6785" s="121"/>
      <c r="E6785" s="83"/>
    </row>
    <row r="6786" spans="2:5" x14ac:dyDescent="0.3">
      <c r="B6786" s="104"/>
      <c r="C6786" s="105"/>
      <c r="D6786" s="121"/>
      <c r="E6786" s="83"/>
    </row>
    <row r="6787" spans="2:5" x14ac:dyDescent="0.3">
      <c r="B6787" s="104"/>
      <c r="C6787" s="105"/>
      <c r="D6787" s="121"/>
      <c r="E6787" s="83"/>
    </row>
    <row r="6788" spans="2:5" x14ac:dyDescent="0.3">
      <c r="B6788" s="104"/>
      <c r="C6788" s="105"/>
      <c r="D6788" s="121"/>
      <c r="E6788" s="83"/>
    </row>
    <row r="6789" spans="2:5" x14ac:dyDescent="0.3">
      <c r="B6789" s="104"/>
      <c r="C6789" s="105"/>
      <c r="D6789" s="121"/>
      <c r="E6789" s="83"/>
    </row>
    <row r="6790" spans="2:5" x14ac:dyDescent="0.3">
      <c r="B6790" s="104"/>
      <c r="C6790" s="105"/>
      <c r="D6790" s="121"/>
      <c r="E6790" s="83"/>
    </row>
    <row r="6791" spans="2:5" x14ac:dyDescent="0.3">
      <c r="B6791" s="104"/>
      <c r="C6791" s="105"/>
      <c r="D6791" s="121"/>
      <c r="E6791" s="83"/>
    </row>
    <row r="6792" spans="2:5" x14ac:dyDescent="0.3">
      <c r="B6792" s="104"/>
      <c r="C6792" s="105"/>
      <c r="D6792" s="121"/>
      <c r="E6792" s="83"/>
    </row>
    <row r="6793" spans="2:5" x14ac:dyDescent="0.3">
      <c r="B6793" s="104"/>
      <c r="C6793" s="105"/>
      <c r="D6793" s="121"/>
      <c r="E6793" s="83"/>
    </row>
    <row r="6794" spans="2:5" x14ac:dyDescent="0.3">
      <c r="B6794" s="104"/>
      <c r="C6794" s="105"/>
      <c r="D6794" s="121"/>
      <c r="E6794" s="83"/>
    </row>
    <row r="6795" spans="2:5" x14ac:dyDescent="0.3">
      <c r="B6795" s="104"/>
      <c r="C6795" s="105"/>
      <c r="D6795" s="121"/>
      <c r="E6795" s="83"/>
    </row>
    <row r="6796" spans="2:5" x14ac:dyDescent="0.3">
      <c r="B6796" s="104"/>
      <c r="C6796" s="105"/>
      <c r="D6796" s="121"/>
      <c r="E6796" s="83"/>
    </row>
    <row r="6797" spans="2:5" x14ac:dyDescent="0.3">
      <c r="B6797" s="104"/>
      <c r="C6797" s="105"/>
      <c r="D6797" s="121"/>
      <c r="E6797" s="83"/>
    </row>
    <row r="6798" spans="2:5" x14ac:dyDescent="0.3">
      <c r="B6798" s="104"/>
      <c r="C6798" s="105"/>
      <c r="D6798" s="121"/>
      <c r="E6798" s="83"/>
    </row>
    <row r="6799" spans="2:5" x14ac:dyDescent="0.3">
      <c r="B6799" s="104"/>
      <c r="C6799" s="105"/>
      <c r="D6799" s="121"/>
      <c r="E6799" s="83"/>
    </row>
    <row r="6800" spans="2:5" x14ac:dyDescent="0.3">
      <c r="B6800" s="104"/>
      <c r="C6800" s="105"/>
      <c r="D6800" s="121"/>
      <c r="E6800" s="83"/>
    </row>
    <row r="6801" spans="2:5" x14ac:dyDescent="0.3">
      <c r="B6801" s="104"/>
      <c r="C6801" s="105"/>
      <c r="D6801" s="121"/>
      <c r="E6801" s="83"/>
    </row>
    <row r="6802" spans="2:5" x14ac:dyDescent="0.3">
      <c r="B6802" s="104"/>
      <c r="C6802" s="105"/>
      <c r="D6802" s="121"/>
      <c r="E6802" s="83"/>
    </row>
    <row r="6803" spans="2:5" x14ac:dyDescent="0.3">
      <c r="B6803" s="104"/>
      <c r="C6803" s="105"/>
      <c r="D6803" s="121"/>
      <c r="E6803" s="83"/>
    </row>
    <row r="6804" spans="2:5" x14ac:dyDescent="0.3">
      <c r="B6804" s="104"/>
      <c r="C6804" s="105"/>
      <c r="D6804" s="121"/>
      <c r="E6804" s="83"/>
    </row>
    <row r="6805" spans="2:5" x14ac:dyDescent="0.3">
      <c r="B6805" s="104"/>
      <c r="C6805" s="105"/>
      <c r="D6805" s="121"/>
      <c r="E6805" s="83"/>
    </row>
    <row r="6806" spans="2:5" x14ac:dyDescent="0.3">
      <c r="B6806" s="104"/>
      <c r="C6806" s="105"/>
      <c r="D6806" s="121"/>
      <c r="E6806" s="83"/>
    </row>
    <row r="6807" spans="2:5" x14ac:dyDescent="0.3">
      <c r="B6807" s="104"/>
      <c r="C6807" s="105"/>
      <c r="D6807" s="121"/>
      <c r="E6807" s="83"/>
    </row>
    <row r="6808" spans="2:5" x14ac:dyDescent="0.3">
      <c r="B6808" s="104"/>
      <c r="C6808" s="105"/>
      <c r="D6808" s="121"/>
      <c r="E6808" s="83"/>
    </row>
    <row r="6809" spans="2:5" x14ac:dyDescent="0.3">
      <c r="B6809" s="104"/>
      <c r="C6809" s="105"/>
      <c r="D6809" s="121"/>
      <c r="E6809" s="83"/>
    </row>
    <row r="6810" spans="2:5" x14ac:dyDescent="0.3">
      <c r="B6810" s="104"/>
      <c r="C6810" s="105"/>
      <c r="D6810" s="121"/>
      <c r="E6810" s="83"/>
    </row>
    <row r="6811" spans="2:5" x14ac:dyDescent="0.3">
      <c r="B6811" s="104"/>
      <c r="C6811" s="105"/>
      <c r="D6811" s="121"/>
      <c r="E6811" s="83"/>
    </row>
    <row r="6812" spans="2:5" x14ac:dyDescent="0.3">
      <c r="B6812" s="104"/>
      <c r="C6812" s="105"/>
      <c r="D6812" s="121"/>
      <c r="E6812" s="83"/>
    </row>
    <row r="6813" spans="2:5" x14ac:dyDescent="0.3">
      <c r="B6813" s="104"/>
      <c r="C6813" s="105"/>
      <c r="D6813" s="121"/>
      <c r="E6813" s="83"/>
    </row>
    <row r="6814" spans="2:5" x14ac:dyDescent="0.3">
      <c r="B6814" s="104"/>
      <c r="C6814" s="105"/>
      <c r="D6814" s="121"/>
      <c r="E6814" s="83"/>
    </row>
    <row r="6815" spans="2:5" x14ac:dyDescent="0.3">
      <c r="B6815" s="104"/>
      <c r="C6815" s="105"/>
      <c r="D6815" s="121"/>
      <c r="E6815" s="83"/>
    </row>
    <row r="6816" spans="2:5" x14ac:dyDescent="0.3">
      <c r="B6816" s="104"/>
      <c r="C6816" s="105"/>
      <c r="D6816" s="121"/>
      <c r="E6816" s="83"/>
    </row>
    <row r="6817" spans="2:5" x14ac:dyDescent="0.3">
      <c r="B6817" s="104"/>
      <c r="C6817" s="105"/>
      <c r="D6817" s="121"/>
      <c r="E6817" s="83"/>
    </row>
    <row r="6818" spans="2:5" x14ac:dyDescent="0.3">
      <c r="B6818" s="104"/>
      <c r="C6818" s="105"/>
      <c r="D6818" s="121"/>
      <c r="E6818" s="83"/>
    </row>
    <row r="6819" spans="2:5" x14ac:dyDescent="0.3">
      <c r="B6819" s="104"/>
      <c r="C6819" s="105"/>
      <c r="D6819" s="121"/>
      <c r="E6819" s="83"/>
    </row>
    <row r="6820" spans="2:5" x14ac:dyDescent="0.3">
      <c r="B6820" s="104"/>
      <c r="C6820" s="105"/>
      <c r="D6820" s="121"/>
      <c r="E6820" s="83"/>
    </row>
    <row r="6821" spans="2:5" x14ac:dyDescent="0.3">
      <c r="B6821" s="104"/>
      <c r="C6821" s="105"/>
      <c r="D6821" s="121"/>
      <c r="E6821" s="83"/>
    </row>
    <row r="6822" spans="2:5" x14ac:dyDescent="0.3">
      <c r="B6822" s="104"/>
      <c r="C6822" s="105"/>
      <c r="D6822" s="121"/>
      <c r="E6822" s="83"/>
    </row>
    <row r="6823" spans="2:5" x14ac:dyDescent="0.3">
      <c r="B6823" s="104"/>
      <c r="C6823" s="105"/>
      <c r="D6823" s="121"/>
      <c r="E6823" s="83"/>
    </row>
    <row r="6824" spans="2:5" x14ac:dyDescent="0.3">
      <c r="B6824" s="104"/>
      <c r="C6824" s="105"/>
      <c r="D6824" s="121"/>
      <c r="E6824" s="83"/>
    </row>
    <row r="6825" spans="2:5" x14ac:dyDescent="0.3">
      <c r="B6825" s="104"/>
      <c r="C6825" s="105"/>
      <c r="D6825" s="121"/>
      <c r="E6825" s="83"/>
    </row>
    <row r="6826" spans="2:5" x14ac:dyDescent="0.3">
      <c r="B6826" s="104"/>
      <c r="C6826" s="105"/>
      <c r="D6826" s="121"/>
      <c r="E6826" s="83"/>
    </row>
    <row r="6827" spans="2:5" x14ac:dyDescent="0.3">
      <c r="B6827" s="104"/>
      <c r="C6827" s="105"/>
      <c r="D6827" s="121"/>
      <c r="E6827" s="83"/>
    </row>
    <row r="6828" spans="2:5" x14ac:dyDescent="0.3">
      <c r="B6828" s="104"/>
      <c r="C6828" s="105"/>
      <c r="D6828" s="121"/>
      <c r="E6828" s="83"/>
    </row>
    <row r="6829" spans="2:5" x14ac:dyDescent="0.3">
      <c r="B6829" s="104"/>
      <c r="C6829" s="105"/>
      <c r="D6829" s="121"/>
      <c r="E6829" s="83"/>
    </row>
    <row r="6830" spans="2:5" x14ac:dyDescent="0.3">
      <c r="B6830" s="104"/>
      <c r="C6830" s="105"/>
      <c r="D6830" s="121"/>
      <c r="E6830" s="83"/>
    </row>
    <row r="6831" spans="2:5" x14ac:dyDescent="0.3">
      <c r="B6831" s="104"/>
      <c r="C6831" s="105"/>
      <c r="D6831" s="121"/>
      <c r="E6831" s="83"/>
    </row>
    <row r="6832" spans="2:5" x14ac:dyDescent="0.3">
      <c r="B6832" s="104"/>
      <c r="C6832" s="105"/>
      <c r="D6832" s="121"/>
      <c r="E6832" s="83"/>
    </row>
    <row r="6833" spans="2:5" x14ac:dyDescent="0.3">
      <c r="B6833" s="104"/>
      <c r="C6833" s="105"/>
      <c r="D6833" s="121"/>
      <c r="E6833" s="83"/>
    </row>
    <row r="6834" spans="2:5" x14ac:dyDescent="0.3">
      <c r="B6834" s="104"/>
      <c r="C6834" s="105"/>
      <c r="D6834" s="121"/>
      <c r="E6834" s="83"/>
    </row>
    <row r="6835" spans="2:5" x14ac:dyDescent="0.3">
      <c r="B6835" s="104"/>
      <c r="C6835" s="105"/>
      <c r="D6835" s="121"/>
      <c r="E6835" s="83"/>
    </row>
    <row r="6836" spans="2:5" x14ac:dyDescent="0.3">
      <c r="B6836" s="104"/>
      <c r="C6836" s="105"/>
      <c r="D6836" s="121"/>
      <c r="E6836" s="83"/>
    </row>
    <row r="6837" spans="2:5" x14ac:dyDescent="0.3">
      <c r="B6837" s="104"/>
      <c r="C6837" s="105"/>
      <c r="D6837" s="121"/>
      <c r="E6837" s="83"/>
    </row>
    <row r="6838" spans="2:5" x14ac:dyDescent="0.3">
      <c r="B6838" s="104"/>
      <c r="C6838" s="105"/>
      <c r="D6838" s="121"/>
      <c r="E6838" s="83"/>
    </row>
    <row r="6839" spans="2:5" x14ac:dyDescent="0.3">
      <c r="B6839" s="104"/>
      <c r="C6839" s="105"/>
      <c r="D6839" s="121"/>
      <c r="E6839" s="83"/>
    </row>
    <row r="6840" spans="2:5" x14ac:dyDescent="0.3">
      <c r="B6840" s="104"/>
      <c r="C6840" s="105"/>
      <c r="D6840" s="121"/>
      <c r="E6840" s="83"/>
    </row>
    <row r="6841" spans="2:5" x14ac:dyDescent="0.3">
      <c r="B6841" s="104"/>
      <c r="C6841" s="105"/>
      <c r="D6841" s="121"/>
      <c r="E6841" s="83"/>
    </row>
    <row r="6842" spans="2:5" x14ac:dyDescent="0.3">
      <c r="B6842" s="104"/>
      <c r="C6842" s="105"/>
      <c r="D6842" s="121"/>
      <c r="E6842" s="83"/>
    </row>
    <row r="6843" spans="2:5" x14ac:dyDescent="0.3">
      <c r="B6843" s="104"/>
      <c r="C6843" s="105"/>
      <c r="D6843" s="121"/>
      <c r="E6843" s="83"/>
    </row>
    <row r="6844" spans="2:5" x14ac:dyDescent="0.3">
      <c r="B6844" s="104"/>
      <c r="C6844" s="105"/>
      <c r="D6844" s="121"/>
      <c r="E6844" s="83"/>
    </row>
    <row r="6845" spans="2:5" x14ac:dyDescent="0.3">
      <c r="B6845" s="104"/>
      <c r="C6845" s="105"/>
      <c r="D6845" s="121"/>
      <c r="E6845" s="83"/>
    </row>
    <row r="6846" spans="2:5" x14ac:dyDescent="0.3">
      <c r="B6846" s="104"/>
      <c r="C6846" s="105"/>
      <c r="D6846" s="121"/>
      <c r="E6846" s="83"/>
    </row>
    <row r="6847" spans="2:5" x14ac:dyDescent="0.3">
      <c r="B6847" s="104"/>
      <c r="C6847" s="105"/>
      <c r="D6847" s="121"/>
      <c r="E6847" s="83"/>
    </row>
    <row r="6848" spans="2:5" x14ac:dyDescent="0.3">
      <c r="B6848" s="104"/>
      <c r="C6848" s="105"/>
      <c r="D6848" s="121"/>
      <c r="E6848" s="83"/>
    </row>
    <row r="6849" spans="2:5" x14ac:dyDescent="0.3">
      <c r="B6849" s="104"/>
      <c r="C6849" s="105"/>
      <c r="D6849" s="121"/>
      <c r="E6849" s="83"/>
    </row>
    <row r="6850" spans="2:5" x14ac:dyDescent="0.3">
      <c r="B6850" s="104"/>
      <c r="C6850" s="105"/>
      <c r="D6850" s="121"/>
      <c r="E6850" s="83"/>
    </row>
    <row r="6851" spans="2:5" x14ac:dyDescent="0.3">
      <c r="B6851" s="104"/>
      <c r="C6851" s="105"/>
      <c r="D6851" s="121"/>
      <c r="E6851" s="83"/>
    </row>
    <row r="6852" spans="2:5" x14ac:dyDescent="0.3">
      <c r="B6852" s="104"/>
      <c r="C6852" s="105"/>
      <c r="D6852" s="121"/>
      <c r="E6852" s="83"/>
    </row>
    <row r="6853" spans="2:5" x14ac:dyDescent="0.3">
      <c r="B6853" s="104"/>
      <c r="C6853" s="105"/>
      <c r="D6853" s="121"/>
      <c r="E6853" s="83"/>
    </row>
    <row r="6854" spans="2:5" x14ac:dyDescent="0.3">
      <c r="B6854" s="104"/>
      <c r="C6854" s="105"/>
      <c r="D6854" s="121"/>
      <c r="E6854" s="83"/>
    </row>
    <row r="6855" spans="2:5" x14ac:dyDescent="0.3">
      <c r="B6855" s="104"/>
      <c r="C6855" s="105"/>
      <c r="D6855" s="121"/>
      <c r="E6855" s="83"/>
    </row>
    <row r="6856" spans="2:5" x14ac:dyDescent="0.3">
      <c r="B6856" s="104"/>
      <c r="C6856" s="105"/>
      <c r="D6856" s="121"/>
      <c r="E6856" s="83"/>
    </row>
    <row r="6857" spans="2:5" x14ac:dyDescent="0.3">
      <c r="B6857" s="104"/>
      <c r="C6857" s="105"/>
      <c r="D6857" s="121"/>
      <c r="E6857" s="83"/>
    </row>
    <row r="6858" spans="2:5" x14ac:dyDescent="0.3">
      <c r="B6858" s="104"/>
      <c r="C6858" s="105"/>
      <c r="D6858" s="121"/>
      <c r="E6858" s="83"/>
    </row>
    <row r="6859" spans="2:5" x14ac:dyDescent="0.3">
      <c r="B6859" s="104"/>
      <c r="C6859" s="105"/>
      <c r="D6859" s="121"/>
      <c r="E6859" s="83"/>
    </row>
    <row r="6860" spans="2:5" x14ac:dyDescent="0.3">
      <c r="B6860" s="104"/>
      <c r="C6860" s="105"/>
      <c r="D6860" s="121"/>
      <c r="E6860" s="83"/>
    </row>
    <row r="6861" spans="2:5" x14ac:dyDescent="0.3">
      <c r="B6861" s="104"/>
      <c r="C6861" s="105"/>
      <c r="D6861" s="121"/>
      <c r="E6861" s="83"/>
    </row>
    <row r="6862" spans="2:5" x14ac:dyDescent="0.3">
      <c r="B6862" s="104"/>
      <c r="C6862" s="105"/>
      <c r="D6862" s="121"/>
      <c r="E6862" s="83"/>
    </row>
    <row r="6863" spans="2:5" x14ac:dyDescent="0.3">
      <c r="B6863" s="104"/>
      <c r="C6863" s="105"/>
      <c r="D6863" s="121"/>
      <c r="E6863" s="83"/>
    </row>
    <row r="6864" spans="2:5" x14ac:dyDescent="0.3">
      <c r="B6864" s="104"/>
      <c r="C6864" s="105"/>
      <c r="D6864" s="121"/>
      <c r="E6864" s="83"/>
    </row>
    <row r="6865" spans="2:5" x14ac:dyDescent="0.3">
      <c r="B6865" s="104"/>
      <c r="C6865" s="105"/>
      <c r="D6865" s="121"/>
      <c r="E6865" s="83"/>
    </row>
    <row r="6866" spans="2:5" x14ac:dyDescent="0.3">
      <c r="B6866" s="104"/>
      <c r="C6866" s="105"/>
      <c r="D6866" s="121"/>
      <c r="E6866" s="83"/>
    </row>
    <row r="6867" spans="2:5" x14ac:dyDescent="0.3">
      <c r="B6867" s="104"/>
      <c r="C6867" s="105"/>
      <c r="D6867" s="121"/>
      <c r="E6867" s="83"/>
    </row>
    <row r="6868" spans="2:5" x14ac:dyDescent="0.3">
      <c r="B6868" s="104"/>
      <c r="C6868" s="105"/>
      <c r="D6868" s="121"/>
      <c r="E6868" s="83"/>
    </row>
    <row r="6869" spans="2:5" x14ac:dyDescent="0.3">
      <c r="B6869" s="104"/>
      <c r="C6869" s="105"/>
      <c r="D6869" s="121"/>
      <c r="E6869" s="83"/>
    </row>
    <row r="6870" spans="2:5" x14ac:dyDescent="0.3">
      <c r="B6870" s="104"/>
      <c r="C6870" s="105"/>
      <c r="D6870" s="121"/>
      <c r="E6870" s="83"/>
    </row>
    <row r="6871" spans="2:5" x14ac:dyDescent="0.3">
      <c r="B6871" s="104"/>
      <c r="C6871" s="105"/>
      <c r="D6871" s="121"/>
      <c r="E6871" s="83"/>
    </row>
    <row r="6872" spans="2:5" x14ac:dyDescent="0.3">
      <c r="B6872" s="104"/>
      <c r="C6872" s="105"/>
      <c r="D6872" s="121"/>
      <c r="E6872" s="83"/>
    </row>
    <row r="6873" spans="2:5" x14ac:dyDescent="0.3">
      <c r="B6873" s="104"/>
      <c r="C6873" s="105"/>
      <c r="D6873" s="121"/>
      <c r="E6873" s="83"/>
    </row>
    <row r="6874" spans="2:5" x14ac:dyDescent="0.3">
      <c r="B6874" s="104"/>
      <c r="C6874" s="105"/>
      <c r="D6874" s="121"/>
      <c r="E6874" s="83"/>
    </row>
    <row r="6875" spans="2:5" x14ac:dyDescent="0.3">
      <c r="B6875" s="104"/>
      <c r="C6875" s="105"/>
      <c r="D6875" s="121"/>
      <c r="E6875" s="83"/>
    </row>
    <row r="6876" spans="2:5" x14ac:dyDescent="0.3">
      <c r="B6876" s="104"/>
      <c r="C6876" s="105"/>
      <c r="D6876" s="121"/>
      <c r="E6876" s="83"/>
    </row>
    <row r="6877" spans="2:5" x14ac:dyDescent="0.3">
      <c r="B6877" s="104"/>
      <c r="C6877" s="105"/>
      <c r="D6877" s="121"/>
      <c r="E6877" s="83"/>
    </row>
    <row r="6878" spans="2:5" x14ac:dyDescent="0.3">
      <c r="B6878" s="104"/>
      <c r="C6878" s="105"/>
      <c r="D6878" s="121"/>
      <c r="E6878" s="83"/>
    </row>
    <row r="6879" spans="2:5" x14ac:dyDescent="0.3">
      <c r="B6879" s="104"/>
      <c r="C6879" s="105"/>
      <c r="D6879" s="121"/>
      <c r="E6879" s="83"/>
    </row>
    <row r="6880" spans="2:5" x14ac:dyDescent="0.3">
      <c r="B6880" s="104"/>
      <c r="C6880" s="105"/>
      <c r="D6880" s="121"/>
      <c r="E6880" s="83"/>
    </row>
    <row r="6881" spans="2:5" x14ac:dyDescent="0.3">
      <c r="B6881" s="104"/>
      <c r="C6881" s="105"/>
      <c r="D6881" s="121"/>
      <c r="E6881" s="83"/>
    </row>
    <row r="6882" spans="2:5" x14ac:dyDescent="0.3">
      <c r="B6882" s="104"/>
      <c r="C6882" s="105"/>
      <c r="D6882" s="121"/>
      <c r="E6882" s="83"/>
    </row>
    <row r="6883" spans="2:5" x14ac:dyDescent="0.3">
      <c r="B6883" s="104"/>
      <c r="C6883" s="105"/>
      <c r="D6883" s="121"/>
      <c r="E6883" s="83"/>
    </row>
    <row r="6884" spans="2:5" x14ac:dyDescent="0.3">
      <c r="B6884" s="104"/>
      <c r="C6884" s="105"/>
      <c r="D6884" s="121"/>
      <c r="E6884" s="83"/>
    </row>
    <row r="6885" spans="2:5" x14ac:dyDescent="0.3">
      <c r="B6885" s="104"/>
      <c r="C6885" s="105"/>
      <c r="D6885" s="121"/>
      <c r="E6885" s="83"/>
    </row>
    <row r="6886" spans="2:5" x14ac:dyDescent="0.3">
      <c r="B6886" s="104"/>
      <c r="C6886" s="105"/>
      <c r="D6886" s="121"/>
      <c r="E6886" s="83"/>
    </row>
    <row r="6887" spans="2:5" x14ac:dyDescent="0.3">
      <c r="B6887" s="104"/>
      <c r="C6887" s="105"/>
      <c r="D6887" s="121"/>
      <c r="E6887" s="83"/>
    </row>
    <row r="6888" spans="2:5" x14ac:dyDescent="0.3">
      <c r="B6888" s="104"/>
      <c r="C6888" s="105"/>
      <c r="D6888" s="121"/>
      <c r="E6888" s="83"/>
    </row>
    <row r="6889" spans="2:5" x14ac:dyDescent="0.3">
      <c r="B6889" s="104"/>
      <c r="C6889" s="105"/>
      <c r="D6889" s="121"/>
      <c r="E6889" s="83"/>
    </row>
    <row r="6890" spans="2:5" x14ac:dyDescent="0.3">
      <c r="B6890" s="104"/>
      <c r="C6890" s="105"/>
      <c r="D6890" s="121"/>
      <c r="E6890" s="83"/>
    </row>
    <row r="6891" spans="2:5" x14ac:dyDescent="0.3">
      <c r="B6891" s="104"/>
      <c r="C6891" s="105"/>
      <c r="D6891" s="121"/>
      <c r="E6891" s="83"/>
    </row>
    <row r="6892" spans="2:5" x14ac:dyDescent="0.3">
      <c r="B6892" s="104"/>
      <c r="C6892" s="105"/>
      <c r="D6892" s="121"/>
      <c r="E6892" s="83"/>
    </row>
    <row r="6893" spans="2:5" x14ac:dyDescent="0.3">
      <c r="B6893" s="104"/>
      <c r="C6893" s="105"/>
      <c r="D6893" s="121"/>
      <c r="E6893" s="83"/>
    </row>
    <row r="6894" spans="2:5" x14ac:dyDescent="0.3">
      <c r="B6894" s="104"/>
      <c r="C6894" s="105"/>
      <c r="D6894" s="121"/>
      <c r="E6894" s="83"/>
    </row>
    <row r="6895" spans="2:5" x14ac:dyDescent="0.3">
      <c r="B6895" s="104"/>
      <c r="C6895" s="105"/>
      <c r="D6895" s="121"/>
      <c r="E6895" s="83"/>
    </row>
    <row r="6896" spans="2:5" x14ac:dyDescent="0.3">
      <c r="B6896" s="104"/>
      <c r="C6896" s="105"/>
      <c r="D6896" s="121"/>
      <c r="E6896" s="83"/>
    </row>
    <row r="6897" spans="2:5" x14ac:dyDescent="0.3">
      <c r="B6897" s="104"/>
      <c r="C6897" s="105"/>
      <c r="D6897" s="121"/>
      <c r="E6897" s="83"/>
    </row>
    <row r="6898" spans="2:5" x14ac:dyDescent="0.3">
      <c r="B6898" s="104"/>
      <c r="C6898" s="105"/>
      <c r="D6898" s="121"/>
      <c r="E6898" s="83"/>
    </row>
    <row r="6899" spans="2:5" x14ac:dyDescent="0.3">
      <c r="B6899" s="104"/>
      <c r="C6899" s="105"/>
      <c r="D6899" s="121"/>
      <c r="E6899" s="83"/>
    </row>
    <row r="6900" spans="2:5" x14ac:dyDescent="0.3">
      <c r="B6900" s="104"/>
      <c r="C6900" s="105"/>
      <c r="D6900" s="121"/>
      <c r="E6900" s="83"/>
    </row>
    <row r="6901" spans="2:5" x14ac:dyDescent="0.3">
      <c r="B6901" s="104"/>
      <c r="C6901" s="105"/>
      <c r="D6901" s="121"/>
      <c r="E6901" s="83"/>
    </row>
    <row r="6902" spans="2:5" x14ac:dyDescent="0.3">
      <c r="B6902" s="104"/>
      <c r="C6902" s="105"/>
      <c r="D6902" s="121"/>
      <c r="E6902" s="83"/>
    </row>
    <row r="6903" spans="2:5" x14ac:dyDescent="0.3">
      <c r="B6903" s="104"/>
      <c r="C6903" s="105"/>
      <c r="D6903" s="121"/>
      <c r="E6903" s="83"/>
    </row>
    <row r="6904" spans="2:5" x14ac:dyDescent="0.3">
      <c r="B6904" s="104"/>
      <c r="C6904" s="105"/>
      <c r="D6904" s="121"/>
      <c r="E6904" s="83"/>
    </row>
    <row r="6905" spans="2:5" x14ac:dyDescent="0.3">
      <c r="B6905" s="104"/>
      <c r="C6905" s="105"/>
      <c r="D6905" s="121"/>
      <c r="E6905" s="83"/>
    </row>
    <row r="6906" spans="2:5" x14ac:dyDescent="0.3">
      <c r="B6906" s="104"/>
      <c r="C6906" s="105"/>
      <c r="D6906" s="121"/>
      <c r="E6906" s="83"/>
    </row>
    <row r="6907" spans="2:5" x14ac:dyDescent="0.3">
      <c r="B6907" s="104"/>
      <c r="C6907" s="105"/>
      <c r="D6907" s="121"/>
      <c r="E6907" s="83"/>
    </row>
    <row r="6908" spans="2:5" x14ac:dyDescent="0.3">
      <c r="B6908" s="104"/>
      <c r="C6908" s="105"/>
      <c r="D6908" s="121"/>
      <c r="E6908" s="83"/>
    </row>
    <row r="6909" spans="2:5" x14ac:dyDescent="0.3">
      <c r="B6909" s="104"/>
      <c r="C6909" s="105"/>
      <c r="D6909" s="121"/>
      <c r="E6909" s="83"/>
    </row>
    <row r="6910" spans="2:5" x14ac:dyDescent="0.3">
      <c r="B6910" s="104"/>
      <c r="C6910" s="105"/>
      <c r="D6910" s="121"/>
      <c r="E6910" s="83"/>
    </row>
    <row r="6911" spans="2:5" x14ac:dyDescent="0.3">
      <c r="B6911" s="104"/>
      <c r="C6911" s="105"/>
      <c r="D6911" s="121"/>
      <c r="E6911" s="83"/>
    </row>
    <row r="6912" spans="2:5" x14ac:dyDescent="0.3">
      <c r="B6912" s="104"/>
      <c r="C6912" s="105"/>
      <c r="D6912" s="121"/>
      <c r="E6912" s="83"/>
    </row>
    <row r="6913" spans="2:5" x14ac:dyDescent="0.3">
      <c r="B6913" s="104"/>
      <c r="C6913" s="105"/>
      <c r="D6913" s="121"/>
      <c r="E6913" s="83"/>
    </row>
    <row r="6914" spans="2:5" x14ac:dyDescent="0.3">
      <c r="B6914" s="104"/>
      <c r="C6914" s="105"/>
      <c r="D6914" s="121"/>
      <c r="E6914" s="83"/>
    </row>
    <row r="6915" spans="2:5" x14ac:dyDescent="0.3">
      <c r="B6915" s="104"/>
      <c r="C6915" s="105"/>
      <c r="D6915" s="121"/>
      <c r="E6915" s="83"/>
    </row>
    <row r="6916" spans="2:5" x14ac:dyDescent="0.3">
      <c r="B6916" s="104"/>
      <c r="C6916" s="105"/>
      <c r="D6916" s="121"/>
      <c r="E6916" s="83"/>
    </row>
    <row r="6917" spans="2:5" x14ac:dyDescent="0.3">
      <c r="B6917" s="104"/>
      <c r="C6917" s="105"/>
      <c r="D6917" s="121"/>
      <c r="E6917" s="83"/>
    </row>
    <row r="6918" spans="2:5" x14ac:dyDescent="0.3">
      <c r="B6918" s="104"/>
      <c r="C6918" s="105"/>
      <c r="D6918" s="121"/>
      <c r="E6918" s="83"/>
    </row>
    <row r="6919" spans="2:5" x14ac:dyDescent="0.3">
      <c r="B6919" s="104"/>
      <c r="C6919" s="105"/>
      <c r="D6919" s="121"/>
      <c r="E6919" s="83"/>
    </row>
    <row r="6920" spans="2:5" x14ac:dyDescent="0.3">
      <c r="B6920" s="104"/>
      <c r="C6920" s="105"/>
      <c r="D6920" s="121"/>
      <c r="E6920" s="83"/>
    </row>
    <row r="6921" spans="2:5" x14ac:dyDescent="0.3">
      <c r="B6921" s="104"/>
      <c r="C6921" s="105"/>
      <c r="D6921" s="121"/>
      <c r="E6921" s="83"/>
    </row>
    <row r="6922" spans="2:5" x14ac:dyDescent="0.3">
      <c r="B6922" s="104"/>
      <c r="C6922" s="105"/>
      <c r="D6922" s="121"/>
      <c r="E6922" s="83"/>
    </row>
    <row r="6923" spans="2:5" x14ac:dyDescent="0.3">
      <c r="B6923" s="104"/>
      <c r="C6923" s="105"/>
      <c r="D6923" s="121"/>
      <c r="E6923" s="83"/>
    </row>
    <row r="6924" spans="2:5" x14ac:dyDescent="0.3">
      <c r="B6924" s="104"/>
      <c r="C6924" s="105"/>
      <c r="D6924" s="121"/>
      <c r="E6924" s="83"/>
    </row>
    <row r="6925" spans="2:5" x14ac:dyDescent="0.3">
      <c r="B6925" s="104"/>
      <c r="C6925" s="105"/>
      <c r="D6925" s="121"/>
      <c r="E6925" s="83"/>
    </row>
    <row r="6926" spans="2:5" x14ac:dyDescent="0.3">
      <c r="B6926" s="104"/>
      <c r="C6926" s="105"/>
      <c r="D6926" s="121"/>
      <c r="E6926" s="83"/>
    </row>
    <row r="6927" spans="2:5" x14ac:dyDescent="0.3">
      <c r="B6927" s="104"/>
      <c r="C6927" s="105"/>
      <c r="D6927" s="121"/>
      <c r="E6927" s="83"/>
    </row>
    <row r="6928" spans="2:5" x14ac:dyDescent="0.3">
      <c r="B6928" s="104"/>
      <c r="C6928" s="105"/>
      <c r="D6928" s="121"/>
      <c r="E6928" s="83"/>
    </row>
    <row r="6929" spans="2:5" x14ac:dyDescent="0.3">
      <c r="B6929" s="104"/>
      <c r="C6929" s="105"/>
      <c r="D6929" s="121"/>
      <c r="E6929" s="83"/>
    </row>
    <row r="6930" spans="2:5" x14ac:dyDescent="0.3">
      <c r="B6930" s="104"/>
      <c r="C6930" s="105"/>
      <c r="D6930" s="121"/>
      <c r="E6930" s="83"/>
    </row>
    <row r="6931" spans="2:5" x14ac:dyDescent="0.3">
      <c r="B6931" s="104"/>
      <c r="C6931" s="105"/>
      <c r="D6931" s="121"/>
      <c r="E6931" s="83"/>
    </row>
    <row r="6932" spans="2:5" x14ac:dyDescent="0.3">
      <c r="B6932" s="104"/>
      <c r="C6932" s="105"/>
      <c r="D6932" s="121"/>
      <c r="E6932" s="83"/>
    </row>
    <row r="6933" spans="2:5" x14ac:dyDescent="0.3">
      <c r="B6933" s="104"/>
      <c r="C6933" s="105"/>
      <c r="D6933" s="121"/>
      <c r="E6933" s="83"/>
    </row>
    <row r="6934" spans="2:5" x14ac:dyDescent="0.3">
      <c r="B6934" s="104"/>
      <c r="C6934" s="105"/>
      <c r="D6934" s="121"/>
      <c r="E6934" s="83"/>
    </row>
    <row r="6935" spans="2:5" x14ac:dyDescent="0.3">
      <c r="B6935" s="104"/>
      <c r="C6935" s="105"/>
      <c r="D6935" s="121"/>
      <c r="E6935" s="83"/>
    </row>
    <row r="6936" spans="2:5" x14ac:dyDescent="0.3">
      <c r="B6936" s="104"/>
      <c r="C6936" s="105"/>
      <c r="D6936" s="121"/>
      <c r="E6936" s="83"/>
    </row>
    <row r="6937" spans="2:5" x14ac:dyDescent="0.3">
      <c r="B6937" s="104"/>
      <c r="C6937" s="105"/>
      <c r="D6937" s="121"/>
      <c r="E6937" s="83"/>
    </row>
    <row r="6938" spans="2:5" x14ac:dyDescent="0.3">
      <c r="B6938" s="104"/>
      <c r="C6938" s="105"/>
      <c r="D6938" s="121"/>
      <c r="E6938" s="83"/>
    </row>
    <row r="6939" spans="2:5" x14ac:dyDescent="0.3">
      <c r="B6939" s="104"/>
      <c r="C6939" s="105"/>
      <c r="D6939" s="121"/>
      <c r="E6939" s="83"/>
    </row>
    <row r="6940" spans="2:5" x14ac:dyDescent="0.3">
      <c r="B6940" s="104"/>
      <c r="C6940" s="105"/>
      <c r="D6940" s="121"/>
      <c r="E6940" s="83"/>
    </row>
    <row r="6941" spans="2:5" x14ac:dyDescent="0.3">
      <c r="B6941" s="104"/>
      <c r="C6941" s="105"/>
      <c r="D6941" s="121"/>
      <c r="E6941" s="83"/>
    </row>
    <row r="6942" spans="2:5" x14ac:dyDescent="0.3">
      <c r="B6942" s="104"/>
      <c r="C6942" s="105"/>
      <c r="D6942" s="121"/>
      <c r="E6942" s="83"/>
    </row>
    <row r="6943" spans="2:5" x14ac:dyDescent="0.3">
      <c r="B6943" s="104"/>
      <c r="C6943" s="105"/>
      <c r="D6943" s="121"/>
      <c r="E6943" s="83"/>
    </row>
    <row r="6944" spans="2:5" x14ac:dyDescent="0.3">
      <c r="B6944" s="104"/>
      <c r="C6944" s="105"/>
      <c r="D6944" s="121"/>
      <c r="E6944" s="83"/>
    </row>
    <row r="6945" spans="2:5" x14ac:dyDescent="0.3">
      <c r="B6945" s="104"/>
      <c r="C6945" s="105"/>
      <c r="D6945" s="121"/>
      <c r="E6945" s="83"/>
    </row>
    <row r="6946" spans="2:5" x14ac:dyDescent="0.3">
      <c r="B6946" s="104"/>
      <c r="C6946" s="105"/>
      <c r="D6946" s="121"/>
      <c r="E6946" s="83"/>
    </row>
    <row r="6947" spans="2:5" x14ac:dyDescent="0.3">
      <c r="B6947" s="104"/>
      <c r="C6947" s="105"/>
      <c r="D6947" s="121"/>
      <c r="E6947" s="83"/>
    </row>
    <row r="6948" spans="2:5" x14ac:dyDescent="0.3">
      <c r="B6948" s="104"/>
      <c r="C6948" s="105"/>
      <c r="D6948" s="121"/>
      <c r="E6948" s="83"/>
    </row>
    <row r="6949" spans="2:5" x14ac:dyDescent="0.3">
      <c r="B6949" s="104"/>
      <c r="C6949" s="105"/>
      <c r="D6949" s="121"/>
      <c r="E6949" s="83"/>
    </row>
    <row r="6950" spans="2:5" x14ac:dyDescent="0.3">
      <c r="B6950" s="104"/>
      <c r="C6950" s="105"/>
      <c r="D6950" s="121"/>
      <c r="E6950" s="83"/>
    </row>
    <row r="6951" spans="2:5" x14ac:dyDescent="0.3">
      <c r="B6951" s="104"/>
      <c r="C6951" s="105"/>
      <c r="D6951" s="121"/>
      <c r="E6951" s="83"/>
    </row>
    <row r="6952" spans="2:5" x14ac:dyDescent="0.3">
      <c r="B6952" s="104"/>
      <c r="C6952" s="105"/>
      <c r="D6952" s="121"/>
      <c r="E6952" s="83"/>
    </row>
    <row r="6953" spans="2:5" x14ac:dyDescent="0.3">
      <c r="B6953" s="104"/>
      <c r="C6953" s="105"/>
      <c r="D6953" s="121"/>
      <c r="E6953" s="83"/>
    </row>
    <row r="6954" spans="2:5" x14ac:dyDescent="0.3">
      <c r="B6954" s="104"/>
      <c r="C6954" s="105"/>
      <c r="D6954" s="121"/>
      <c r="E6954" s="83"/>
    </row>
    <row r="6955" spans="2:5" x14ac:dyDescent="0.3">
      <c r="B6955" s="104"/>
      <c r="C6955" s="105"/>
      <c r="D6955" s="121"/>
      <c r="E6955" s="83"/>
    </row>
    <row r="6956" spans="2:5" x14ac:dyDescent="0.3">
      <c r="B6956" s="104"/>
      <c r="C6956" s="105"/>
      <c r="D6956" s="121"/>
      <c r="E6956" s="83"/>
    </row>
    <row r="6957" spans="2:5" x14ac:dyDescent="0.3">
      <c r="B6957" s="104"/>
      <c r="C6957" s="105"/>
      <c r="D6957" s="121"/>
      <c r="E6957" s="83"/>
    </row>
    <row r="6958" spans="2:5" x14ac:dyDescent="0.3">
      <c r="B6958" s="104"/>
      <c r="C6958" s="105"/>
      <c r="D6958" s="121"/>
      <c r="E6958" s="83"/>
    </row>
    <row r="6959" spans="2:5" x14ac:dyDescent="0.3">
      <c r="B6959" s="104"/>
      <c r="C6959" s="105"/>
      <c r="D6959" s="121"/>
      <c r="E6959" s="83"/>
    </row>
    <row r="6960" spans="2:5" x14ac:dyDescent="0.3">
      <c r="B6960" s="104"/>
      <c r="C6960" s="105"/>
      <c r="D6960" s="121"/>
      <c r="E6960" s="83"/>
    </row>
    <row r="6961" spans="2:5" x14ac:dyDescent="0.3">
      <c r="B6961" s="104"/>
      <c r="C6961" s="105"/>
      <c r="D6961" s="121"/>
      <c r="E6961" s="83"/>
    </row>
    <row r="6962" spans="2:5" x14ac:dyDescent="0.3">
      <c r="B6962" s="104"/>
      <c r="C6962" s="105"/>
      <c r="D6962" s="121"/>
      <c r="E6962" s="83"/>
    </row>
    <row r="6963" spans="2:5" x14ac:dyDescent="0.3">
      <c r="B6963" s="104"/>
      <c r="C6963" s="105"/>
      <c r="D6963" s="121"/>
      <c r="E6963" s="83"/>
    </row>
    <row r="6964" spans="2:5" x14ac:dyDescent="0.3">
      <c r="B6964" s="104"/>
      <c r="C6964" s="105"/>
      <c r="D6964" s="121"/>
      <c r="E6964" s="83"/>
    </row>
    <row r="6965" spans="2:5" x14ac:dyDescent="0.3">
      <c r="B6965" s="104"/>
      <c r="C6965" s="105"/>
      <c r="D6965" s="121"/>
      <c r="E6965" s="83"/>
    </row>
    <row r="6966" spans="2:5" x14ac:dyDescent="0.3">
      <c r="B6966" s="104"/>
      <c r="C6966" s="105"/>
      <c r="D6966" s="121"/>
      <c r="E6966" s="83"/>
    </row>
    <row r="6967" spans="2:5" x14ac:dyDescent="0.3">
      <c r="B6967" s="104"/>
      <c r="C6967" s="105"/>
      <c r="D6967" s="121"/>
      <c r="E6967" s="83"/>
    </row>
    <row r="6968" spans="2:5" x14ac:dyDescent="0.3">
      <c r="B6968" s="104"/>
      <c r="C6968" s="105"/>
      <c r="D6968" s="121"/>
      <c r="E6968" s="83"/>
    </row>
    <row r="6969" spans="2:5" x14ac:dyDescent="0.3">
      <c r="B6969" s="104"/>
      <c r="C6969" s="105"/>
      <c r="D6969" s="121"/>
      <c r="E6969" s="83"/>
    </row>
    <row r="6970" spans="2:5" x14ac:dyDescent="0.3">
      <c r="B6970" s="104"/>
      <c r="C6970" s="105"/>
      <c r="D6970" s="121"/>
      <c r="E6970" s="83"/>
    </row>
    <row r="6971" spans="2:5" x14ac:dyDescent="0.3">
      <c r="B6971" s="104"/>
      <c r="C6971" s="105"/>
      <c r="D6971" s="121"/>
      <c r="E6971" s="83"/>
    </row>
    <row r="6972" spans="2:5" x14ac:dyDescent="0.3">
      <c r="B6972" s="104"/>
      <c r="C6972" s="105"/>
      <c r="D6972" s="121"/>
      <c r="E6972" s="83"/>
    </row>
    <row r="6973" spans="2:5" x14ac:dyDescent="0.3">
      <c r="B6973" s="104"/>
      <c r="C6973" s="105"/>
      <c r="D6973" s="121"/>
      <c r="E6973" s="83"/>
    </row>
    <row r="6974" spans="2:5" x14ac:dyDescent="0.3">
      <c r="B6974" s="104"/>
      <c r="C6974" s="105"/>
      <c r="D6974" s="121"/>
      <c r="E6974" s="83"/>
    </row>
    <row r="6975" spans="2:5" x14ac:dyDescent="0.3">
      <c r="B6975" s="104"/>
      <c r="C6975" s="105"/>
      <c r="D6975" s="121"/>
      <c r="E6975" s="83"/>
    </row>
    <row r="6976" spans="2:5" x14ac:dyDescent="0.3">
      <c r="B6976" s="104"/>
      <c r="C6976" s="105"/>
      <c r="D6976" s="121"/>
      <c r="E6976" s="83"/>
    </row>
    <row r="6977" spans="2:5" x14ac:dyDescent="0.3">
      <c r="B6977" s="104"/>
      <c r="C6977" s="105"/>
      <c r="D6977" s="121"/>
      <c r="E6977" s="83"/>
    </row>
    <row r="6978" spans="2:5" x14ac:dyDescent="0.3">
      <c r="B6978" s="104"/>
      <c r="C6978" s="105"/>
      <c r="D6978" s="121"/>
      <c r="E6978" s="83"/>
    </row>
    <row r="6979" spans="2:5" x14ac:dyDescent="0.3">
      <c r="B6979" s="104"/>
      <c r="C6979" s="105"/>
      <c r="D6979" s="121"/>
      <c r="E6979" s="83"/>
    </row>
    <row r="6980" spans="2:5" x14ac:dyDescent="0.3">
      <c r="B6980" s="104"/>
      <c r="C6980" s="105"/>
      <c r="D6980" s="121"/>
      <c r="E6980" s="83"/>
    </row>
    <row r="6981" spans="2:5" x14ac:dyDescent="0.3">
      <c r="B6981" s="104"/>
      <c r="C6981" s="105"/>
      <c r="D6981" s="121"/>
      <c r="E6981" s="83"/>
    </row>
    <row r="6982" spans="2:5" x14ac:dyDescent="0.3">
      <c r="B6982" s="104"/>
      <c r="C6982" s="105"/>
      <c r="D6982" s="121"/>
      <c r="E6982" s="83"/>
    </row>
    <row r="6983" spans="2:5" x14ac:dyDescent="0.3">
      <c r="B6983" s="104"/>
      <c r="C6983" s="105"/>
      <c r="D6983" s="121"/>
      <c r="E6983" s="83"/>
    </row>
    <row r="6984" spans="2:5" x14ac:dyDescent="0.3">
      <c r="B6984" s="104"/>
      <c r="C6984" s="105"/>
      <c r="D6984" s="121"/>
      <c r="E6984" s="83"/>
    </row>
    <row r="6985" spans="2:5" x14ac:dyDescent="0.3">
      <c r="B6985" s="104"/>
      <c r="C6985" s="105"/>
      <c r="D6985" s="121"/>
      <c r="E6985" s="83"/>
    </row>
    <row r="6986" spans="2:5" x14ac:dyDescent="0.3">
      <c r="B6986" s="104"/>
      <c r="C6986" s="105"/>
      <c r="D6986" s="121"/>
      <c r="E6986" s="83"/>
    </row>
    <row r="6987" spans="2:5" x14ac:dyDescent="0.3">
      <c r="B6987" s="104"/>
      <c r="C6987" s="105"/>
      <c r="D6987" s="121"/>
      <c r="E6987" s="83"/>
    </row>
    <row r="6988" spans="2:5" x14ac:dyDescent="0.3">
      <c r="B6988" s="104"/>
      <c r="C6988" s="105"/>
      <c r="D6988" s="121"/>
      <c r="E6988" s="83"/>
    </row>
    <row r="6989" spans="2:5" x14ac:dyDescent="0.3">
      <c r="B6989" s="104"/>
      <c r="C6989" s="105"/>
      <c r="D6989" s="121"/>
      <c r="E6989" s="83"/>
    </row>
    <row r="6990" spans="2:5" x14ac:dyDescent="0.3">
      <c r="B6990" s="104"/>
      <c r="C6990" s="105"/>
      <c r="D6990" s="121"/>
      <c r="E6990" s="83"/>
    </row>
    <row r="6991" spans="2:5" x14ac:dyDescent="0.3">
      <c r="B6991" s="104"/>
      <c r="C6991" s="105"/>
      <c r="D6991" s="121"/>
      <c r="E6991" s="83"/>
    </row>
    <row r="6992" spans="2:5" x14ac:dyDescent="0.3">
      <c r="B6992" s="104"/>
      <c r="C6992" s="105"/>
      <c r="D6992" s="121"/>
      <c r="E6992" s="83"/>
    </row>
    <row r="6993" spans="2:5" x14ac:dyDescent="0.3">
      <c r="B6993" s="104"/>
      <c r="C6993" s="105"/>
      <c r="D6993" s="121"/>
      <c r="E6993" s="83"/>
    </row>
    <row r="6994" spans="2:5" x14ac:dyDescent="0.3">
      <c r="B6994" s="104"/>
      <c r="C6994" s="105"/>
      <c r="D6994" s="121"/>
      <c r="E6994" s="83"/>
    </row>
    <row r="6995" spans="2:5" x14ac:dyDescent="0.3">
      <c r="B6995" s="104"/>
      <c r="C6995" s="105"/>
      <c r="D6995" s="121"/>
      <c r="E6995" s="83"/>
    </row>
    <row r="6996" spans="2:5" x14ac:dyDescent="0.3">
      <c r="B6996" s="104"/>
      <c r="C6996" s="105"/>
      <c r="D6996" s="121"/>
      <c r="E6996" s="83"/>
    </row>
    <row r="6997" spans="2:5" x14ac:dyDescent="0.3">
      <c r="B6997" s="104"/>
      <c r="C6997" s="105"/>
      <c r="D6997" s="121"/>
      <c r="E6997" s="83"/>
    </row>
    <row r="6998" spans="2:5" x14ac:dyDescent="0.3">
      <c r="B6998" s="104"/>
      <c r="C6998" s="105"/>
      <c r="D6998" s="121"/>
      <c r="E6998" s="83"/>
    </row>
    <row r="6999" spans="2:5" x14ac:dyDescent="0.3">
      <c r="B6999" s="104"/>
      <c r="C6999" s="105"/>
      <c r="D6999" s="121"/>
      <c r="E6999" s="83"/>
    </row>
    <row r="7000" spans="2:5" x14ac:dyDescent="0.3">
      <c r="B7000" s="104"/>
      <c r="C7000" s="105"/>
      <c r="D7000" s="121"/>
      <c r="E7000" s="83"/>
    </row>
    <row r="7001" spans="2:5" x14ac:dyDescent="0.3">
      <c r="B7001" s="104"/>
      <c r="C7001" s="105"/>
      <c r="D7001" s="121"/>
      <c r="E7001" s="83"/>
    </row>
    <row r="7002" spans="2:5" x14ac:dyDescent="0.3">
      <c r="B7002" s="104"/>
      <c r="C7002" s="105"/>
      <c r="D7002" s="121"/>
      <c r="E7002" s="83"/>
    </row>
    <row r="7003" spans="2:5" x14ac:dyDescent="0.3">
      <c r="B7003" s="104"/>
      <c r="C7003" s="105"/>
      <c r="D7003" s="121"/>
      <c r="E7003" s="83"/>
    </row>
    <row r="7004" spans="2:5" x14ac:dyDescent="0.3">
      <c r="B7004" s="104"/>
      <c r="C7004" s="105"/>
      <c r="D7004" s="121"/>
      <c r="E7004" s="83"/>
    </row>
    <row r="7005" spans="2:5" x14ac:dyDescent="0.3">
      <c r="B7005" s="104"/>
      <c r="C7005" s="105"/>
      <c r="D7005" s="121"/>
      <c r="E7005" s="83"/>
    </row>
    <row r="7006" spans="2:5" x14ac:dyDescent="0.3">
      <c r="B7006" s="104"/>
      <c r="C7006" s="105"/>
      <c r="D7006" s="121"/>
      <c r="E7006" s="83"/>
    </row>
    <row r="7007" spans="2:5" x14ac:dyDescent="0.3">
      <c r="B7007" s="104"/>
      <c r="C7007" s="105"/>
      <c r="D7007" s="121"/>
      <c r="E7007" s="83"/>
    </row>
    <row r="7008" spans="2:5" x14ac:dyDescent="0.3">
      <c r="B7008" s="104"/>
      <c r="C7008" s="105"/>
      <c r="D7008" s="121"/>
      <c r="E7008" s="83"/>
    </row>
    <row r="7009" spans="2:5" x14ac:dyDescent="0.3">
      <c r="B7009" s="104"/>
      <c r="C7009" s="105"/>
      <c r="D7009" s="121"/>
      <c r="E7009" s="83"/>
    </row>
    <row r="7010" spans="2:5" x14ac:dyDescent="0.3">
      <c r="B7010" s="104"/>
      <c r="C7010" s="105"/>
      <c r="D7010" s="121"/>
      <c r="E7010" s="83"/>
    </row>
    <row r="7011" spans="2:5" x14ac:dyDescent="0.3">
      <c r="B7011" s="104"/>
      <c r="C7011" s="105"/>
      <c r="D7011" s="121"/>
      <c r="E7011" s="83"/>
    </row>
    <row r="7012" spans="2:5" x14ac:dyDescent="0.3">
      <c r="B7012" s="104"/>
      <c r="C7012" s="105"/>
      <c r="D7012" s="121"/>
      <c r="E7012" s="83"/>
    </row>
    <row r="7013" spans="2:5" x14ac:dyDescent="0.3">
      <c r="B7013" s="104"/>
      <c r="C7013" s="105"/>
      <c r="D7013" s="121"/>
      <c r="E7013" s="83"/>
    </row>
    <row r="7014" spans="2:5" x14ac:dyDescent="0.3">
      <c r="B7014" s="104"/>
      <c r="C7014" s="105"/>
      <c r="D7014" s="121"/>
      <c r="E7014" s="83"/>
    </row>
    <row r="7015" spans="2:5" x14ac:dyDescent="0.3">
      <c r="B7015" s="104"/>
      <c r="C7015" s="105"/>
      <c r="D7015" s="121"/>
      <c r="E7015" s="83"/>
    </row>
    <row r="7016" spans="2:5" x14ac:dyDescent="0.3">
      <c r="B7016" s="104"/>
      <c r="C7016" s="105"/>
      <c r="D7016" s="121"/>
      <c r="E7016" s="83"/>
    </row>
    <row r="7017" spans="2:5" x14ac:dyDescent="0.3">
      <c r="B7017" s="104"/>
      <c r="C7017" s="105"/>
      <c r="D7017" s="121"/>
      <c r="E7017" s="83"/>
    </row>
    <row r="7018" spans="2:5" x14ac:dyDescent="0.3">
      <c r="B7018" s="104"/>
      <c r="C7018" s="105"/>
      <c r="D7018" s="121"/>
      <c r="E7018" s="83"/>
    </row>
    <row r="7019" spans="2:5" x14ac:dyDescent="0.3">
      <c r="B7019" s="104"/>
      <c r="C7019" s="105"/>
      <c r="D7019" s="121"/>
      <c r="E7019" s="83"/>
    </row>
    <row r="7020" spans="2:5" x14ac:dyDescent="0.3">
      <c r="B7020" s="104"/>
      <c r="C7020" s="105"/>
      <c r="D7020" s="121"/>
      <c r="E7020" s="83"/>
    </row>
    <row r="7021" spans="2:5" x14ac:dyDescent="0.3">
      <c r="B7021" s="104"/>
      <c r="C7021" s="105"/>
      <c r="D7021" s="121"/>
      <c r="E7021" s="83"/>
    </row>
    <row r="7022" spans="2:5" x14ac:dyDescent="0.3">
      <c r="B7022" s="104"/>
      <c r="C7022" s="105"/>
      <c r="D7022" s="121"/>
      <c r="E7022" s="83"/>
    </row>
    <row r="7023" spans="2:5" x14ac:dyDescent="0.3">
      <c r="B7023" s="104"/>
      <c r="C7023" s="105"/>
      <c r="D7023" s="121"/>
      <c r="E7023" s="83"/>
    </row>
    <row r="7024" spans="2:5" x14ac:dyDescent="0.3">
      <c r="B7024" s="104"/>
      <c r="C7024" s="105"/>
      <c r="D7024" s="121"/>
      <c r="E7024" s="83"/>
    </row>
    <row r="7025" spans="2:5" x14ac:dyDescent="0.3">
      <c r="B7025" s="104"/>
      <c r="C7025" s="105"/>
      <c r="D7025" s="121"/>
      <c r="E7025" s="83"/>
    </row>
    <row r="7026" spans="2:5" x14ac:dyDescent="0.3">
      <c r="B7026" s="104"/>
      <c r="C7026" s="105"/>
      <c r="D7026" s="121"/>
      <c r="E7026" s="83"/>
    </row>
    <row r="7027" spans="2:5" x14ac:dyDescent="0.3">
      <c r="B7027" s="104"/>
      <c r="C7027" s="105"/>
      <c r="D7027" s="121"/>
      <c r="E7027" s="83"/>
    </row>
    <row r="7028" spans="2:5" x14ac:dyDescent="0.3">
      <c r="B7028" s="104"/>
      <c r="C7028" s="105"/>
      <c r="D7028" s="121"/>
      <c r="E7028" s="83"/>
    </row>
    <row r="7029" spans="2:5" x14ac:dyDescent="0.3">
      <c r="B7029" s="104"/>
      <c r="C7029" s="105"/>
      <c r="D7029" s="121"/>
      <c r="E7029" s="83"/>
    </row>
    <row r="7030" spans="2:5" x14ac:dyDescent="0.3">
      <c r="B7030" s="104"/>
      <c r="C7030" s="105"/>
      <c r="D7030" s="121"/>
      <c r="E7030" s="83"/>
    </row>
    <row r="7031" spans="2:5" x14ac:dyDescent="0.3">
      <c r="B7031" s="104"/>
      <c r="C7031" s="105"/>
      <c r="D7031" s="121"/>
      <c r="E7031" s="83"/>
    </row>
    <row r="7032" spans="2:5" x14ac:dyDescent="0.3">
      <c r="B7032" s="104"/>
      <c r="C7032" s="105"/>
      <c r="D7032" s="121"/>
      <c r="E7032" s="83"/>
    </row>
    <row r="7033" spans="2:5" x14ac:dyDescent="0.3">
      <c r="B7033" s="104"/>
      <c r="C7033" s="105"/>
      <c r="D7033" s="121"/>
      <c r="E7033" s="83"/>
    </row>
    <row r="7034" spans="2:5" x14ac:dyDescent="0.3">
      <c r="B7034" s="104"/>
      <c r="C7034" s="105"/>
      <c r="D7034" s="121"/>
      <c r="E7034" s="83"/>
    </row>
    <row r="7035" spans="2:5" x14ac:dyDescent="0.3">
      <c r="B7035" s="104"/>
      <c r="C7035" s="105"/>
      <c r="D7035" s="121"/>
      <c r="E7035" s="83"/>
    </row>
    <row r="7036" spans="2:5" x14ac:dyDescent="0.3">
      <c r="B7036" s="104"/>
      <c r="C7036" s="105"/>
      <c r="D7036" s="121"/>
      <c r="E7036" s="83"/>
    </row>
    <row r="7037" spans="2:5" x14ac:dyDescent="0.3">
      <c r="B7037" s="104"/>
      <c r="C7037" s="105"/>
      <c r="D7037" s="121"/>
      <c r="E7037" s="83"/>
    </row>
    <row r="7038" spans="2:5" x14ac:dyDescent="0.3">
      <c r="B7038" s="104"/>
      <c r="C7038" s="105"/>
      <c r="D7038" s="121"/>
      <c r="E7038" s="83"/>
    </row>
    <row r="7039" spans="2:5" x14ac:dyDescent="0.3">
      <c r="B7039" s="104"/>
      <c r="C7039" s="105"/>
      <c r="D7039" s="121"/>
      <c r="E7039" s="83"/>
    </row>
    <row r="7040" spans="2:5" x14ac:dyDescent="0.3">
      <c r="B7040" s="104"/>
      <c r="C7040" s="105"/>
      <c r="D7040" s="121"/>
      <c r="E7040" s="83"/>
    </row>
    <row r="7041" spans="2:5" x14ac:dyDescent="0.3">
      <c r="B7041" s="104"/>
      <c r="C7041" s="105"/>
      <c r="D7041" s="121"/>
      <c r="E7041" s="83"/>
    </row>
    <row r="7042" spans="2:5" x14ac:dyDescent="0.3">
      <c r="B7042" s="104"/>
      <c r="C7042" s="105"/>
      <c r="D7042" s="121"/>
      <c r="E7042" s="83"/>
    </row>
    <row r="7043" spans="2:5" x14ac:dyDescent="0.3">
      <c r="B7043" s="104"/>
      <c r="C7043" s="105"/>
      <c r="D7043" s="121"/>
      <c r="E7043" s="83"/>
    </row>
    <row r="7044" spans="2:5" x14ac:dyDescent="0.3">
      <c r="B7044" s="104"/>
      <c r="C7044" s="105"/>
      <c r="D7044" s="121"/>
      <c r="E7044" s="83"/>
    </row>
    <row r="7045" spans="2:5" x14ac:dyDescent="0.3">
      <c r="B7045" s="104"/>
      <c r="C7045" s="105"/>
      <c r="D7045" s="121"/>
      <c r="E7045" s="83"/>
    </row>
    <row r="7046" spans="2:5" x14ac:dyDescent="0.3">
      <c r="B7046" s="104"/>
      <c r="C7046" s="105"/>
      <c r="D7046" s="121"/>
      <c r="E7046" s="83"/>
    </row>
    <row r="7047" spans="2:5" x14ac:dyDescent="0.3">
      <c r="B7047" s="104"/>
      <c r="C7047" s="105"/>
      <c r="D7047" s="121"/>
      <c r="E7047" s="83"/>
    </row>
    <row r="7048" spans="2:5" x14ac:dyDescent="0.3">
      <c r="B7048" s="104"/>
      <c r="C7048" s="105"/>
      <c r="D7048" s="121"/>
      <c r="E7048" s="83"/>
    </row>
    <row r="7049" spans="2:5" x14ac:dyDescent="0.3">
      <c r="B7049" s="104"/>
      <c r="C7049" s="105"/>
      <c r="D7049" s="121"/>
      <c r="E7049" s="83"/>
    </row>
    <row r="7050" spans="2:5" x14ac:dyDescent="0.3">
      <c r="B7050" s="104"/>
      <c r="C7050" s="105"/>
      <c r="D7050" s="121"/>
      <c r="E7050" s="83"/>
    </row>
    <row r="7051" spans="2:5" x14ac:dyDescent="0.3">
      <c r="B7051" s="104"/>
      <c r="C7051" s="105"/>
      <c r="D7051" s="121"/>
      <c r="E7051" s="83"/>
    </row>
    <row r="7052" spans="2:5" x14ac:dyDescent="0.3">
      <c r="B7052" s="104"/>
      <c r="C7052" s="105"/>
      <c r="D7052" s="121"/>
      <c r="E7052" s="83"/>
    </row>
    <row r="7053" spans="2:5" x14ac:dyDescent="0.3">
      <c r="B7053" s="104"/>
      <c r="C7053" s="105"/>
      <c r="D7053" s="121"/>
      <c r="E7053" s="83"/>
    </row>
    <row r="7054" spans="2:5" x14ac:dyDescent="0.3">
      <c r="B7054" s="104"/>
      <c r="C7054" s="105"/>
      <c r="D7054" s="121"/>
      <c r="E7054" s="83"/>
    </row>
    <row r="7055" spans="2:5" x14ac:dyDescent="0.3">
      <c r="B7055" s="104"/>
      <c r="C7055" s="105"/>
      <c r="D7055" s="121"/>
      <c r="E7055" s="83"/>
    </row>
    <row r="7056" spans="2:5" x14ac:dyDescent="0.3">
      <c r="B7056" s="104"/>
      <c r="C7056" s="105"/>
      <c r="D7056" s="121"/>
      <c r="E7056" s="83"/>
    </row>
    <row r="7057" spans="2:5" x14ac:dyDescent="0.3">
      <c r="B7057" s="104"/>
      <c r="C7057" s="105"/>
      <c r="D7057" s="121"/>
      <c r="E7057" s="83"/>
    </row>
    <row r="7058" spans="2:5" x14ac:dyDescent="0.3">
      <c r="B7058" s="104"/>
      <c r="C7058" s="105"/>
      <c r="D7058" s="121"/>
      <c r="E7058" s="83"/>
    </row>
    <row r="7059" spans="2:5" x14ac:dyDescent="0.3">
      <c r="B7059" s="104"/>
      <c r="C7059" s="105"/>
      <c r="D7059" s="121"/>
      <c r="E7059" s="83"/>
    </row>
    <row r="7060" spans="2:5" x14ac:dyDescent="0.3">
      <c r="B7060" s="104"/>
      <c r="C7060" s="105"/>
      <c r="D7060" s="121"/>
      <c r="E7060" s="83"/>
    </row>
    <row r="7061" spans="2:5" x14ac:dyDescent="0.3">
      <c r="B7061" s="104"/>
      <c r="C7061" s="105"/>
      <c r="D7061" s="121"/>
      <c r="E7061" s="83"/>
    </row>
    <row r="7062" spans="2:5" x14ac:dyDescent="0.3">
      <c r="B7062" s="104"/>
      <c r="C7062" s="105"/>
      <c r="D7062" s="121"/>
      <c r="E7062" s="83"/>
    </row>
    <row r="7063" spans="2:5" x14ac:dyDescent="0.3">
      <c r="B7063" s="104"/>
      <c r="C7063" s="105"/>
      <c r="D7063" s="121"/>
      <c r="E7063" s="83"/>
    </row>
    <row r="7064" spans="2:5" x14ac:dyDescent="0.3">
      <c r="B7064" s="104"/>
      <c r="C7064" s="105"/>
      <c r="D7064" s="121"/>
      <c r="E7064" s="83"/>
    </row>
    <row r="7065" spans="2:5" x14ac:dyDescent="0.3">
      <c r="B7065" s="104"/>
      <c r="C7065" s="105"/>
      <c r="D7065" s="121"/>
      <c r="E7065" s="83"/>
    </row>
    <row r="7066" spans="2:5" x14ac:dyDescent="0.3">
      <c r="B7066" s="104"/>
      <c r="C7066" s="105"/>
      <c r="D7066" s="121"/>
      <c r="E7066" s="83"/>
    </row>
    <row r="7067" spans="2:5" x14ac:dyDescent="0.3">
      <c r="B7067" s="104"/>
      <c r="C7067" s="105"/>
      <c r="D7067" s="121"/>
      <c r="E7067" s="83"/>
    </row>
    <row r="7068" spans="2:5" x14ac:dyDescent="0.3">
      <c r="B7068" s="104"/>
      <c r="C7068" s="105"/>
      <c r="D7068" s="121"/>
      <c r="E7068" s="83"/>
    </row>
    <row r="7069" spans="2:5" x14ac:dyDescent="0.3">
      <c r="B7069" s="104"/>
      <c r="C7069" s="105"/>
      <c r="D7069" s="121"/>
      <c r="E7069" s="83"/>
    </row>
    <row r="7070" spans="2:5" x14ac:dyDescent="0.3">
      <c r="B7070" s="104"/>
      <c r="C7070" s="105"/>
      <c r="D7070" s="121"/>
      <c r="E7070" s="83"/>
    </row>
    <row r="7071" spans="2:5" x14ac:dyDescent="0.3">
      <c r="B7071" s="104"/>
      <c r="C7071" s="105"/>
      <c r="D7071" s="121"/>
      <c r="E7071" s="83"/>
    </row>
    <row r="7072" spans="2:5" x14ac:dyDescent="0.3">
      <c r="B7072" s="104"/>
      <c r="C7072" s="105"/>
      <c r="D7072" s="121"/>
      <c r="E7072" s="83"/>
    </row>
    <row r="7073" spans="2:5" x14ac:dyDescent="0.3">
      <c r="B7073" s="104"/>
      <c r="C7073" s="105"/>
      <c r="D7073" s="121"/>
      <c r="E7073" s="83"/>
    </row>
    <row r="7074" spans="2:5" x14ac:dyDescent="0.3">
      <c r="B7074" s="104"/>
      <c r="C7074" s="105"/>
      <c r="D7074" s="121"/>
      <c r="E7074" s="83"/>
    </row>
    <row r="7075" spans="2:5" x14ac:dyDescent="0.3">
      <c r="B7075" s="104"/>
      <c r="C7075" s="105"/>
      <c r="D7075" s="121"/>
      <c r="E7075" s="83"/>
    </row>
    <row r="7076" spans="2:5" x14ac:dyDescent="0.3">
      <c r="B7076" s="104"/>
      <c r="C7076" s="105"/>
      <c r="D7076" s="121"/>
      <c r="E7076" s="83"/>
    </row>
    <row r="7077" spans="2:5" x14ac:dyDescent="0.3">
      <c r="B7077" s="104"/>
      <c r="C7077" s="105"/>
      <c r="D7077" s="121"/>
      <c r="E7077" s="83"/>
    </row>
    <row r="7078" spans="2:5" x14ac:dyDescent="0.3">
      <c r="B7078" s="104"/>
      <c r="C7078" s="105"/>
      <c r="D7078" s="121"/>
      <c r="E7078" s="83"/>
    </row>
    <row r="7079" spans="2:5" x14ac:dyDescent="0.3">
      <c r="B7079" s="104"/>
      <c r="C7079" s="105"/>
      <c r="D7079" s="121"/>
      <c r="E7079" s="83"/>
    </row>
    <row r="7080" spans="2:5" x14ac:dyDescent="0.3">
      <c r="B7080" s="104"/>
      <c r="C7080" s="105"/>
      <c r="D7080" s="121"/>
      <c r="E7080" s="83"/>
    </row>
    <row r="7081" spans="2:5" x14ac:dyDescent="0.3">
      <c r="B7081" s="104"/>
      <c r="C7081" s="105"/>
      <c r="D7081" s="121"/>
      <c r="E7081" s="83"/>
    </row>
    <row r="7082" spans="2:5" x14ac:dyDescent="0.3">
      <c r="B7082" s="104"/>
      <c r="C7082" s="105"/>
      <c r="D7082" s="121"/>
      <c r="E7082" s="83"/>
    </row>
    <row r="7083" spans="2:5" x14ac:dyDescent="0.3">
      <c r="B7083" s="104"/>
      <c r="C7083" s="105"/>
      <c r="D7083" s="121"/>
      <c r="E7083" s="83"/>
    </row>
    <row r="7084" spans="2:5" x14ac:dyDescent="0.3">
      <c r="B7084" s="104"/>
      <c r="C7084" s="105"/>
      <c r="D7084" s="121"/>
      <c r="E7084" s="83"/>
    </row>
    <row r="7085" spans="2:5" x14ac:dyDescent="0.3">
      <c r="B7085" s="104"/>
      <c r="C7085" s="105"/>
      <c r="D7085" s="121"/>
      <c r="E7085" s="83"/>
    </row>
    <row r="7086" spans="2:5" x14ac:dyDescent="0.3">
      <c r="B7086" s="104"/>
      <c r="C7086" s="105"/>
      <c r="D7086" s="121"/>
      <c r="E7086" s="83"/>
    </row>
    <row r="7087" spans="2:5" x14ac:dyDescent="0.3">
      <c r="B7087" s="104"/>
      <c r="C7087" s="105"/>
      <c r="D7087" s="121"/>
      <c r="E7087" s="83"/>
    </row>
    <row r="7088" spans="2:5" x14ac:dyDescent="0.3">
      <c r="B7088" s="104"/>
      <c r="C7088" s="105"/>
      <c r="D7088" s="121"/>
      <c r="E7088" s="83"/>
    </row>
    <row r="7089" spans="2:5" x14ac:dyDescent="0.3">
      <c r="B7089" s="104"/>
      <c r="C7089" s="105"/>
      <c r="D7089" s="121"/>
      <c r="E7089" s="83"/>
    </row>
    <row r="7090" spans="2:5" x14ac:dyDescent="0.3">
      <c r="B7090" s="104"/>
      <c r="C7090" s="105"/>
      <c r="D7090" s="121"/>
      <c r="E7090" s="83"/>
    </row>
    <row r="7091" spans="2:5" x14ac:dyDescent="0.3">
      <c r="B7091" s="104"/>
      <c r="C7091" s="105"/>
      <c r="D7091" s="121"/>
      <c r="E7091" s="83"/>
    </row>
    <row r="7092" spans="2:5" x14ac:dyDescent="0.3">
      <c r="B7092" s="104"/>
      <c r="C7092" s="105"/>
      <c r="D7092" s="121"/>
      <c r="E7092" s="83"/>
    </row>
    <row r="7093" spans="2:5" x14ac:dyDescent="0.3">
      <c r="B7093" s="104"/>
      <c r="C7093" s="105"/>
      <c r="D7093" s="121"/>
      <c r="E7093" s="83"/>
    </row>
    <row r="7094" spans="2:5" x14ac:dyDescent="0.3">
      <c r="B7094" s="104"/>
      <c r="C7094" s="105"/>
      <c r="D7094" s="121"/>
      <c r="E7094" s="83"/>
    </row>
    <row r="7095" spans="2:5" x14ac:dyDescent="0.3">
      <c r="B7095" s="104"/>
      <c r="C7095" s="105"/>
      <c r="D7095" s="121"/>
      <c r="E7095" s="83"/>
    </row>
    <row r="7096" spans="2:5" x14ac:dyDescent="0.3">
      <c r="B7096" s="104"/>
      <c r="C7096" s="105"/>
      <c r="D7096" s="121"/>
      <c r="E7096" s="83"/>
    </row>
    <row r="7097" spans="2:5" x14ac:dyDescent="0.3">
      <c r="B7097" s="104"/>
      <c r="C7097" s="105"/>
      <c r="D7097" s="121"/>
      <c r="E7097" s="83"/>
    </row>
    <row r="7098" spans="2:5" x14ac:dyDescent="0.3">
      <c r="B7098" s="104"/>
      <c r="C7098" s="105"/>
      <c r="D7098" s="121"/>
      <c r="E7098" s="83"/>
    </row>
    <row r="7099" spans="2:5" x14ac:dyDescent="0.3">
      <c r="B7099" s="104"/>
      <c r="C7099" s="105"/>
      <c r="D7099" s="121"/>
      <c r="E7099" s="83"/>
    </row>
    <row r="7100" spans="2:5" x14ac:dyDescent="0.3">
      <c r="B7100" s="104"/>
      <c r="C7100" s="105"/>
      <c r="D7100" s="121"/>
      <c r="E7100" s="83"/>
    </row>
    <row r="7101" spans="2:5" x14ac:dyDescent="0.3">
      <c r="B7101" s="104"/>
      <c r="C7101" s="105"/>
      <c r="D7101" s="121"/>
      <c r="E7101" s="83"/>
    </row>
    <row r="7102" spans="2:5" x14ac:dyDescent="0.3">
      <c r="B7102" s="104"/>
      <c r="C7102" s="105"/>
      <c r="D7102" s="121"/>
      <c r="E7102" s="83"/>
    </row>
    <row r="7103" spans="2:5" x14ac:dyDescent="0.3">
      <c r="B7103" s="104"/>
      <c r="C7103" s="105"/>
      <c r="D7103" s="121"/>
      <c r="E7103" s="83"/>
    </row>
    <row r="7104" spans="2:5" x14ac:dyDescent="0.3">
      <c r="B7104" s="104"/>
      <c r="C7104" s="105"/>
      <c r="D7104" s="121"/>
      <c r="E7104" s="83"/>
    </row>
    <row r="7105" spans="2:5" x14ac:dyDescent="0.3">
      <c r="B7105" s="104"/>
      <c r="C7105" s="105"/>
      <c r="D7105" s="121"/>
      <c r="E7105" s="83"/>
    </row>
    <row r="7106" spans="2:5" x14ac:dyDescent="0.3">
      <c r="B7106" s="104"/>
      <c r="C7106" s="105"/>
      <c r="D7106" s="121"/>
      <c r="E7106" s="83"/>
    </row>
    <row r="7107" spans="2:5" x14ac:dyDescent="0.3">
      <c r="B7107" s="104"/>
      <c r="C7107" s="105"/>
      <c r="D7107" s="121"/>
      <c r="E7107" s="83"/>
    </row>
    <row r="7108" spans="2:5" x14ac:dyDescent="0.3">
      <c r="B7108" s="104"/>
      <c r="C7108" s="105"/>
      <c r="D7108" s="121"/>
      <c r="E7108" s="83"/>
    </row>
    <row r="7109" spans="2:5" x14ac:dyDescent="0.3">
      <c r="B7109" s="104"/>
      <c r="C7109" s="105"/>
      <c r="D7109" s="121"/>
      <c r="E7109" s="83"/>
    </row>
    <row r="7110" spans="2:5" x14ac:dyDescent="0.3">
      <c r="B7110" s="104"/>
      <c r="C7110" s="105"/>
      <c r="D7110" s="121"/>
      <c r="E7110" s="83"/>
    </row>
    <row r="7111" spans="2:5" x14ac:dyDescent="0.3">
      <c r="B7111" s="104"/>
      <c r="C7111" s="105"/>
      <c r="D7111" s="121"/>
      <c r="E7111" s="83"/>
    </row>
    <row r="7112" spans="2:5" x14ac:dyDescent="0.3">
      <c r="B7112" s="104"/>
      <c r="C7112" s="105"/>
      <c r="D7112" s="121"/>
      <c r="E7112" s="83"/>
    </row>
    <row r="7113" spans="2:5" x14ac:dyDescent="0.3">
      <c r="B7113" s="104"/>
      <c r="C7113" s="105"/>
      <c r="D7113" s="121"/>
      <c r="E7113" s="83"/>
    </row>
    <row r="7114" spans="2:5" x14ac:dyDescent="0.3">
      <c r="B7114" s="104"/>
      <c r="C7114" s="105"/>
      <c r="D7114" s="121"/>
      <c r="E7114" s="83"/>
    </row>
    <row r="7115" spans="2:5" x14ac:dyDescent="0.3">
      <c r="B7115" s="104"/>
      <c r="C7115" s="105"/>
      <c r="D7115" s="121"/>
      <c r="E7115" s="83"/>
    </row>
    <row r="7116" spans="2:5" x14ac:dyDescent="0.3">
      <c r="B7116" s="104"/>
      <c r="C7116" s="105"/>
      <c r="D7116" s="121"/>
      <c r="E7116" s="83"/>
    </row>
    <row r="7117" spans="2:5" x14ac:dyDescent="0.3">
      <c r="B7117" s="104"/>
      <c r="C7117" s="105"/>
      <c r="D7117" s="121"/>
      <c r="E7117" s="83"/>
    </row>
    <row r="7118" spans="2:5" x14ac:dyDescent="0.3">
      <c r="B7118" s="104"/>
      <c r="C7118" s="105"/>
      <c r="D7118" s="121"/>
      <c r="E7118" s="83"/>
    </row>
    <row r="7119" spans="2:5" x14ac:dyDescent="0.3">
      <c r="B7119" s="104"/>
      <c r="C7119" s="105"/>
      <c r="D7119" s="121"/>
      <c r="E7119" s="83"/>
    </row>
    <row r="7120" spans="2:5" x14ac:dyDescent="0.3">
      <c r="B7120" s="104"/>
      <c r="C7120" s="105"/>
      <c r="D7120" s="121"/>
      <c r="E7120" s="83"/>
    </row>
    <row r="7121" spans="2:5" x14ac:dyDescent="0.3">
      <c r="B7121" s="104"/>
      <c r="C7121" s="105"/>
      <c r="D7121" s="121"/>
      <c r="E7121" s="83"/>
    </row>
    <row r="7122" spans="2:5" x14ac:dyDescent="0.3">
      <c r="B7122" s="104"/>
      <c r="C7122" s="105"/>
      <c r="D7122" s="121"/>
      <c r="E7122" s="83"/>
    </row>
    <row r="7123" spans="2:5" x14ac:dyDescent="0.3">
      <c r="B7123" s="104"/>
      <c r="C7123" s="105"/>
      <c r="D7123" s="121"/>
      <c r="E7123" s="83"/>
    </row>
    <row r="7124" spans="2:5" x14ac:dyDescent="0.3">
      <c r="B7124" s="104"/>
      <c r="C7124" s="105"/>
      <c r="D7124" s="121"/>
      <c r="E7124" s="83"/>
    </row>
    <row r="7125" spans="2:5" x14ac:dyDescent="0.3">
      <c r="B7125" s="104"/>
      <c r="C7125" s="105"/>
      <c r="D7125" s="121"/>
      <c r="E7125" s="83"/>
    </row>
    <row r="7126" spans="2:5" x14ac:dyDescent="0.3">
      <c r="B7126" s="104"/>
      <c r="C7126" s="105"/>
      <c r="D7126" s="121"/>
      <c r="E7126" s="83"/>
    </row>
    <row r="7127" spans="2:5" x14ac:dyDescent="0.3">
      <c r="B7127" s="104"/>
      <c r="C7127" s="105"/>
      <c r="D7127" s="121"/>
      <c r="E7127" s="83"/>
    </row>
    <row r="7128" spans="2:5" x14ac:dyDescent="0.3">
      <c r="B7128" s="104"/>
      <c r="C7128" s="105"/>
      <c r="D7128" s="121"/>
      <c r="E7128" s="83"/>
    </row>
    <row r="7129" spans="2:5" x14ac:dyDescent="0.3">
      <c r="B7129" s="104"/>
      <c r="C7129" s="105"/>
      <c r="D7129" s="121"/>
      <c r="E7129" s="83"/>
    </row>
    <row r="7130" spans="2:5" x14ac:dyDescent="0.3">
      <c r="B7130" s="104"/>
      <c r="C7130" s="105"/>
      <c r="D7130" s="121"/>
      <c r="E7130" s="83"/>
    </row>
    <row r="7131" spans="2:5" x14ac:dyDescent="0.3">
      <c r="B7131" s="104"/>
      <c r="C7131" s="105"/>
      <c r="D7131" s="121"/>
      <c r="E7131" s="83"/>
    </row>
    <row r="7132" spans="2:5" x14ac:dyDescent="0.3">
      <c r="B7132" s="104"/>
      <c r="C7132" s="105"/>
      <c r="D7132" s="121"/>
      <c r="E7132" s="83"/>
    </row>
    <row r="7133" spans="2:5" x14ac:dyDescent="0.3">
      <c r="B7133" s="104"/>
      <c r="C7133" s="105"/>
      <c r="D7133" s="121"/>
      <c r="E7133" s="83"/>
    </row>
    <row r="7134" spans="2:5" x14ac:dyDescent="0.3">
      <c r="B7134" s="104"/>
      <c r="C7134" s="105"/>
      <c r="D7134" s="121"/>
      <c r="E7134" s="83"/>
    </row>
    <row r="7135" spans="2:5" x14ac:dyDescent="0.3">
      <c r="B7135" s="104"/>
      <c r="C7135" s="105"/>
      <c r="D7135" s="121"/>
      <c r="E7135" s="83"/>
    </row>
    <row r="7136" spans="2:5" x14ac:dyDescent="0.3">
      <c r="B7136" s="104"/>
      <c r="C7136" s="105"/>
      <c r="D7136" s="121"/>
      <c r="E7136" s="83"/>
    </row>
    <row r="7137" spans="2:5" x14ac:dyDescent="0.3">
      <c r="B7137" s="104"/>
      <c r="C7137" s="105"/>
      <c r="D7137" s="121"/>
      <c r="E7137" s="83"/>
    </row>
    <row r="7138" spans="2:5" x14ac:dyDescent="0.3">
      <c r="B7138" s="104"/>
      <c r="C7138" s="105"/>
      <c r="D7138" s="121"/>
      <c r="E7138" s="83"/>
    </row>
    <row r="7139" spans="2:5" x14ac:dyDescent="0.3">
      <c r="B7139" s="104"/>
      <c r="C7139" s="105"/>
      <c r="D7139" s="121"/>
      <c r="E7139" s="83"/>
    </row>
    <row r="7140" spans="2:5" x14ac:dyDescent="0.3">
      <c r="B7140" s="104"/>
      <c r="C7140" s="105"/>
      <c r="D7140" s="121"/>
      <c r="E7140" s="83"/>
    </row>
    <row r="7141" spans="2:5" x14ac:dyDescent="0.3">
      <c r="B7141" s="104"/>
      <c r="C7141" s="105"/>
      <c r="D7141" s="121"/>
      <c r="E7141" s="83"/>
    </row>
    <row r="7142" spans="2:5" x14ac:dyDescent="0.3">
      <c r="B7142" s="104"/>
      <c r="C7142" s="105"/>
      <c r="D7142" s="121"/>
      <c r="E7142" s="83"/>
    </row>
    <row r="7143" spans="2:5" x14ac:dyDescent="0.3">
      <c r="B7143" s="104"/>
      <c r="C7143" s="105"/>
      <c r="D7143" s="121"/>
      <c r="E7143" s="83"/>
    </row>
    <row r="7144" spans="2:5" x14ac:dyDescent="0.3">
      <c r="B7144" s="104"/>
      <c r="C7144" s="105"/>
      <c r="D7144" s="121"/>
      <c r="E7144" s="83"/>
    </row>
    <row r="7145" spans="2:5" x14ac:dyDescent="0.3">
      <c r="B7145" s="104"/>
      <c r="C7145" s="105"/>
      <c r="D7145" s="121"/>
      <c r="E7145" s="83"/>
    </row>
    <row r="7146" spans="2:5" x14ac:dyDescent="0.3">
      <c r="B7146" s="104"/>
      <c r="C7146" s="105"/>
      <c r="D7146" s="121"/>
      <c r="E7146" s="83"/>
    </row>
    <row r="7147" spans="2:5" x14ac:dyDescent="0.3">
      <c r="B7147" s="104"/>
      <c r="C7147" s="105"/>
      <c r="D7147" s="121"/>
      <c r="E7147" s="83"/>
    </row>
    <row r="7148" spans="2:5" x14ac:dyDescent="0.3">
      <c r="B7148" s="104"/>
      <c r="C7148" s="105"/>
      <c r="D7148" s="121"/>
      <c r="E7148" s="83"/>
    </row>
    <row r="7149" spans="2:5" x14ac:dyDescent="0.3">
      <c r="B7149" s="104"/>
      <c r="C7149" s="105"/>
      <c r="D7149" s="121"/>
      <c r="E7149" s="83"/>
    </row>
    <row r="7150" spans="2:5" x14ac:dyDescent="0.3">
      <c r="B7150" s="104"/>
      <c r="C7150" s="105"/>
      <c r="D7150" s="121"/>
      <c r="E7150" s="83"/>
    </row>
    <row r="7151" spans="2:5" x14ac:dyDescent="0.3">
      <c r="B7151" s="104"/>
      <c r="C7151" s="105"/>
      <c r="D7151" s="121"/>
      <c r="E7151" s="83"/>
    </row>
    <row r="7152" spans="2:5" x14ac:dyDescent="0.3">
      <c r="B7152" s="104"/>
      <c r="C7152" s="105"/>
      <c r="D7152" s="121"/>
      <c r="E7152" s="83"/>
    </row>
    <row r="7153" spans="2:5" x14ac:dyDescent="0.3">
      <c r="B7153" s="104"/>
      <c r="C7153" s="105"/>
      <c r="D7153" s="121"/>
      <c r="E7153" s="83"/>
    </row>
    <row r="7154" spans="2:5" x14ac:dyDescent="0.3">
      <c r="B7154" s="104"/>
      <c r="C7154" s="105"/>
      <c r="D7154" s="121"/>
      <c r="E7154" s="83"/>
    </row>
    <row r="7155" spans="2:5" x14ac:dyDescent="0.3">
      <c r="B7155" s="104"/>
      <c r="C7155" s="105"/>
      <c r="D7155" s="121"/>
      <c r="E7155" s="83"/>
    </row>
    <row r="7156" spans="2:5" x14ac:dyDescent="0.3">
      <c r="B7156" s="104"/>
      <c r="C7156" s="105"/>
      <c r="D7156" s="121"/>
      <c r="E7156" s="83"/>
    </row>
    <row r="7157" spans="2:5" x14ac:dyDescent="0.3">
      <c r="B7157" s="104"/>
      <c r="C7157" s="105"/>
      <c r="D7157" s="121"/>
      <c r="E7157" s="83"/>
    </row>
    <row r="7158" spans="2:5" x14ac:dyDescent="0.3">
      <c r="B7158" s="104"/>
      <c r="C7158" s="105"/>
      <c r="D7158" s="121"/>
      <c r="E7158" s="83"/>
    </row>
    <row r="7159" spans="2:5" x14ac:dyDescent="0.3">
      <c r="B7159" s="104"/>
      <c r="C7159" s="105"/>
      <c r="D7159" s="121"/>
      <c r="E7159" s="83"/>
    </row>
    <row r="7160" spans="2:5" x14ac:dyDescent="0.3">
      <c r="B7160" s="104"/>
      <c r="C7160" s="105"/>
      <c r="D7160" s="121"/>
      <c r="E7160" s="83"/>
    </row>
    <row r="7161" spans="2:5" x14ac:dyDescent="0.3">
      <c r="B7161" s="104"/>
      <c r="C7161" s="105"/>
      <c r="D7161" s="121"/>
      <c r="E7161" s="83"/>
    </row>
    <row r="7162" spans="2:5" x14ac:dyDescent="0.3">
      <c r="B7162" s="104"/>
      <c r="C7162" s="105"/>
      <c r="D7162" s="121"/>
      <c r="E7162" s="83"/>
    </row>
    <row r="7163" spans="2:5" x14ac:dyDescent="0.3">
      <c r="B7163" s="104"/>
      <c r="C7163" s="105"/>
      <c r="D7163" s="121"/>
      <c r="E7163" s="83"/>
    </row>
    <row r="7164" spans="2:5" x14ac:dyDescent="0.3">
      <c r="B7164" s="104"/>
      <c r="C7164" s="105"/>
      <c r="D7164" s="121"/>
      <c r="E7164" s="83"/>
    </row>
    <row r="7165" spans="2:5" x14ac:dyDescent="0.3">
      <c r="B7165" s="104"/>
      <c r="C7165" s="105"/>
      <c r="D7165" s="121"/>
      <c r="E7165" s="83"/>
    </row>
    <row r="7166" spans="2:5" x14ac:dyDescent="0.3">
      <c r="B7166" s="104"/>
      <c r="C7166" s="105"/>
      <c r="D7166" s="121"/>
      <c r="E7166" s="83"/>
    </row>
    <row r="7167" spans="2:5" x14ac:dyDescent="0.3">
      <c r="B7167" s="104"/>
      <c r="C7167" s="105"/>
      <c r="D7167" s="121"/>
      <c r="E7167" s="83"/>
    </row>
    <row r="7168" spans="2:5" x14ac:dyDescent="0.3">
      <c r="B7168" s="104"/>
      <c r="C7168" s="105"/>
      <c r="D7168" s="121"/>
      <c r="E7168" s="83"/>
    </row>
    <row r="7169" spans="2:5" x14ac:dyDescent="0.3">
      <c r="B7169" s="104"/>
      <c r="C7169" s="105"/>
      <c r="D7169" s="121"/>
      <c r="E7169" s="83"/>
    </row>
    <row r="7170" spans="2:5" x14ac:dyDescent="0.3">
      <c r="B7170" s="104"/>
      <c r="C7170" s="105"/>
      <c r="D7170" s="121"/>
      <c r="E7170" s="83"/>
    </row>
    <row r="7171" spans="2:5" x14ac:dyDescent="0.3">
      <c r="B7171" s="104"/>
      <c r="C7171" s="105"/>
      <c r="D7171" s="121"/>
      <c r="E7171" s="83"/>
    </row>
    <row r="7172" spans="2:5" x14ac:dyDescent="0.3">
      <c r="B7172" s="104"/>
      <c r="C7172" s="105"/>
      <c r="D7172" s="121"/>
      <c r="E7172" s="83"/>
    </row>
    <row r="7173" spans="2:5" x14ac:dyDescent="0.3">
      <c r="B7173" s="104"/>
      <c r="C7173" s="105"/>
      <c r="D7173" s="121"/>
      <c r="E7173" s="83"/>
    </row>
    <row r="7174" spans="2:5" x14ac:dyDescent="0.3">
      <c r="B7174" s="104"/>
      <c r="C7174" s="105"/>
      <c r="D7174" s="121"/>
      <c r="E7174" s="83"/>
    </row>
    <row r="7175" spans="2:5" x14ac:dyDescent="0.3">
      <c r="B7175" s="104"/>
      <c r="C7175" s="105"/>
      <c r="D7175" s="121"/>
      <c r="E7175" s="83"/>
    </row>
    <row r="7176" spans="2:5" x14ac:dyDescent="0.3">
      <c r="B7176" s="104"/>
      <c r="C7176" s="105"/>
      <c r="D7176" s="121"/>
      <c r="E7176" s="83"/>
    </row>
    <row r="7177" spans="2:5" x14ac:dyDescent="0.3">
      <c r="B7177" s="104"/>
      <c r="C7177" s="105"/>
      <c r="D7177" s="121"/>
      <c r="E7177" s="83"/>
    </row>
    <row r="7178" spans="2:5" x14ac:dyDescent="0.3">
      <c r="B7178" s="104"/>
      <c r="C7178" s="105"/>
      <c r="D7178" s="121"/>
      <c r="E7178" s="83"/>
    </row>
    <row r="7179" spans="2:5" x14ac:dyDescent="0.3">
      <c r="B7179" s="104"/>
      <c r="C7179" s="105"/>
      <c r="D7179" s="121"/>
      <c r="E7179" s="83"/>
    </row>
    <row r="7180" spans="2:5" x14ac:dyDescent="0.3">
      <c r="B7180" s="104"/>
      <c r="C7180" s="105"/>
      <c r="D7180" s="121"/>
      <c r="E7180" s="83"/>
    </row>
    <row r="7181" spans="2:5" x14ac:dyDescent="0.3">
      <c r="B7181" s="104"/>
      <c r="C7181" s="105"/>
      <c r="D7181" s="121"/>
      <c r="E7181" s="83"/>
    </row>
    <row r="7182" spans="2:5" x14ac:dyDescent="0.3">
      <c r="B7182" s="104"/>
      <c r="C7182" s="105"/>
      <c r="D7182" s="121"/>
      <c r="E7182" s="83"/>
    </row>
    <row r="7183" spans="2:5" x14ac:dyDescent="0.3">
      <c r="B7183" s="104"/>
      <c r="C7183" s="105"/>
      <c r="D7183" s="121"/>
      <c r="E7183" s="83"/>
    </row>
    <row r="7184" spans="2:5" x14ac:dyDescent="0.3">
      <c r="B7184" s="104"/>
      <c r="C7184" s="105"/>
      <c r="D7184" s="121"/>
      <c r="E7184" s="83"/>
    </row>
    <row r="7185" spans="2:5" x14ac:dyDescent="0.3">
      <c r="B7185" s="104"/>
      <c r="C7185" s="105"/>
      <c r="D7185" s="121"/>
      <c r="E7185" s="83"/>
    </row>
    <row r="7186" spans="2:5" x14ac:dyDescent="0.3">
      <c r="B7186" s="104"/>
      <c r="C7186" s="105"/>
      <c r="D7186" s="121"/>
      <c r="E7186" s="83"/>
    </row>
    <row r="7187" spans="2:5" x14ac:dyDescent="0.3">
      <c r="B7187" s="104"/>
      <c r="C7187" s="105"/>
      <c r="D7187" s="121"/>
      <c r="E7187" s="83"/>
    </row>
    <row r="7188" spans="2:5" x14ac:dyDescent="0.3">
      <c r="B7188" s="104"/>
      <c r="C7188" s="105"/>
      <c r="D7188" s="121"/>
      <c r="E7188" s="83"/>
    </row>
    <row r="7189" spans="2:5" x14ac:dyDescent="0.3">
      <c r="B7189" s="104"/>
      <c r="C7189" s="105"/>
      <c r="D7189" s="121"/>
      <c r="E7189" s="83"/>
    </row>
    <row r="7190" spans="2:5" x14ac:dyDescent="0.3">
      <c r="B7190" s="104"/>
      <c r="C7190" s="105"/>
      <c r="D7190" s="121"/>
      <c r="E7190" s="83"/>
    </row>
    <row r="7191" spans="2:5" x14ac:dyDescent="0.3">
      <c r="B7191" s="104"/>
      <c r="C7191" s="105"/>
      <c r="D7191" s="121"/>
      <c r="E7191" s="83"/>
    </row>
    <row r="7192" spans="2:5" x14ac:dyDescent="0.3">
      <c r="B7192" s="104"/>
      <c r="C7192" s="105"/>
      <c r="D7192" s="121"/>
      <c r="E7192" s="83"/>
    </row>
    <row r="7193" spans="2:5" x14ac:dyDescent="0.3">
      <c r="B7193" s="104"/>
      <c r="C7193" s="105"/>
      <c r="D7193" s="121"/>
      <c r="E7193" s="83"/>
    </row>
    <row r="7194" spans="2:5" x14ac:dyDescent="0.3">
      <c r="B7194" s="104"/>
      <c r="C7194" s="105"/>
      <c r="D7194" s="121"/>
      <c r="E7194" s="83"/>
    </row>
    <row r="7195" spans="2:5" x14ac:dyDescent="0.3">
      <c r="B7195" s="104"/>
      <c r="C7195" s="105"/>
      <c r="D7195" s="121"/>
      <c r="E7195" s="83"/>
    </row>
    <row r="7196" spans="2:5" x14ac:dyDescent="0.3">
      <c r="B7196" s="104"/>
      <c r="C7196" s="105"/>
      <c r="D7196" s="121"/>
      <c r="E7196" s="83"/>
    </row>
    <row r="7197" spans="2:5" x14ac:dyDescent="0.3">
      <c r="B7197" s="104"/>
      <c r="C7197" s="105"/>
      <c r="D7197" s="121"/>
      <c r="E7197" s="83"/>
    </row>
    <row r="7198" spans="2:5" x14ac:dyDescent="0.3">
      <c r="B7198" s="104"/>
      <c r="C7198" s="105"/>
      <c r="D7198" s="121"/>
      <c r="E7198" s="83"/>
    </row>
    <row r="7199" spans="2:5" x14ac:dyDescent="0.3">
      <c r="B7199" s="104"/>
      <c r="C7199" s="105"/>
      <c r="D7199" s="121"/>
      <c r="E7199" s="83"/>
    </row>
    <row r="7200" spans="2:5" x14ac:dyDescent="0.3">
      <c r="B7200" s="104"/>
      <c r="C7200" s="105"/>
      <c r="D7200" s="121"/>
      <c r="E7200" s="83"/>
    </row>
    <row r="7201" spans="2:5" x14ac:dyDescent="0.3">
      <c r="B7201" s="104"/>
      <c r="C7201" s="105"/>
      <c r="D7201" s="121"/>
      <c r="E7201" s="83"/>
    </row>
    <row r="7202" spans="2:5" x14ac:dyDescent="0.3">
      <c r="B7202" s="104"/>
      <c r="C7202" s="105"/>
      <c r="D7202" s="121"/>
      <c r="E7202" s="83"/>
    </row>
    <row r="7203" spans="2:5" x14ac:dyDescent="0.3">
      <c r="B7203" s="104"/>
      <c r="C7203" s="105"/>
      <c r="D7203" s="121"/>
      <c r="E7203" s="83"/>
    </row>
    <row r="7204" spans="2:5" x14ac:dyDescent="0.3">
      <c r="B7204" s="104"/>
      <c r="C7204" s="105"/>
      <c r="D7204" s="121"/>
      <c r="E7204" s="83"/>
    </row>
    <row r="7205" spans="2:5" x14ac:dyDescent="0.3">
      <c r="B7205" s="104"/>
      <c r="C7205" s="105"/>
      <c r="D7205" s="121"/>
      <c r="E7205" s="83"/>
    </row>
    <row r="7206" spans="2:5" x14ac:dyDescent="0.3">
      <c r="B7206" s="104"/>
      <c r="C7206" s="105"/>
      <c r="D7206" s="121"/>
      <c r="E7206" s="83"/>
    </row>
    <row r="7207" spans="2:5" x14ac:dyDescent="0.3">
      <c r="B7207" s="104"/>
      <c r="C7207" s="105"/>
      <c r="D7207" s="121"/>
      <c r="E7207" s="83"/>
    </row>
    <row r="7208" spans="2:5" x14ac:dyDescent="0.3">
      <c r="B7208" s="104"/>
      <c r="C7208" s="105"/>
      <c r="D7208" s="121"/>
      <c r="E7208" s="83"/>
    </row>
    <row r="7209" spans="2:5" x14ac:dyDescent="0.3">
      <c r="B7209" s="104"/>
      <c r="C7209" s="105"/>
      <c r="D7209" s="121"/>
      <c r="E7209" s="83"/>
    </row>
    <row r="7210" spans="2:5" x14ac:dyDescent="0.3">
      <c r="B7210" s="104"/>
      <c r="C7210" s="105"/>
      <c r="D7210" s="121"/>
      <c r="E7210" s="83"/>
    </row>
    <row r="7211" spans="2:5" x14ac:dyDescent="0.3">
      <c r="B7211" s="104"/>
      <c r="C7211" s="105"/>
      <c r="D7211" s="121"/>
      <c r="E7211" s="83"/>
    </row>
    <row r="7212" spans="2:5" x14ac:dyDescent="0.3">
      <c r="B7212" s="104"/>
      <c r="C7212" s="105"/>
      <c r="D7212" s="121"/>
      <c r="E7212" s="83"/>
    </row>
    <row r="7213" spans="2:5" x14ac:dyDescent="0.3">
      <c r="B7213" s="104"/>
      <c r="C7213" s="105"/>
      <c r="D7213" s="121"/>
      <c r="E7213" s="83"/>
    </row>
    <row r="7214" spans="2:5" x14ac:dyDescent="0.3">
      <c r="B7214" s="104"/>
      <c r="C7214" s="105"/>
      <c r="D7214" s="121"/>
      <c r="E7214" s="83"/>
    </row>
    <row r="7215" spans="2:5" x14ac:dyDescent="0.3">
      <c r="B7215" s="104"/>
      <c r="C7215" s="105"/>
      <c r="D7215" s="121"/>
      <c r="E7215" s="83"/>
    </row>
    <row r="7216" spans="2:5" x14ac:dyDescent="0.3">
      <c r="B7216" s="104"/>
      <c r="C7216" s="105"/>
      <c r="D7216" s="121"/>
      <c r="E7216" s="83"/>
    </row>
    <row r="7217" spans="2:5" x14ac:dyDescent="0.3">
      <c r="B7217" s="104"/>
      <c r="C7217" s="105"/>
      <c r="D7217" s="121"/>
      <c r="E7217" s="83"/>
    </row>
    <row r="7218" spans="2:5" x14ac:dyDescent="0.3">
      <c r="B7218" s="104"/>
      <c r="C7218" s="105"/>
      <c r="D7218" s="121"/>
      <c r="E7218" s="83"/>
    </row>
    <row r="7219" spans="2:5" x14ac:dyDescent="0.3">
      <c r="B7219" s="104"/>
      <c r="C7219" s="105"/>
      <c r="D7219" s="121"/>
      <c r="E7219" s="83"/>
    </row>
    <row r="7220" spans="2:5" x14ac:dyDescent="0.3">
      <c r="B7220" s="104"/>
      <c r="C7220" s="105"/>
      <c r="D7220" s="121"/>
      <c r="E7220" s="83"/>
    </row>
    <row r="7221" spans="2:5" x14ac:dyDescent="0.3">
      <c r="B7221" s="104"/>
      <c r="C7221" s="105"/>
      <c r="D7221" s="121"/>
      <c r="E7221" s="83"/>
    </row>
    <row r="7222" spans="2:5" x14ac:dyDescent="0.3">
      <c r="B7222" s="104"/>
      <c r="C7222" s="105"/>
      <c r="D7222" s="121"/>
      <c r="E7222" s="83"/>
    </row>
    <row r="7223" spans="2:5" x14ac:dyDescent="0.3">
      <c r="B7223" s="104"/>
      <c r="C7223" s="105"/>
      <c r="D7223" s="121"/>
      <c r="E7223" s="83"/>
    </row>
    <row r="7224" spans="2:5" x14ac:dyDescent="0.3">
      <c r="B7224" s="104"/>
      <c r="C7224" s="105"/>
      <c r="D7224" s="121"/>
      <c r="E7224" s="83"/>
    </row>
    <row r="7225" spans="2:5" x14ac:dyDescent="0.3">
      <c r="B7225" s="104"/>
      <c r="C7225" s="105"/>
      <c r="D7225" s="121"/>
      <c r="E7225" s="83"/>
    </row>
    <row r="7226" spans="2:5" x14ac:dyDescent="0.3">
      <c r="B7226" s="104"/>
      <c r="C7226" s="105"/>
      <c r="D7226" s="121"/>
      <c r="E7226" s="83"/>
    </row>
    <row r="7227" spans="2:5" x14ac:dyDescent="0.3">
      <c r="B7227" s="104"/>
      <c r="C7227" s="105"/>
      <c r="D7227" s="121"/>
      <c r="E7227" s="83"/>
    </row>
    <row r="7228" spans="2:5" x14ac:dyDescent="0.3">
      <c r="B7228" s="104"/>
      <c r="C7228" s="105"/>
      <c r="D7228" s="121"/>
      <c r="E7228" s="83"/>
    </row>
    <row r="7229" spans="2:5" x14ac:dyDescent="0.3">
      <c r="B7229" s="104"/>
      <c r="C7229" s="105"/>
      <c r="D7229" s="121"/>
      <c r="E7229" s="83"/>
    </row>
    <row r="7230" spans="2:5" x14ac:dyDescent="0.3">
      <c r="B7230" s="104"/>
      <c r="C7230" s="105"/>
      <c r="D7230" s="121"/>
      <c r="E7230" s="83"/>
    </row>
    <row r="7231" spans="2:5" x14ac:dyDescent="0.3">
      <c r="B7231" s="104"/>
      <c r="C7231" s="105"/>
      <c r="D7231" s="121"/>
      <c r="E7231" s="83"/>
    </row>
    <row r="7232" spans="2:5" x14ac:dyDescent="0.3">
      <c r="B7232" s="104"/>
      <c r="C7232" s="105"/>
      <c r="D7232" s="121"/>
      <c r="E7232" s="83"/>
    </row>
    <row r="7233" spans="2:5" x14ac:dyDescent="0.3">
      <c r="B7233" s="104"/>
      <c r="C7233" s="105"/>
      <c r="D7233" s="121"/>
      <c r="E7233" s="83"/>
    </row>
    <row r="7234" spans="2:5" x14ac:dyDescent="0.3">
      <c r="B7234" s="104"/>
      <c r="C7234" s="105"/>
      <c r="D7234" s="121"/>
      <c r="E7234" s="83"/>
    </row>
    <row r="7235" spans="2:5" x14ac:dyDescent="0.3">
      <c r="B7235" s="104"/>
      <c r="C7235" s="105"/>
      <c r="D7235" s="121"/>
      <c r="E7235" s="83"/>
    </row>
    <row r="7236" spans="2:5" x14ac:dyDescent="0.3">
      <c r="B7236" s="104"/>
      <c r="C7236" s="105"/>
      <c r="D7236" s="121"/>
      <c r="E7236" s="83"/>
    </row>
    <row r="7237" spans="2:5" x14ac:dyDescent="0.3">
      <c r="B7237" s="104"/>
      <c r="C7237" s="105"/>
      <c r="D7237" s="121"/>
      <c r="E7237" s="83"/>
    </row>
    <row r="7238" spans="2:5" x14ac:dyDescent="0.3">
      <c r="B7238" s="104"/>
      <c r="C7238" s="105"/>
      <c r="D7238" s="121"/>
      <c r="E7238" s="83"/>
    </row>
    <row r="7239" spans="2:5" x14ac:dyDescent="0.3">
      <c r="B7239" s="104"/>
      <c r="C7239" s="105"/>
      <c r="D7239" s="121"/>
      <c r="E7239" s="83"/>
    </row>
    <row r="7240" spans="2:5" x14ac:dyDescent="0.3">
      <c r="B7240" s="104"/>
      <c r="C7240" s="105"/>
      <c r="D7240" s="121"/>
      <c r="E7240" s="83"/>
    </row>
    <row r="7241" spans="2:5" x14ac:dyDescent="0.3">
      <c r="B7241" s="104"/>
      <c r="C7241" s="105"/>
      <c r="D7241" s="121"/>
      <c r="E7241" s="83"/>
    </row>
    <row r="7242" spans="2:5" x14ac:dyDescent="0.3">
      <c r="B7242" s="104"/>
      <c r="C7242" s="105"/>
      <c r="D7242" s="121"/>
      <c r="E7242" s="83"/>
    </row>
    <row r="7243" spans="2:5" x14ac:dyDescent="0.3">
      <c r="B7243" s="104"/>
      <c r="C7243" s="105"/>
      <c r="D7243" s="121"/>
      <c r="E7243" s="83"/>
    </row>
    <row r="7244" spans="2:5" x14ac:dyDescent="0.3">
      <c r="B7244" s="104"/>
      <c r="C7244" s="105"/>
      <c r="D7244" s="121"/>
      <c r="E7244" s="83"/>
    </row>
    <row r="7245" spans="2:5" x14ac:dyDescent="0.3">
      <c r="B7245" s="104"/>
      <c r="C7245" s="105"/>
      <c r="D7245" s="121"/>
      <c r="E7245" s="83"/>
    </row>
    <row r="7246" spans="2:5" x14ac:dyDescent="0.3">
      <c r="B7246" s="104"/>
      <c r="C7246" s="105"/>
      <c r="D7246" s="121"/>
      <c r="E7246" s="83"/>
    </row>
    <row r="7247" spans="2:5" x14ac:dyDescent="0.3">
      <c r="B7247" s="104"/>
      <c r="C7247" s="105"/>
      <c r="D7247" s="121"/>
      <c r="E7247" s="83"/>
    </row>
    <row r="7248" spans="2:5" x14ac:dyDescent="0.3">
      <c r="B7248" s="104"/>
      <c r="C7248" s="105"/>
      <c r="D7248" s="121"/>
      <c r="E7248" s="83"/>
    </row>
    <row r="7249" spans="2:5" x14ac:dyDescent="0.3">
      <c r="B7249" s="104"/>
      <c r="C7249" s="105"/>
      <c r="D7249" s="121"/>
      <c r="E7249" s="83"/>
    </row>
    <row r="7250" spans="2:5" x14ac:dyDescent="0.3">
      <c r="B7250" s="104"/>
      <c r="C7250" s="105"/>
      <c r="D7250" s="121"/>
      <c r="E7250" s="83"/>
    </row>
    <row r="7251" spans="2:5" x14ac:dyDescent="0.3">
      <c r="B7251" s="104"/>
      <c r="C7251" s="105"/>
      <c r="D7251" s="121"/>
      <c r="E7251" s="83"/>
    </row>
    <row r="7252" spans="2:5" x14ac:dyDescent="0.3">
      <c r="B7252" s="104"/>
      <c r="C7252" s="105"/>
      <c r="D7252" s="121"/>
      <c r="E7252" s="83"/>
    </row>
    <row r="7253" spans="2:5" x14ac:dyDescent="0.3">
      <c r="B7253" s="104"/>
      <c r="C7253" s="105"/>
      <c r="D7253" s="121"/>
      <c r="E7253" s="83"/>
    </row>
    <row r="7254" spans="2:5" x14ac:dyDescent="0.3">
      <c r="B7254" s="104"/>
      <c r="C7254" s="105"/>
      <c r="D7254" s="121"/>
      <c r="E7254" s="83"/>
    </row>
    <row r="7255" spans="2:5" x14ac:dyDescent="0.3">
      <c r="B7255" s="104"/>
      <c r="C7255" s="105"/>
      <c r="D7255" s="121"/>
      <c r="E7255" s="83"/>
    </row>
    <row r="7256" spans="2:5" x14ac:dyDescent="0.3">
      <c r="B7256" s="104"/>
      <c r="C7256" s="105"/>
      <c r="D7256" s="121"/>
      <c r="E7256" s="83"/>
    </row>
    <row r="7257" spans="2:5" x14ac:dyDescent="0.3">
      <c r="B7257" s="104"/>
      <c r="C7257" s="105"/>
      <c r="D7257" s="121"/>
      <c r="E7257" s="83"/>
    </row>
    <row r="7258" spans="2:5" x14ac:dyDescent="0.3">
      <c r="B7258" s="104"/>
      <c r="C7258" s="105"/>
      <c r="D7258" s="121"/>
      <c r="E7258" s="83"/>
    </row>
    <row r="7259" spans="2:5" x14ac:dyDescent="0.3">
      <c r="B7259" s="104"/>
      <c r="C7259" s="105"/>
      <c r="D7259" s="121"/>
      <c r="E7259" s="83"/>
    </row>
    <row r="7260" spans="2:5" x14ac:dyDescent="0.3">
      <c r="B7260" s="104"/>
      <c r="C7260" s="105"/>
      <c r="D7260" s="121"/>
      <c r="E7260" s="83"/>
    </row>
    <row r="7261" spans="2:5" x14ac:dyDescent="0.3">
      <c r="B7261" s="104"/>
      <c r="C7261" s="105"/>
      <c r="D7261" s="121"/>
      <c r="E7261" s="83"/>
    </row>
    <row r="7262" spans="2:5" x14ac:dyDescent="0.3">
      <c r="B7262" s="104"/>
      <c r="C7262" s="105"/>
      <c r="D7262" s="121"/>
      <c r="E7262" s="83"/>
    </row>
    <row r="7263" spans="2:5" x14ac:dyDescent="0.3">
      <c r="B7263" s="104"/>
      <c r="C7263" s="105"/>
      <c r="D7263" s="121"/>
      <c r="E7263" s="83"/>
    </row>
    <row r="7264" spans="2:5" x14ac:dyDescent="0.3">
      <c r="B7264" s="104"/>
      <c r="C7264" s="105"/>
      <c r="D7264" s="121"/>
      <c r="E7264" s="83"/>
    </row>
    <row r="7265" spans="2:5" x14ac:dyDescent="0.3">
      <c r="B7265" s="104"/>
      <c r="C7265" s="105"/>
      <c r="D7265" s="121"/>
      <c r="E7265" s="83"/>
    </row>
    <row r="7266" spans="2:5" x14ac:dyDescent="0.3">
      <c r="B7266" s="104"/>
      <c r="C7266" s="105"/>
      <c r="D7266" s="121"/>
      <c r="E7266" s="83"/>
    </row>
    <row r="7267" spans="2:5" x14ac:dyDescent="0.3">
      <c r="B7267" s="104"/>
      <c r="C7267" s="105"/>
      <c r="D7267" s="121"/>
      <c r="E7267" s="83"/>
    </row>
    <row r="7268" spans="2:5" x14ac:dyDescent="0.3">
      <c r="B7268" s="104"/>
      <c r="C7268" s="105"/>
      <c r="D7268" s="121"/>
      <c r="E7268" s="83"/>
    </row>
    <row r="7269" spans="2:5" x14ac:dyDescent="0.3">
      <c r="B7269" s="104"/>
      <c r="C7269" s="105"/>
      <c r="D7269" s="121"/>
      <c r="E7269" s="83"/>
    </row>
    <row r="7270" spans="2:5" x14ac:dyDescent="0.3">
      <c r="B7270" s="104"/>
      <c r="C7270" s="105"/>
      <c r="D7270" s="121"/>
      <c r="E7270" s="83"/>
    </row>
    <row r="7271" spans="2:5" x14ac:dyDescent="0.3">
      <c r="B7271" s="104"/>
      <c r="C7271" s="105"/>
      <c r="D7271" s="121"/>
      <c r="E7271" s="83"/>
    </row>
    <row r="7272" spans="2:5" x14ac:dyDescent="0.3">
      <c r="B7272" s="104"/>
      <c r="C7272" s="105"/>
      <c r="D7272" s="121"/>
      <c r="E7272" s="83"/>
    </row>
    <row r="7273" spans="2:5" x14ac:dyDescent="0.3">
      <c r="B7273" s="104"/>
      <c r="C7273" s="105"/>
      <c r="D7273" s="121"/>
      <c r="E7273" s="83"/>
    </row>
    <row r="7274" spans="2:5" x14ac:dyDescent="0.3">
      <c r="B7274" s="104"/>
      <c r="C7274" s="105"/>
      <c r="D7274" s="121"/>
      <c r="E7274" s="83"/>
    </row>
    <row r="7275" spans="2:5" x14ac:dyDescent="0.3">
      <c r="B7275" s="104"/>
      <c r="C7275" s="105"/>
      <c r="D7275" s="121"/>
      <c r="E7275" s="83"/>
    </row>
    <row r="7276" spans="2:5" x14ac:dyDescent="0.3">
      <c r="B7276" s="104"/>
      <c r="C7276" s="105"/>
      <c r="D7276" s="121"/>
      <c r="E7276" s="83"/>
    </row>
    <row r="7277" spans="2:5" x14ac:dyDescent="0.3">
      <c r="B7277" s="104"/>
      <c r="C7277" s="105"/>
      <c r="D7277" s="121"/>
      <c r="E7277" s="83"/>
    </row>
    <row r="7278" spans="2:5" x14ac:dyDescent="0.3">
      <c r="B7278" s="104"/>
      <c r="C7278" s="105"/>
      <c r="D7278" s="121"/>
      <c r="E7278" s="83"/>
    </row>
    <row r="7279" spans="2:5" x14ac:dyDescent="0.3">
      <c r="B7279" s="104"/>
      <c r="C7279" s="105"/>
      <c r="D7279" s="121"/>
      <c r="E7279" s="83"/>
    </row>
    <row r="7280" spans="2:5" x14ac:dyDescent="0.3">
      <c r="B7280" s="104"/>
      <c r="C7280" s="105"/>
      <c r="D7280" s="121"/>
      <c r="E7280" s="83"/>
    </row>
    <row r="7281" spans="2:5" x14ac:dyDescent="0.3">
      <c r="B7281" s="104"/>
      <c r="C7281" s="105"/>
      <c r="D7281" s="121"/>
      <c r="E7281" s="83"/>
    </row>
    <row r="7282" spans="2:5" x14ac:dyDescent="0.3">
      <c r="B7282" s="104"/>
      <c r="C7282" s="105"/>
      <c r="D7282" s="121"/>
      <c r="E7282" s="83"/>
    </row>
    <row r="7283" spans="2:5" x14ac:dyDescent="0.3">
      <c r="B7283" s="104"/>
      <c r="C7283" s="105"/>
      <c r="D7283" s="121"/>
      <c r="E7283" s="83"/>
    </row>
    <row r="7284" spans="2:5" x14ac:dyDescent="0.3">
      <c r="B7284" s="104"/>
      <c r="C7284" s="105"/>
      <c r="D7284" s="121"/>
      <c r="E7284" s="83"/>
    </row>
    <row r="7285" spans="2:5" x14ac:dyDescent="0.3">
      <c r="B7285" s="104"/>
      <c r="C7285" s="105"/>
      <c r="D7285" s="121"/>
      <c r="E7285" s="83"/>
    </row>
    <row r="7286" spans="2:5" x14ac:dyDescent="0.3">
      <c r="B7286" s="104"/>
      <c r="C7286" s="105"/>
      <c r="D7286" s="121"/>
      <c r="E7286" s="83"/>
    </row>
    <row r="7287" spans="2:5" x14ac:dyDescent="0.3">
      <c r="B7287" s="104"/>
      <c r="C7287" s="105"/>
      <c r="D7287" s="121"/>
      <c r="E7287" s="83"/>
    </row>
    <row r="7288" spans="2:5" x14ac:dyDescent="0.3">
      <c r="B7288" s="104"/>
      <c r="C7288" s="105"/>
      <c r="D7288" s="121"/>
      <c r="E7288" s="83"/>
    </row>
    <row r="7289" spans="2:5" x14ac:dyDescent="0.3">
      <c r="B7289" s="104"/>
      <c r="C7289" s="105"/>
      <c r="D7289" s="121"/>
      <c r="E7289" s="83"/>
    </row>
    <row r="7290" spans="2:5" x14ac:dyDescent="0.3">
      <c r="B7290" s="104"/>
      <c r="C7290" s="105"/>
      <c r="D7290" s="121"/>
      <c r="E7290" s="83"/>
    </row>
    <row r="7291" spans="2:5" x14ac:dyDescent="0.3">
      <c r="B7291" s="104"/>
      <c r="C7291" s="105"/>
      <c r="D7291" s="121"/>
      <c r="E7291" s="83"/>
    </row>
    <row r="7292" spans="2:5" x14ac:dyDescent="0.3">
      <c r="B7292" s="104"/>
      <c r="C7292" s="105"/>
      <c r="D7292" s="121"/>
      <c r="E7292" s="83"/>
    </row>
    <row r="7293" spans="2:5" x14ac:dyDescent="0.3">
      <c r="B7293" s="104"/>
      <c r="C7293" s="105"/>
      <c r="D7293" s="121"/>
      <c r="E7293" s="83"/>
    </row>
    <row r="7294" spans="2:5" x14ac:dyDescent="0.3">
      <c r="B7294" s="104"/>
      <c r="C7294" s="105"/>
      <c r="D7294" s="121"/>
      <c r="E7294" s="83"/>
    </row>
    <row r="7295" spans="2:5" x14ac:dyDescent="0.3">
      <c r="B7295" s="104"/>
      <c r="C7295" s="105"/>
      <c r="D7295" s="121"/>
      <c r="E7295" s="83"/>
    </row>
    <row r="7296" spans="2:5" x14ac:dyDescent="0.3">
      <c r="B7296" s="104"/>
      <c r="C7296" s="105"/>
      <c r="D7296" s="121"/>
      <c r="E7296" s="83"/>
    </row>
    <row r="7297" spans="2:5" x14ac:dyDescent="0.3">
      <c r="B7297" s="104"/>
      <c r="C7297" s="105"/>
      <c r="D7297" s="121"/>
      <c r="E7297" s="83"/>
    </row>
    <row r="7298" spans="2:5" x14ac:dyDescent="0.3">
      <c r="B7298" s="104"/>
      <c r="C7298" s="105"/>
      <c r="D7298" s="121"/>
      <c r="E7298" s="83"/>
    </row>
    <row r="7299" spans="2:5" x14ac:dyDescent="0.3">
      <c r="B7299" s="104"/>
      <c r="C7299" s="105"/>
      <c r="D7299" s="121"/>
      <c r="E7299" s="83"/>
    </row>
    <row r="7300" spans="2:5" x14ac:dyDescent="0.3">
      <c r="B7300" s="104"/>
      <c r="C7300" s="105"/>
      <c r="D7300" s="121"/>
      <c r="E7300" s="83"/>
    </row>
    <row r="7301" spans="2:5" x14ac:dyDescent="0.3">
      <c r="B7301" s="104"/>
      <c r="C7301" s="105"/>
      <c r="D7301" s="121"/>
      <c r="E7301" s="83"/>
    </row>
    <row r="7302" spans="2:5" x14ac:dyDescent="0.3">
      <c r="B7302" s="104"/>
      <c r="C7302" s="105"/>
      <c r="D7302" s="121"/>
      <c r="E7302" s="83"/>
    </row>
    <row r="7303" spans="2:5" x14ac:dyDescent="0.3">
      <c r="B7303" s="104"/>
      <c r="C7303" s="105"/>
      <c r="D7303" s="121"/>
      <c r="E7303" s="83"/>
    </row>
    <row r="7304" spans="2:5" x14ac:dyDescent="0.3">
      <c r="B7304" s="104"/>
      <c r="C7304" s="105"/>
      <c r="D7304" s="121"/>
      <c r="E7304" s="83"/>
    </row>
    <row r="7305" spans="2:5" x14ac:dyDescent="0.3">
      <c r="B7305" s="104"/>
      <c r="C7305" s="105"/>
      <c r="D7305" s="121"/>
      <c r="E7305" s="83"/>
    </row>
    <row r="7306" spans="2:5" x14ac:dyDescent="0.3">
      <c r="B7306" s="104"/>
      <c r="C7306" s="105"/>
      <c r="D7306" s="121"/>
      <c r="E7306" s="83"/>
    </row>
    <row r="7307" spans="2:5" x14ac:dyDescent="0.3">
      <c r="B7307" s="104"/>
      <c r="C7307" s="105"/>
      <c r="D7307" s="121"/>
      <c r="E7307" s="83"/>
    </row>
    <row r="7308" spans="2:5" x14ac:dyDescent="0.3">
      <c r="B7308" s="104"/>
      <c r="C7308" s="105"/>
      <c r="D7308" s="121"/>
      <c r="E7308" s="83"/>
    </row>
    <row r="7309" spans="2:5" x14ac:dyDescent="0.3">
      <c r="B7309" s="104"/>
      <c r="C7309" s="105"/>
      <c r="D7309" s="121"/>
      <c r="E7309" s="83"/>
    </row>
    <row r="7310" spans="2:5" x14ac:dyDescent="0.3">
      <c r="B7310" s="104"/>
      <c r="C7310" s="105"/>
      <c r="D7310" s="121"/>
      <c r="E7310" s="83"/>
    </row>
    <row r="7311" spans="2:5" x14ac:dyDescent="0.3">
      <c r="B7311" s="104"/>
      <c r="C7311" s="105"/>
      <c r="D7311" s="121"/>
      <c r="E7311" s="83"/>
    </row>
    <row r="7312" spans="2:5" x14ac:dyDescent="0.3">
      <c r="B7312" s="104"/>
      <c r="C7312" s="105"/>
      <c r="D7312" s="121"/>
      <c r="E7312" s="83"/>
    </row>
    <row r="7313" spans="2:5" x14ac:dyDescent="0.3">
      <c r="B7313" s="104"/>
      <c r="C7313" s="105"/>
      <c r="D7313" s="121"/>
      <c r="E7313" s="83"/>
    </row>
    <row r="7314" spans="2:5" x14ac:dyDescent="0.3">
      <c r="B7314" s="104"/>
      <c r="C7314" s="105"/>
      <c r="D7314" s="121"/>
      <c r="E7314" s="83"/>
    </row>
    <row r="7315" spans="2:5" x14ac:dyDescent="0.3">
      <c r="B7315" s="104"/>
      <c r="C7315" s="105"/>
      <c r="D7315" s="121"/>
      <c r="E7315" s="83"/>
    </row>
    <row r="7316" spans="2:5" x14ac:dyDescent="0.3">
      <c r="B7316" s="104"/>
      <c r="C7316" s="105"/>
      <c r="D7316" s="121"/>
      <c r="E7316" s="83"/>
    </row>
    <row r="7317" spans="2:5" x14ac:dyDescent="0.3">
      <c r="B7317" s="104"/>
      <c r="C7317" s="105"/>
      <c r="D7317" s="121"/>
      <c r="E7317" s="83"/>
    </row>
    <row r="7318" spans="2:5" x14ac:dyDescent="0.3">
      <c r="B7318" s="104"/>
      <c r="C7318" s="105"/>
      <c r="D7318" s="121"/>
      <c r="E7318" s="83"/>
    </row>
    <row r="7319" spans="2:5" x14ac:dyDescent="0.3">
      <c r="B7319" s="104"/>
      <c r="C7319" s="105"/>
      <c r="D7319" s="121"/>
      <c r="E7319" s="83"/>
    </row>
    <row r="7320" spans="2:5" x14ac:dyDescent="0.3">
      <c r="B7320" s="104"/>
      <c r="C7320" s="105"/>
      <c r="D7320" s="121"/>
      <c r="E7320" s="83"/>
    </row>
    <row r="7321" spans="2:5" x14ac:dyDescent="0.3">
      <c r="B7321" s="104"/>
      <c r="C7321" s="105"/>
      <c r="D7321" s="121"/>
      <c r="E7321" s="83"/>
    </row>
    <row r="7322" spans="2:5" x14ac:dyDescent="0.3">
      <c r="B7322" s="104"/>
      <c r="C7322" s="105"/>
      <c r="D7322" s="121"/>
      <c r="E7322" s="83"/>
    </row>
    <row r="7323" spans="2:5" x14ac:dyDescent="0.3">
      <c r="B7323" s="104"/>
      <c r="C7323" s="105"/>
      <c r="D7323" s="121"/>
      <c r="E7323" s="83"/>
    </row>
    <row r="7324" spans="2:5" x14ac:dyDescent="0.3">
      <c r="B7324" s="104"/>
      <c r="C7324" s="105"/>
      <c r="D7324" s="121"/>
      <c r="E7324" s="83"/>
    </row>
    <row r="7325" spans="2:5" x14ac:dyDescent="0.3">
      <c r="B7325" s="104"/>
      <c r="C7325" s="105"/>
      <c r="D7325" s="121"/>
      <c r="E7325" s="83"/>
    </row>
    <row r="7326" spans="2:5" x14ac:dyDescent="0.3">
      <c r="B7326" s="104"/>
      <c r="C7326" s="105"/>
      <c r="D7326" s="121"/>
      <c r="E7326" s="83"/>
    </row>
    <row r="7327" spans="2:5" x14ac:dyDescent="0.3">
      <c r="B7327" s="104"/>
      <c r="C7327" s="105"/>
      <c r="D7327" s="121"/>
      <c r="E7327" s="83"/>
    </row>
    <row r="7328" spans="2:5" x14ac:dyDescent="0.3">
      <c r="B7328" s="104"/>
      <c r="C7328" s="105"/>
      <c r="D7328" s="121"/>
      <c r="E7328" s="83"/>
    </row>
    <row r="7329" spans="2:5" x14ac:dyDescent="0.3">
      <c r="B7329" s="104"/>
      <c r="C7329" s="105"/>
      <c r="D7329" s="121"/>
      <c r="E7329" s="83"/>
    </row>
    <row r="7330" spans="2:5" x14ac:dyDescent="0.3">
      <c r="B7330" s="104"/>
      <c r="C7330" s="105"/>
      <c r="D7330" s="121"/>
      <c r="E7330" s="83"/>
    </row>
    <row r="7331" spans="2:5" x14ac:dyDescent="0.3">
      <c r="B7331" s="104"/>
      <c r="C7331" s="105"/>
      <c r="D7331" s="121"/>
      <c r="E7331" s="83"/>
    </row>
    <row r="7332" spans="2:5" x14ac:dyDescent="0.3">
      <c r="B7332" s="104"/>
      <c r="C7332" s="105"/>
      <c r="D7332" s="121"/>
      <c r="E7332" s="83"/>
    </row>
    <row r="7333" spans="2:5" x14ac:dyDescent="0.3">
      <c r="B7333" s="104"/>
      <c r="C7333" s="105"/>
      <c r="D7333" s="121"/>
      <c r="E7333" s="83"/>
    </row>
    <row r="7334" spans="2:5" x14ac:dyDescent="0.3">
      <c r="B7334" s="104"/>
      <c r="C7334" s="105"/>
      <c r="D7334" s="121"/>
      <c r="E7334" s="83"/>
    </row>
    <row r="7335" spans="2:5" x14ac:dyDescent="0.3">
      <c r="B7335" s="104"/>
      <c r="C7335" s="105"/>
      <c r="D7335" s="121"/>
      <c r="E7335" s="83"/>
    </row>
    <row r="7336" spans="2:5" x14ac:dyDescent="0.3">
      <c r="B7336" s="104"/>
      <c r="C7336" s="105"/>
      <c r="D7336" s="121"/>
      <c r="E7336" s="83"/>
    </row>
    <row r="7337" spans="2:5" x14ac:dyDescent="0.3">
      <c r="B7337" s="104"/>
      <c r="C7337" s="105"/>
      <c r="D7337" s="121"/>
      <c r="E7337" s="83"/>
    </row>
    <row r="7338" spans="2:5" x14ac:dyDescent="0.3">
      <c r="B7338" s="104"/>
      <c r="C7338" s="105"/>
      <c r="D7338" s="121"/>
      <c r="E7338" s="83"/>
    </row>
    <row r="7339" spans="2:5" x14ac:dyDescent="0.3">
      <c r="B7339" s="104"/>
      <c r="C7339" s="105"/>
      <c r="D7339" s="121"/>
      <c r="E7339" s="83"/>
    </row>
    <row r="7340" spans="2:5" x14ac:dyDescent="0.3">
      <c r="B7340" s="104"/>
      <c r="C7340" s="105"/>
      <c r="D7340" s="121"/>
      <c r="E7340" s="83"/>
    </row>
    <row r="7341" spans="2:5" x14ac:dyDescent="0.3">
      <c r="B7341" s="104"/>
      <c r="C7341" s="105"/>
      <c r="D7341" s="121"/>
      <c r="E7341" s="83"/>
    </row>
    <row r="7342" spans="2:5" x14ac:dyDescent="0.3">
      <c r="B7342" s="104"/>
      <c r="C7342" s="105"/>
      <c r="D7342" s="121"/>
      <c r="E7342" s="83"/>
    </row>
    <row r="7343" spans="2:5" x14ac:dyDescent="0.3">
      <c r="B7343" s="104"/>
      <c r="C7343" s="105"/>
      <c r="D7343" s="121"/>
      <c r="E7343" s="83"/>
    </row>
    <row r="7344" spans="2:5" x14ac:dyDescent="0.3">
      <c r="B7344" s="104"/>
      <c r="C7344" s="105"/>
      <c r="D7344" s="121"/>
      <c r="E7344" s="83"/>
    </row>
    <row r="7345" spans="2:5" x14ac:dyDescent="0.3">
      <c r="B7345" s="104"/>
      <c r="C7345" s="105"/>
      <c r="D7345" s="121"/>
      <c r="E7345" s="83"/>
    </row>
    <row r="7346" spans="2:5" x14ac:dyDescent="0.3">
      <c r="B7346" s="104"/>
      <c r="C7346" s="105"/>
      <c r="D7346" s="121"/>
      <c r="E7346" s="83"/>
    </row>
    <row r="7347" spans="2:5" x14ac:dyDescent="0.3">
      <c r="B7347" s="104"/>
      <c r="C7347" s="105"/>
      <c r="D7347" s="121"/>
      <c r="E7347" s="83"/>
    </row>
    <row r="7348" spans="2:5" x14ac:dyDescent="0.3">
      <c r="B7348" s="104"/>
      <c r="C7348" s="105"/>
      <c r="D7348" s="121"/>
      <c r="E7348" s="83"/>
    </row>
    <row r="7349" spans="2:5" x14ac:dyDescent="0.3">
      <c r="B7349" s="104"/>
      <c r="C7349" s="105"/>
      <c r="D7349" s="121"/>
      <c r="E7349" s="83"/>
    </row>
    <row r="7350" spans="2:5" x14ac:dyDescent="0.3">
      <c r="B7350" s="104"/>
      <c r="C7350" s="105"/>
      <c r="D7350" s="121"/>
      <c r="E7350" s="83"/>
    </row>
    <row r="7351" spans="2:5" x14ac:dyDescent="0.3">
      <c r="B7351" s="104"/>
      <c r="C7351" s="105"/>
      <c r="D7351" s="121"/>
      <c r="E7351" s="83"/>
    </row>
    <row r="7352" spans="2:5" x14ac:dyDescent="0.3">
      <c r="B7352" s="104"/>
      <c r="C7352" s="105"/>
      <c r="D7352" s="121"/>
      <c r="E7352" s="83"/>
    </row>
    <row r="7353" spans="2:5" x14ac:dyDescent="0.3">
      <c r="B7353" s="104"/>
      <c r="C7353" s="105"/>
      <c r="D7353" s="121"/>
      <c r="E7353" s="83"/>
    </row>
    <row r="7354" spans="2:5" x14ac:dyDescent="0.3">
      <c r="B7354" s="104"/>
      <c r="C7354" s="105"/>
      <c r="D7354" s="121"/>
      <c r="E7354" s="83"/>
    </row>
    <row r="7355" spans="2:5" x14ac:dyDescent="0.3">
      <c r="B7355" s="104"/>
      <c r="C7355" s="105"/>
      <c r="D7355" s="121"/>
      <c r="E7355" s="83"/>
    </row>
    <row r="7356" spans="2:5" x14ac:dyDescent="0.3">
      <c r="B7356" s="104"/>
      <c r="C7356" s="105"/>
      <c r="D7356" s="121"/>
      <c r="E7356" s="83"/>
    </row>
    <row r="7357" spans="2:5" x14ac:dyDescent="0.3">
      <c r="B7357" s="104"/>
      <c r="C7357" s="105"/>
      <c r="D7357" s="121"/>
      <c r="E7357" s="83"/>
    </row>
    <row r="7358" spans="2:5" x14ac:dyDescent="0.3">
      <c r="B7358" s="104"/>
      <c r="C7358" s="105"/>
      <c r="D7358" s="121"/>
      <c r="E7358" s="83"/>
    </row>
    <row r="7359" spans="2:5" x14ac:dyDescent="0.3">
      <c r="B7359" s="104"/>
      <c r="C7359" s="105"/>
      <c r="D7359" s="121"/>
      <c r="E7359" s="83"/>
    </row>
    <row r="7360" spans="2:5" x14ac:dyDescent="0.3">
      <c r="B7360" s="104"/>
      <c r="C7360" s="105"/>
      <c r="D7360" s="121"/>
      <c r="E7360" s="83"/>
    </row>
    <row r="7361" spans="2:5" x14ac:dyDescent="0.3">
      <c r="B7361" s="104"/>
      <c r="C7361" s="105"/>
      <c r="D7361" s="121"/>
      <c r="E7361" s="83"/>
    </row>
    <row r="7362" spans="2:5" x14ac:dyDescent="0.3">
      <c r="B7362" s="104"/>
      <c r="C7362" s="105"/>
      <c r="D7362" s="121"/>
      <c r="E7362" s="83"/>
    </row>
    <row r="7363" spans="2:5" x14ac:dyDescent="0.3">
      <c r="B7363" s="104"/>
      <c r="C7363" s="105"/>
      <c r="D7363" s="121"/>
      <c r="E7363" s="83"/>
    </row>
    <row r="7364" spans="2:5" x14ac:dyDescent="0.3">
      <c r="B7364" s="104"/>
      <c r="C7364" s="105"/>
      <c r="D7364" s="121"/>
      <c r="E7364" s="83"/>
    </row>
    <row r="7365" spans="2:5" x14ac:dyDescent="0.3">
      <c r="B7365" s="104"/>
      <c r="C7365" s="105"/>
      <c r="D7365" s="121"/>
      <c r="E7365" s="83"/>
    </row>
    <row r="7366" spans="2:5" x14ac:dyDescent="0.3">
      <c r="B7366" s="104"/>
      <c r="C7366" s="105"/>
      <c r="D7366" s="121"/>
      <c r="E7366" s="83"/>
    </row>
    <row r="7367" spans="2:5" x14ac:dyDescent="0.3">
      <c r="B7367" s="104"/>
      <c r="C7367" s="105"/>
      <c r="D7367" s="121"/>
      <c r="E7367" s="83"/>
    </row>
    <row r="7368" spans="2:5" x14ac:dyDescent="0.3">
      <c r="B7368" s="104"/>
      <c r="C7368" s="105"/>
      <c r="D7368" s="121"/>
      <c r="E7368" s="83"/>
    </row>
    <row r="7369" spans="2:5" x14ac:dyDescent="0.3">
      <c r="B7369" s="104"/>
      <c r="C7369" s="105"/>
      <c r="D7369" s="121"/>
      <c r="E7369" s="83"/>
    </row>
    <row r="7370" spans="2:5" x14ac:dyDescent="0.3">
      <c r="B7370" s="104"/>
      <c r="C7370" s="105"/>
      <c r="D7370" s="121"/>
      <c r="E7370" s="83"/>
    </row>
    <row r="7371" spans="2:5" x14ac:dyDescent="0.3">
      <c r="B7371" s="104"/>
      <c r="C7371" s="105"/>
      <c r="D7371" s="121"/>
      <c r="E7371" s="83"/>
    </row>
    <row r="7372" spans="2:5" x14ac:dyDescent="0.3">
      <c r="B7372" s="104"/>
      <c r="C7372" s="105"/>
      <c r="D7372" s="121"/>
      <c r="E7372" s="83"/>
    </row>
    <row r="7373" spans="2:5" x14ac:dyDescent="0.3">
      <c r="B7373" s="104"/>
      <c r="C7373" s="105"/>
      <c r="D7373" s="121"/>
      <c r="E7373" s="83"/>
    </row>
    <row r="7374" spans="2:5" x14ac:dyDescent="0.3">
      <c r="B7374" s="104"/>
      <c r="C7374" s="105"/>
      <c r="D7374" s="121"/>
      <c r="E7374" s="83"/>
    </row>
    <row r="7375" spans="2:5" x14ac:dyDescent="0.3">
      <c r="B7375" s="104"/>
      <c r="C7375" s="105"/>
      <c r="D7375" s="121"/>
      <c r="E7375" s="83"/>
    </row>
    <row r="7376" spans="2:5" x14ac:dyDescent="0.3">
      <c r="B7376" s="104"/>
      <c r="C7376" s="105"/>
      <c r="D7376" s="121"/>
      <c r="E7376" s="83"/>
    </row>
    <row r="7377" spans="2:5" x14ac:dyDescent="0.3">
      <c r="B7377" s="104"/>
      <c r="C7377" s="105"/>
      <c r="D7377" s="121"/>
      <c r="E7377" s="83"/>
    </row>
    <row r="7378" spans="2:5" x14ac:dyDescent="0.3">
      <c r="B7378" s="104"/>
      <c r="C7378" s="105"/>
      <c r="D7378" s="121"/>
      <c r="E7378" s="83"/>
    </row>
    <row r="7379" spans="2:5" x14ac:dyDescent="0.3">
      <c r="B7379" s="104"/>
      <c r="C7379" s="105"/>
      <c r="D7379" s="121"/>
      <c r="E7379" s="83"/>
    </row>
    <row r="7380" spans="2:5" x14ac:dyDescent="0.3">
      <c r="B7380" s="104"/>
      <c r="C7380" s="105"/>
      <c r="D7380" s="121"/>
      <c r="E7380" s="83"/>
    </row>
    <row r="7381" spans="2:5" x14ac:dyDescent="0.3">
      <c r="B7381" s="104"/>
      <c r="C7381" s="105"/>
      <c r="D7381" s="121"/>
      <c r="E7381" s="83"/>
    </row>
    <row r="7382" spans="2:5" x14ac:dyDescent="0.3">
      <c r="B7382" s="104"/>
      <c r="C7382" s="105"/>
      <c r="D7382" s="121"/>
      <c r="E7382" s="83"/>
    </row>
    <row r="7383" spans="2:5" x14ac:dyDescent="0.3">
      <c r="B7383" s="104"/>
      <c r="C7383" s="105"/>
      <c r="D7383" s="121"/>
      <c r="E7383" s="83"/>
    </row>
    <row r="7384" spans="2:5" x14ac:dyDescent="0.3">
      <c r="B7384" s="104"/>
      <c r="C7384" s="105"/>
      <c r="D7384" s="121"/>
      <c r="E7384" s="83"/>
    </row>
    <row r="7385" spans="2:5" x14ac:dyDescent="0.3">
      <c r="B7385" s="104"/>
      <c r="C7385" s="105"/>
      <c r="D7385" s="121"/>
      <c r="E7385" s="83"/>
    </row>
    <row r="7386" spans="2:5" x14ac:dyDescent="0.3">
      <c r="B7386" s="104"/>
      <c r="C7386" s="105"/>
      <c r="D7386" s="121"/>
      <c r="E7386" s="83"/>
    </row>
    <row r="7387" spans="2:5" x14ac:dyDescent="0.3">
      <c r="B7387" s="104"/>
      <c r="C7387" s="105"/>
      <c r="D7387" s="121"/>
      <c r="E7387" s="83"/>
    </row>
    <row r="7388" spans="2:5" x14ac:dyDescent="0.3">
      <c r="B7388" s="104"/>
      <c r="C7388" s="105"/>
      <c r="D7388" s="121"/>
      <c r="E7388" s="83"/>
    </row>
    <row r="7389" spans="2:5" x14ac:dyDescent="0.3">
      <c r="B7389" s="104"/>
      <c r="C7389" s="105"/>
      <c r="D7389" s="121"/>
      <c r="E7389" s="83"/>
    </row>
    <row r="7390" spans="2:5" x14ac:dyDescent="0.3">
      <c r="B7390" s="104"/>
      <c r="C7390" s="105"/>
      <c r="D7390" s="121"/>
      <c r="E7390" s="83"/>
    </row>
    <row r="7391" spans="2:5" x14ac:dyDescent="0.3">
      <c r="B7391" s="104"/>
      <c r="C7391" s="105"/>
      <c r="D7391" s="121"/>
      <c r="E7391" s="83"/>
    </row>
    <row r="7392" spans="2:5" x14ac:dyDescent="0.3">
      <c r="B7392" s="104"/>
      <c r="C7392" s="105"/>
      <c r="D7392" s="121"/>
      <c r="E7392" s="83"/>
    </row>
    <row r="7393" spans="2:5" x14ac:dyDescent="0.3">
      <c r="B7393" s="104"/>
      <c r="C7393" s="105"/>
      <c r="D7393" s="121"/>
      <c r="E7393" s="83"/>
    </row>
    <row r="7394" spans="2:5" x14ac:dyDescent="0.3">
      <c r="B7394" s="104"/>
      <c r="C7394" s="105"/>
      <c r="D7394" s="121"/>
      <c r="E7394" s="83"/>
    </row>
    <row r="7395" spans="2:5" x14ac:dyDescent="0.3">
      <c r="B7395" s="104"/>
      <c r="C7395" s="105"/>
      <c r="D7395" s="121"/>
      <c r="E7395" s="83"/>
    </row>
    <row r="7396" spans="2:5" x14ac:dyDescent="0.3">
      <c r="B7396" s="104"/>
      <c r="C7396" s="105"/>
      <c r="D7396" s="121"/>
      <c r="E7396" s="83"/>
    </row>
    <row r="7397" spans="2:5" x14ac:dyDescent="0.3">
      <c r="B7397" s="104"/>
      <c r="C7397" s="105"/>
      <c r="D7397" s="121"/>
      <c r="E7397" s="83"/>
    </row>
    <row r="7398" spans="2:5" x14ac:dyDescent="0.3">
      <c r="B7398" s="104"/>
      <c r="C7398" s="105"/>
      <c r="D7398" s="121"/>
      <c r="E7398" s="83"/>
    </row>
    <row r="7399" spans="2:5" x14ac:dyDescent="0.3">
      <c r="B7399" s="104"/>
      <c r="C7399" s="105"/>
      <c r="D7399" s="121"/>
      <c r="E7399" s="83"/>
    </row>
    <row r="7400" spans="2:5" x14ac:dyDescent="0.3">
      <c r="B7400" s="104"/>
      <c r="C7400" s="105"/>
      <c r="D7400" s="121"/>
      <c r="E7400" s="83"/>
    </row>
    <row r="7401" spans="2:5" x14ac:dyDescent="0.3">
      <c r="B7401" s="104"/>
      <c r="C7401" s="105"/>
      <c r="D7401" s="121"/>
      <c r="E7401" s="83"/>
    </row>
    <row r="7402" spans="2:5" x14ac:dyDescent="0.3">
      <c r="B7402" s="104"/>
      <c r="C7402" s="105"/>
      <c r="D7402" s="121"/>
      <c r="E7402" s="83"/>
    </row>
    <row r="7403" spans="2:5" x14ac:dyDescent="0.3">
      <c r="B7403" s="104"/>
      <c r="C7403" s="105"/>
      <c r="D7403" s="121"/>
      <c r="E7403" s="83"/>
    </row>
    <row r="7404" spans="2:5" x14ac:dyDescent="0.3">
      <c r="B7404" s="104"/>
      <c r="C7404" s="105"/>
      <c r="D7404" s="121"/>
      <c r="E7404" s="83"/>
    </row>
    <row r="7405" spans="2:5" x14ac:dyDescent="0.3">
      <c r="B7405" s="104"/>
      <c r="C7405" s="105"/>
      <c r="D7405" s="121"/>
      <c r="E7405" s="83"/>
    </row>
    <row r="7406" spans="2:5" x14ac:dyDescent="0.3">
      <c r="B7406" s="104"/>
      <c r="C7406" s="105"/>
      <c r="D7406" s="121"/>
      <c r="E7406" s="83"/>
    </row>
    <row r="7407" spans="2:5" x14ac:dyDescent="0.3">
      <c r="B7407" s="104"/>
      <c r="C7407" s="105"/>
      <c r="D7407" s="121"/>
      <c r="E7407" s="83"/>
    </row>
    <row r="7408" spans="2:5" x14ac:dyDescent="0.3">
      <c r="B7408" s="104"/>
      <c r="C7408" s="105"/>
      <c r="D7408" s="121"/>
      <c r="E7408" s="83"/>
    </row>
    <row r="7409" spans="2:5" x14ac:dyDescent="0.3">
      <c r="B7409" s="104"/>
      <c r="C7409" s="105"/>
      <c r="D7409" s="121"/>
      <c r="E7409" s="83"/>
    </row>
    <row r="7410" spans="2:5" x14ac:dyDescent="0.3">
      <c r="B7410" s="104"/>
      <c r="C7410" s="105"/>
      <c r="D7410" s="121"/>
      <c r="E7410" s="83"/>
    </row>
    <row r="7411" spans="2:5" x14ac:dyDescent="0.3">
      <c r="B7411" s="104"/>
      <c r="C7411" s="105"/>
      <c r="D7411" s="121"/>
      <c r="E7411" s="83"/>
    </row>
    <row r="7412" spans="2:5" x14ac:dyDescent="0.3">
      <c r="B7412" s="104"/>
      <c r="C7412" s="105"/>
      <c r="D7412" s="121"/>
      <c r="E7412" s="83"/>
    </row>
    <row r="7413" spans="2:5" x14ac:dyDescent="0.3">
      <c r="B7413" s="104"/>
      <c r="C7413" s="105"/>
      <c r="D7413" s="121"/>
      <c r="E7413" s="83"/>
    </row>
    <row r="7414" spans="2:5" x14ac:dyDescent="0.3">
      <c r="B7414" s="104"/>
      <c r="C7414" s="105"/>
      <c r="D7414" s="121"/>
      <c r="E7414" s="83"/>
    </row>
    <row r="7415" spans="2:5" x14ac:dyDescent="0.3">
      <c r="B7415" s="104"/>
      <c r="C7415" s="105"/>
      <c r="D7415" s="121"/>
      <c r="E7415" s="83"/>
    </row>
    <row r="7416" spans="2:5" x14ac:dyDescent="0.3">
      <c r="B7416" s="104"/>
      <c r="C7416" s="105"/>
      <c r="D7416" s="121"/>
      <c r="E7416" s="83"/>
    </row>
    <row r="7417" spans="2:5" x14ac:dyDescent="0.3">
      <c r="B7417" s="104"/>
      <c r="C7417" s="105"/>
      <c r="D7417" s="121"/>
      <c r="E7417" s="83"/>
    </row>
    <row r="7418" spans="2:5" x14ac:dyDescent="0.3">
      <c r="B7418" s="104"/>
      <c r="C7418" s="105"/>
      <c r="D7418" s="121"/>
      <c r="E7418" s="83"/>
    </row>
    <row r="7419" spans="2:5" x14ac:dyDescent="0.3">
      <c r="B7419" s="104"/>
      <c r="C7419" s="105"/>
      <c r="D7419" s="121"/>
      <c r="E7419" s="83"/>
    </row>
    <row r="7420" spans="2:5" x14ac:dyDescent="0.3">
      <c r="B7420" s="104"/>
      <c r="C7420" s="105"/>
      <c r="D7420" s="121"/>
      <c r="E7420" s="83"/>
    </row>
    <row r="7421" spans="2:5" x14ac:dyDescent="0.3">
      <c r="B7421" s="104"/>
      <c r="C7421" s="105"/>
      <c r="D7421" s="121"/>
      <c r="E7421" s="83"/>
    </row>
    <row r="7422" spans="2:5" x14ac:dyDescent="0.3">
      <c r="B7422" s="104"/>
      <c r="C7422" s="105"/>
      <c r="D7422" s="121"/>
      <c r="E7422" s="83"/>
    </row>
    <row r="7423" spans="2:5" x14ac:dyDescent="0.3">
      <c r="B7423" s="104"/>
      <c r="C7423" s="105"/>
      <c r="D7423" s="121"/>
      <c r="E7423" s="83"/>
    </row>
    <row r="7424" spans="2:5" x14ac:dyDescent="0.3">
      <c r="B7424" s="104"/>
      <c r="C7424" s="105"/>
      <c r="D7424" s="121"/>
      <c r="E7424" s="83"/>
    </row>
    <row r="7425" spans="2:5" x14ac:dyDescent="0.3">
      <c r="B7425" s="104"/>
      <c r="C7425" s="105"/>
      <c r="D7425" s="121"/>
      <c r="E7425" s="83"/>
    </row>
    <row r="7426" spans="2:5" x14ac:dyDescent="0.3">
      <c r="B7426" s="104"/>
      <c r="C7426" s="105"/>
      <c r="D7426" s="121"/>
      <c r="E7426" s="83"/>
    </row>
    <row r="7427" spans="2:5" x14ac:dyDescent="0.3">
      <c r="B7427" s="104"/>
      <c r="C7427" s="105"/>
      <c r="D7427" s="121"/>
      <c r="E7427" s="83"/>
    </row>
    <row r="7428" spans="2:5" x14ac:dyDescent="0.3">
      <c r="B7428" s="104"/>
      <c r="C7428" s="105"/>
      <c r="D7428" s="121"/>
      <c r="E7428" s="83"/>
    </row>
    <row r="7429" spans="2:5" x14ac:dyDescent="0.3">
      <c r="B7429" s="104"/>
      <c r="C7429" s="105"/>
      <c r="D7429" s="121"/>
      <c r="E7429" s="83"/>
    </row>
    <row r="7430" spans="2:5" x14ac:dyDescent="0.3">
      <c r="B7430" s="104"/>
      <c r="C7430" s="105"/>
      <c r="D7430" s="121"/>
      <c r="E7430" s="83"/>
    </row>
    <row r="7431" spans="2:5" x14ac:dyDescent="0.3">
      <c r="B7431" s="104"/>
      <c r="C7431" s="105"/>
      <c r="D7431" s="121"/>
      <c r="E7431" s="83"/>
    </row>
    <row r="7432" spans="2:5" x14ac:dyDescent="0.3">
      <c r="B7432" s="104"/>
      <c r="C7432" s="105"/>
      <c r="D7432" s="121"/>
      <c r="E7432" s="83"/>
    </row>
    <row r="7433" spans="2:5" x14ac:dyDescent="0.3">
      <c r="B7433" s="104"/>
      <c r="C7433" s="105"/>
      <c r="D7433" s="121"/>
      <c r="E7433" s="83"/>
    </row>
    <row r="7434" spans="2:5" x14ac:dyDescent="0.3">
      <c r="B7434" s="104"/>
      <c r="C7434" s="105"/>
      <c r="D7434" s="121"/>
      <c r="E7434" s="83"/>
    </row>
    <row r="7435" spans="2:5" x14ac:dyDescent="0.3">
      <c r="B7435" s="104"/>
      <c r="C7435" s="105"/>
      <c r="D7435" s="121"/>
      <c r="E7435" s="83"/>
    </row>
    <row r="7436" spans="2:5" x14ac:dyDescent="0.3">
      <c r="B7436" s="104"/>
      <c r="C7436" s="105"/>
      <c r="D7436" s="121"/>
      <c r="E7436" s="83"/>
    </row>
    <row r="7437" spans="2:5" x14ac:dyDescent="0.3">
      <c r="B7437" s="104"/>
      <c r="C7437" s="105"/>
      <c r="D7437" s="121"/>
      <c r="E7437" s="83"/>
    </row>
    <row r="7438" spans="2:5" x14ac:dyDescent="0.3">
      <c r="B7438" s="104"/>
      <c r="C7438" s="105"/>
      <c r="D7438" s="121"/>
      <c r="E7438" s="83"/>
    </row>
    <row r="7439" spans="2:5" x14ac:dyDescent="0.3">
      <c r="B7439" s="104"/>
      <c r="C7439" s="105"/>
      <c r="D7439" s="121"/>
      <c r="E7439" s="83"/>
    </row>
    <row r="7440" spans="2:5" x14ac:dyDescent="0.3">
      <c r="B7440" s="104"/>
      <c r="C7440" s="105"/>
      <c r="D7440" s="121"/>
      <c r="E7440" s="83"/>
    </row>
    <row r="7441" spans="2:5" x14ac:dyDescent="0.3">
      <c r="B7441" s="104"/>
      <c r="C7441" s="105"/>
      <c r="D7441" s="121"/>
      <c r="E7441" s="83"/>
    </row>
    <row r="7442" spans="2:5" x14ac:dyDescent="0.3">
      <c r="B7442" s="104"/>
      <c r="C7442" s="105"/>
      <c r="D7442" s="121"/>
      <c r="E7442" s="83"/>
    </row>
    <row r="7443" spans="2:5" x14ac:dyDescent="0.3">
      <c r="B7443" s="104"/>
      <c r="C7443" s="105"/>
      <c r="D7443" s="121"/>
      <c r="E7443" s="83"/>
    </row>
    <row r="7444" spans="2:5" x14ac:dyDescent="0.3">
      <c r="B7444" s="104"/>
      <c r="C7444" s="105"/>
      <c r="D7444" s="121"/>
      <c r="E7444" s="83"/>
    </row>
    <row r="7445" spans="2:5" x14ac:dyDescent="0.3">
      <c r="B7445" s="104"/>
      <c r="C7445" s="105"/>
      <c r="D7445" s="121"/>
      <c r="E7445" s="83"/>
    </row>
    <row r="7446" spans="2:5" x14ac:dyDescent="0.3">
      <c r="B7446" s="104"/>
      <c r="C7446" s="105"/>
      <c r="D7446" s="121"/>
      <c r="E7446" s="83"/>
    </row>
    <row r="7447" spans="2:5" x14ac:dyDescent="0.3">
      <c r="B7447" s="104"/>
      <c r="C7447" s="105"/>
      <c r="D7447" s="121"/>
      <c r="E7447" s="83"/>
    </row>
    <row r="7448" spans="2:5" x14ac:dyDescent="0.3">
      <c r="B7448" s="104"/>
      <c r="C7448" s="105"/>
      <c r="D7448" s="121"/>
      <c r="E7448" s="83"/>
    </row>
    <row r="7449" spans="2:5" x14ac:dyDescent="0.3">
      <c r="B7449" s="104"/>
      <c r="C7449" s="105"/>
      <c r="D7449" s="121"/>
      <c r="E7449" s="83"/>
    </row>
    <row r="7450" spans="2:5" x14ac:dyDescent="0.3">
      <c r="B7450" s="104"/>
      <c r="C7450" s="105"/>
      <c r="D7450" s="121"/>
      <c r="E7450" s="83"/>
    </row>
    <row r="7451" spans="2:5" x14ac:dyDescent="0.3">
      <c r="B7451" s="104"/>
      <c r="C7451" s="105"/>
      <c r="D7451" s="121"/>
      <c r="E7451" s="83"/>
    </row>
    <row r="7452" spans="2:5" x14ac:dyDescent="0.3">
      <c r="B7452" s="104"/>
      <c r="C7452" s="105"/>
      <c r="D7452" s="121"/>
      <c r="E7452" s="83"/>
    </row>
    <row r="7453" spans="2:5" x14ac:dyDescent="0.3">
      <c r="B7453" s="104"/>
      <c r="C7453" s="105"/>
      <c r="D7453" s="121"/>
      <c r="E7453" s="83"/>
    </row>
    <row r="7454" spans="2:5" x14ac:dyDescent="0.3">
      <c r="B7454" s="104"/>
      <c r="C7454" s="105"/>
      <c r="D7454" s="121"/>
      <c r="E7454" s="83"/>
    </row>
    <row r="7455" spans="2:5" x14ac:dyDescent="0.3">
      <c r="B7455" s="104"/>
      <c r="C7455" s="105"/>
      <c r="D7455" s="121"/>
      <c r="E7455" s="83"/>
    </row>
    <row r="7456" spans="2:5" x14ac:dyDescent="0.3">
      <c r="B7456" s="104"/>
      <c r="C7456" s="105"/>
      <c r="D7456" s="121"/>
      <c r="E7456" s="83"/>
    </row>
    <row r="7457" spans="2:5" x14ac:dyDescent="0.3">
      <c r="B7457" s="104"/>
      <c r="C7457" s="105"/>
      <c r="D7457" s="121"/>
      <c r="E7457" s="83"/>
    </row>
    <row r="7458" spans="2:5" x14ac:dyDescent="0.3">
      <c r="B7458" s="104"/>
      <c r="C7458" s="105"/>
      <c r="D7458" s="121"/>
      <c r="E7458" s="83"/>
    </row>
    <row r="7459" spans="2:5" x14ac:dyDescent="0.3">
      <c r="B7459" s="104"/>
      <c r="C7459" s="105"/>
      <c r="D7459" s="121"/>
      <c r="E7459" s="83"/>
    </row>
    <row r="7460" spans="2:5" x14ac:dyDescent="0.3">
      <c r="B7460" s="104"/>
      <c r="C7460" s="105"/>
      <c r="D7460" s="121"/>
      <c r="E7460" s="83"/>
    </row>
    <row r="7461" spans="2:5" x14ac:dyDescent="0.3">
      <c r="B7461" s="104"/>
      <c r="C7461" s="105"/>
      <c r="D7461" s="121"/>
      <c r="E7461" s="83"/>
    </row>
    <row r="7462" spans="2:5" x14ac:dyDescent="0.3">
      <c r="B7462" s="104"/>
      <c r="C7462" s="105"/>
      <c r="D7462" s="121"/>
      <c r="E7462" s="83"/>
    </row>
    <row r="7463" spans="2:5" x14ac:dyDescent="0.3">
      <c r="B7463" s="104"/>
      <c r="C7463" s="105"/>
      <c r="D7463" s="121"/>
      <c r="E7463" s="83"/>
    </row>
    <row r="7464" spans="2:5" x14ac:dyDescent="0.3">
      <c r="B7464" s="104"/>
      <c r="C7464" s="105"/>
      <c r="D7464" s="121"/>
      <c r="E7464" s="83"/>
    </row>
    <row r="7465" spans="2:5" x14ac:dyDescent="0.3">
      <c r="B7465" s="104"/>
      <c r="C7465" s="105"/>
      <c r="D7465" s="121"/>
      <c r="E7465" s="83"/>
    </row>
    <row r="7466" spans="2:5" x14ac:dyDescent="0.3">
      <c r="B7466" s="104"/>
      <c r="C7466" s="105"/>
      <c r="D7466" s="121"/>
      <c r="E7466" s="83"/>
    </row>
    <row r="7467" spans="2:5" x14ac:dyDescent="0.3">
      <c r="B7467" s="104"/>
      <c r="C7467" s="105"/>
      <c r="D7467" s="121"/>
      <c r="E7467" s="83"/>
    </row>
    <row r="7468" spans="2:5" x14ac:dyDescent="0.3">
      <c r="B7468" s="104"/>
      <c r="C7468" s="105"/>
      <c r="D7468" s="121"/>
      <c r="E7468" s="83"/>
    </row>
    <row r="7469" spans="2:5" x14ac:dyDescent="0.3">
      <c r="B7469" s="104"/>
      <c r="C7469" s="105"/>
      <c r="D7469" s="121"/>
      <c r="E7469" s="83"/>
    </row>
    <row r="7470" spans="2:5" x14ac:dyDescent="0.3">
      <c r="B7470" s="104"/>
      <c r="C7470" s="105"/>
      <c r="D7470" s="121"/>
      <c r="E7470" s="83"/>
    </row>
    <row r="7471" spans="2:5" x14ac:dyDescent="0.3">
      <c r="B7471" s="104"/>
      <c r="C7471" s="105"/>
      <c r="D7471" s="121"/>
      <c r="E7471" s="83"/>
    </row>
    <row r="7472" spans="2:5" x14ac:dyDescent="0.3">
      <c r="B7472" s="104"/>
      <c r="C7472" s="105"/>
      <c r="D7472" s="121"/>
      <c r="E7472" s="83"/>
    </row>
    <row r="7473" spans="2:5" x14ac:dyDescent="0.3">
      <c r="B7473" s="104"/>
      <c r="C7473" s="105"/>
      <c r="D7473" s="121"/>
      <c r="E7473" s="83"/>
    </row>
    <row r="7474" spans="2:5" x14ac:dyDescent="0.3">
      <c r="B7474" s="104"/>
      <c r="C7474" s="105"/>
      <c r="D7474" s="121"/>
      <c r="E7474" s="83"/>
    </row>
    <row r="7475" spans="2:5" x14ac:dyDescent="0.3">
      <c r="B7475" s="104"/>
      <c r="C7475" s="105"/>
      <c r="D7475" s="121"/>
      <c r="E7475" s="83"/>
    </row>
    <row r="7476" spans="2:5" x14ac:dyDescent="0.3">
      <c r="B7476" s="104"/>
      <c r="C7476" s="105"/>
      <c r="D7476" s="121"/>
      <c r="E7476" s="83"/>
    </row>
    <row r="7477" spans="2:5" x14ac:dyDescent="0.3">
      <c r="B7477" s="104"/>
      <c r="C7477" s="105"/>
      <c r="D7477" s="121"/>
      <c r="E7477" s="83"/>
    </row>
    <row r="7478" spans="2:5" x14ac:dyDescent="0.3">
      <c r="B7478" s="104"/>
      <c r="C7478" s="105"/>
      <c r="D7478" s="121"/>
      <c r="E7478" s="83"/>
    </row>
    <row r="7479" spans="2:5" x14ac:dyDescent="0.3">
      <c r="B7479" s="104"/>
      <c r="C7479" s="105"/>
      <c r="D7479" s="121"/>
      <c r="E7479" s="83"/>
    </row>
    <row r="7480" spans="2:5" x14ac:dyDescent="0.3">
      <c r="B7480" s="104"/>
      <c r="C7480" s="105"/>
      <c r="D7480" s="121"/>
      <c r="E7480" s="83"/>
    </row>
    <row r="7481" spans="2:5" x14ac:dyDescent="0.3">
      <c r="B7481" s="104"/>
      <c r="C7481" s="105"/>
      <c r="D7481" s="121"/>
      <c r="E7481" s="83"/>
    </row>
    <row r="7482" spans="2:5" x14ac:dyDescent="0.3">
      <c r="B7482" s="104"/>
      <c r="C7482" s="105"/>
      <c r="D7482" s="121"/>
      <c r="E7482" s="83"/>
    </row>
    <row r="7483" spans="2:5" x14ac:dyDescent="0.3">
      <c r="B7483" s="104"/>
      <c r="C7483" s="105"/>
      <c r="D7483" s="121"/>
      <c r="E7483" s="83"/>
    </row>
    <row r="7484" spans="2:5" x14ac:dyDescent="0.3">
      <c r="B7484" s="104"/>
      <c r="C7484" s="105"/>
      <c r="D7484" s="121"/>
      <c r="E7484" s="83"/>
    </row>
    <row r="7485" spans="2:5" x14ac:dyDescent="0.3">
      <c r="B7485" s="104"/>
      <c r="C7485" s="105"/>
      <c r="D7485" s="121"/>
      <c r="E7485" s="83"/>
    </row>
    <row r="7486" spans="2:5" x14ac:dyDescent="0.3">
      <c r="B7486" s="104"/>
      <c r="C7486" s="105"/>
      <c r="D7486" s="121"/>
      <c r="E7486" s="83"/>
    </row>
    <row r="7487" spans="2:5" x14ac:dyDescent="0.3">
      <c r="B7487" s="104"/>
      <c r="C7487" s="105"/>
      <c r="D7487" s="121"/>
      <c r="E7487" s="83"/>
    </row>
    <row r="7488" spans="2:5" x14ac:dyDescent="0.3">
      <c r="B7488" s="104"/>
      <c r="C7488" s="105"/>
      <c r="D7488" s="121"/>
      <c r="E7488" s="83"/>
    </row>
    <row r="7489" spans="2:5" x14ac:dyDescent="0.3">
      <c r="B7489" s="104"/>
      <c r="C7489" s="105"/>
      <c r="D7489" s="121"/>
      <c r="E7489" s="83"/>
    </row>
    <row r="7490" spans="2:5" x14ac:dyDescent="0.3">
      <c r="B7490" s="104"/>
      <c r="C7490" s="105"/>
      <c r="D7490" s="121"/>
      <c r="E7490" s="83"/>
    </row>
    <row r="7491" spans="2:5" x14ac:dyDescent="0.3">
      <c r="B7491" s="104"/>
      <c r="C7491" s="105"/>
      <c r="D7491" s="121"/>
      <c r="E7491" s="83"/>
    </row>
    <row r="7492" spans="2:5" x14ac:dyDescent="0.3">
      <c r="B7492" s="104"/>
      <c r="C7492" s="105"/>
      <c r="D7492" s="121"/>
      <c r="E7492" s="83"/>
    </row>
    <row r="7493" spans="2:5" x14ac:dyDescent="0.3">
      <c r="B7493" s="104"/>
      <c r="C7493" s="105"/>
      <c r="D7493" s="121"/>
      <c r="E7493" s="83"/>
    </row>
    <row r="7494" spans="2:5" x14ac:dyDescent="0.3">
      <c r="B7494" s="104"/>
      <c r="C7494" s="105"/>
      <c r="D7494" s="121"/>
      <c r="E7494" s="83"/>
    </row>
    <row r="7495" spans="2:5" x14ac:dyDescent="0.3">
      <c r="B7495" s="104"/>
      <c r="C7495" s="105"/>
      <c r="D7495" s="121"/>
      <c r="E7495" s="83"/>
    </row>
    <row r="7496" spans="2:5" x14ac:dyDescent="0.3">
      <c r="B7496" s="104"/>
      <c r="C7496" s="105"/>
      <c r="D7496" s="121"/>
      <c r="E7496" s="83"/>
    </row>
    <row r="7497" spans="2:5" x14ac:dyDescent="0.3">
      <c r="B7497" s="104"/>
      <c r="C7497" s="105"/>
      <c r="D7497" s="121"/>
      <c r="E7497" s="83"/>
    </row>
    <row r="7498" spans="2:5" x14ac:dyDescent="0.3">
      <c r="B7498" s="104"/>
      <c r="C7498" s="105"/>
      <c r="D7498" s="121"/>
      <c r="E7498" s="83"/>
    </row>
    <row r="7499" spans="2:5" x14ac:dyDescent="0.3">
      <c r="B7499" s="104"/>
      <c r="C7499" s="105"/>
      <c r="D7499" s="121"/>
      <c r="E7499" s="83"/>
    </row>
    <row r="7500" spans="2:5" x14ac:dyDescent="0.3">
      <c r="B7500" s="104"/>
      <c r="C7500" s="105"/>
      <c r="D7500" s="121"/>
      <c r="E7500" s="83"/>
    </row>
    <row r="7501" spans="2:5" x14ac:dyDescent="0.3">
      <c r="B7501" s="104"/>
      <c r="C7501" s="105"/>
      <c r="D7501" s="121"/>
      <c r="E7501" s="83"/>
    </row>
    <row r="7502" spans="2:5" x14ac:dyDescent="0.3">
      <c r="B7502" s="104"/>
      <c r="C7502" s="105"/>
      <c r="D7502" s="121"/>
      <c r="E7502" s="83"/>
    </row>
    <row r="7503" spans="2:5" x14ac:dyDescent="0.3">
      <c r="B7503" s="104"/>
      <c r="C7503" s="105"/>
      <c r="D7503" s="121"/>
      <c r="E7503" s="83"/>
    </row>
    <row r="7504" spans="2:5" x14ac:dyDescent="0.3">
      <c r="B7504" s="104"/>
      <c r="C7504" s="105"/>
      <c r="D7504" s="121"/>
      <c r="E7504" s="83"/>
    </row>
    <row r="7505" spans="2:5" x14ac:dyDescent="0.3">
      <c r="B7505" s="104"/>
      <c r="C7505" s="105"/>
      <c r="D7505" s="121"/>
      <c r="E7505" s="83"/>
    </row>
    <row r="7506" spans="2:5" x14ac:dyDescent="0.3">
      <c r="B7506" s="104"/>
      <c r="C7506" s="105"/>
      <c r="D7506" s="121"/>
      <c r="E7506" s="83"/>
    </row>
    <row r="7507" spans="2:5" x14ac:dyDescent="0.3">
      <c r="B7507" s="104"/>
      <c r="C7507" s="105"/>
      <c r="D7507" s="121"/>
      <c r="E7507" s="83"/>
    </row>
    <row r="7508" spans="2:5" x14ac:dyDescent="0.3">
      <c r="B7508" s="104"/>
      <c r="C7508" s="105"/>
      <c r="D7508" s="121"/>
      <c r="E7508" s="83"/>
    </row>
    <row r="7509" spans="2:5" x14ac:dyDescent="0.3">
      <c r="B7509" s="104"/>
      <c r="C7509" s="105"/>
      <c r="D7509" s="121"/>
      <c r="E7509" s="83"/>
    </row>
    <row r="7510" spans="2:5" x14ac:dyDescent="0.3">
      <c r="B7510" s="104"/>
      <c r="C7510" s="105"/>
      <c r="D7510" s="121"/>
      <c r="E7510" s="83"/>
    </row>
    <row r="7511" spans="2:5" x14ac:dyDescent="0.3">
      <c r="B7511" s="104"/>
      <c r="C7511" s="105"/>
      <c r="D7511" s="121"/>
      <c r="E7511" s="83"/>
    </row>
    <row r="7512" spans="2:5" x14ac:dyDescent="0.3">
      <c r="B7512" s="104"/>
      <c r="C7512" s="105"/>
      <c r="D7512" s="121"/>
      <c r="E7512" s="83"/>
    </row>
    <row r="7513" spans="2:5" x14ac:dyDescent="0.3">
      <c r="B7513" s="104"/>
      <c r="C7513" s="105"/>
      <c r="D7513" s="121"/>
      <c r="E7513" s="83"/>
    </row>
    <row r="7514" spans="2:5" x14ac:dyDescent="0.3">
      <c r="B7514" s="104"/>
      <c r="C7514" s="105"/>
      <c r="D7514" s="121"/>
      <c r="E7514" s="83"/>
    </row>
    <row r="7515" spans="2:5" x14ac:dyDescent="0.3">
      <c r="B7515" s="104"/>
      <c r="C7515" s="105"/>
      <c r="D7515" s="121"/>
      <c r="E7515" s="83"/>
    </row>
    <row r="7516" spans="2:5" x14ac:dyDescent="0.3">
      <c r="B7516" s="104"/>
      <c r="C7516" s="105"/>
      <c r="D7516" s="121"/>
      <c r="E7516" s="83"/>
    </row>
    <row r="7517" spans="2:5" x14ac:dyDescent="0.3">
      <c r="B7517" s="104"/>
      <c r="C7517" s="105"/>
      <c r="D7517" s="121"/>
      <c r="E7517" s="83"/>
    </row>
    <row r="7518" spans="2:5" x14ac:dyDescent="0.3">
      <c r="B7518" s="104"/>
      <c r="C7518" s="105"/>
      <c r="D7518" s="121"/>
      <c r="E7518" s="83"/>
    </row>
    <row r="7519" spans="2:5" x14ac:dyDescent="0.3">
      <c r="B7519" s="104"/>
      <c r="C7519" s="105"/>
      <c r="D7519" s="121"/>
      <c r="E7519" s="83"/>
    </row>
    <row r="7520" spans="2:5" x14ac:dyDescent="0.3">
      <c r="B7520" s="104"/>
      <c r="C7520" s="105"/>
      <c r="D7520" s="121"/>
      <c r="E7520" s="83"/>
    </row>
    <row r="7521" spans="2:5" x14ac:dyDescent="0.3">
      <c r="B7521" s="104"/>
      <c r="C7521" s="105"/>
      <c r="D7521" s="121"/>
      <c r="E7521" s="83"/>
    </row>
    <row r="7522" spans="2:5" x14ac:dyDescent="0.3">
      <c r="B7522" s="104"/>
      <c r="C7522" s="105"/>
      <c r="D7522" s="121"/>
      <c r="E7522" s="83"/>
    </row>
    <row r="7523" spans="2:5" x14ac:dyDescent="0.3">
      <c r="B7523" s="104"/>
      <c r="C7523" s="105"/>
      <c r="D7523" s="121"/>
      <c r="E7523" s="83"/>
    </row>
    <row r="7524" spans="2:5" x14ac:dyDescent="0.3">
      <c r="B7524" s="104"/>
      <c r="C7524" s="105"/>
      <c r="D7524" s="121"/>
      <c r="E7524" s="83"/>
    </row>
    <row r="7525" spans="2:5" x14ac:dyDescent="0.3">
      <c r="B7525" s="104"/>
      <c r="C7525" s="105"/>
      <c r="D7525" s="121"/>
      <c r="E7525" s="83"/>
    </row>
    <row r="7526" spans="2:5" x14ac:dyDescent="0.3">
      <c r="B7526" s="104"/>
      <c r="C7526" s="105"/>
      <c r="D7526" s="121"/>
      <c r="E7526" s="83"/>
    </row>
    <row r="7527" spans="2:5" x14ac:dyDescent="0.3">
      <c r="B7527" s="104"/>
      <c r="C7527" s="105"/>
      <c r="D7527" s="121"/>
      <c r="E7527" s="83"/>
    </row>
    <row r="7528" spans="2:5" x14ac:dyDescent="0.3">
      <c r="B7528" s="104"/>
      <c r="C7528" s="105"/>
      <c r="D7528" s="121"/>
      <c r="E7528" s="83"/>
    </row>
    <row r="7529" spans="2:5" x14ac:dyDescent="0.3">
      <c r="B7529" s="104"/>
      <c r="C7529" s="105"/>
      <c r="D7529" s="121"/>
      <c r="E7529" s="83"/>
    </row>
    <row r="7530" spans="2:5" x14ac:dyDescent="0.3">
      <c r="B7530" s="104"/>
      <c r="C7530" s="105"/>
      <c r="D7530" s="121"/>
      <c r="E7530" s="83"/>
    </row>
    <row r="7531" spans="2:5" x14ac:dyDescent="0.3">
      <c r="B7531" s="104"/>
      <c r="C7531" s="105"/>
      <c r="D7531" s="121"/>
      <c r="E7531" s="83"/>
    </row>
    <row r="7532" spans="2:5" x14ac:dyDescent="0.3">
      <c r="B7532" s="104"/>
      <c r="C7532" s="105"/>
      <c r="D7532" s="121"/>
      <c r="E7532" s="83"/>
    </row>
    <row r="7533" spans="2:5" x14ac:dyDescent="0.3">
      <c r="B7533" s="104"/>
      <c r="C7533" s="105"/>
      <c r="D7533" s="121"/>
      <c r="E7533" s="83"/>
    </row>
    <row r="7534" spans="2:5" x14ac:dyDescent="0.3">
      <c r="B7534" s="104"/>
      <c r="C7534" s="105"/>
      <c r="D7534" s="121"/>
      <c r="E7534" s="83"/>
    </row>
    <row r="7535" spans="2:5" x14ac:dyDescent="0.3">
      <c r="B7535" s="104"/>
      <c r="C7535" s="105"/>
      <c r="D7535" s="121"/>
      <c r="E7535" s="83"/>
    </row>
    <row r="7536" spans="2:5" x14ac:dyDescent="0.3">
      <c r="B7536" s="104"/>
      <c r="C7536" s="105"/>
      <c r="D7536" s="121"/>
      <c r="E7536" s="83"/>
    </row>
    <row r="7537" spans="2:5" x14ac:dyDescent="0.3">
      <c r="B7537" s="104"/>
      <c r="C7537" s="105"/>
      <c r="D7537" s="121"/>
      <c r="E7537" s="83"/>
    </row>
    <row r="7538" spans="2:5" x14ac:dyDescent="0.3">
      <c r="B7538" s="104"/>
      <c r="C7538" s="105"/>
      <c r="D7538" s="121"/>
      <c r="E7538" s="83"/>
    </row>
    <row r="7539" spans="2:5" x14ac:dyDescent="0.3">
      <c r="B7539" s="104"/>
      <c r="C7539" s="105"/>
      <c r="D7539" s="121"/>
      <c r="E7539" s="83"/>
    </row>
    <row r="7540" spans="2:5" x14ac:dyDescent="0.3">
      <c r="B7540" s="104"/>
      <c r="C7540" s="105"/>
      <c r="D7540" s="121"/>
      <c r="E7540" s="83"/>
    </row>
    <row r="7541" spans="2:5" x14ac:dyDescent="0.3">
      <c r="B7541" s="104"/>
      <c r="C7541" s="105"/>
      <c r="D7541" s="121"/>
      <c r="E7541" s="83"/>
    </row>
    <row r="7542" spans="2:5" x14ac:dyDescent="0.3">
      <c r="B7542" s="104"/>
      <c r="C7542" s="105"/>
      <c r="D7542" s="121"/>
      <c r="E7542" s="83"/>
    </row>
    <row r="7543" spans="2:5" x14ac:dyDescent="0.3">
      <c r="B7543" s="104"/>
      <c r="C7543" s="105"/>
      <c r="D7543" s="121"/>
      <c r="E7543" s="83"/>
    </row>
    <row r="7544" spans="2:5" x14ac:dyDescent="0.3">
      <c r="B7544" s="104"/>
      <c r="C7544" s="105"/>
      <c r="D7544" s="121"/>
      <c r="E7544" s="83"/>
    </row>
    <row r="7545" spans="2:5" x14ac:dyDescent="0.3">
      <c r="B7545" s="104"/>
      <c r="C7545" s="105"/>
      <c r="D7545" s="121"/>
      <c r="E7545" s="83"/>
    </row>
    <row r="7546" spans="2:5" x14ac:dyDescent="0.3">
      <c r="B7546" s="104"/>
      <c r="C7546" s="105"/>
      <c r="D7546" s="121"/>
      <c r="E7546" s="83"/>
    </row>
    <row r="7547" spans="2:5" x14ac:dyDescent="0.3">
      <c r="B7547" s="104"/>
      <c r="C7547" s="105"/>
      <c r="D7547" s="121"/>
      <c r="E7547" s="83"/>
    </row>
    <row r="7548" spans="2:5" x14ac:dyDescent="0.3">
      <c r="B7548" s="104"/>
      <c r="C7548" s="105"/>
      <c r="D7548" s="121"/>
      <c r="E7548" s="83"/>
    </row>
    <row r="7549" spans="2:5" x14ac:dyDescent="0.3">
      <c r="B7549" s="104"/>
      <c r="C7549" s="105"/>
      <c r="D7549" s="121"/>
      <c r="E7549" s="83"/>
    </row>
    <row r="7550" spans="2:5" x14ac:dyDescent="0.3">
      <c r="B7550" s="104"/>
      <c r="C7550" s="105"/>
      <c r="D7550" s="121"/>
      <c r="E7550" s="83"/>
    </row>
    <row r="7551" spans="2:5" x14ac:dyDescent="0.3">
      <c r="B7551" s="104"/>
      <c r="C7551" s="105"/>
      <c r="D7551" s="121"/>
      <c r="E7551" s="83"/>
    </row>
    <row r="7552" spans="2:5" x14ac:dyDescent="0.3">
      <c r="B7552" s="104"/>
      <c r="C7552" s="105"/>
      <c r="D7552" s="121"/>
      <c r="E7552" s="83"/>
    </row>
    <row r="7553" spans="2:5" x14ac:dyDescent="0.3">
      <c r="B7553" s="104"/>
      <c r="C7553" s="105"/>
      <c r="D7553" s="121"/>
      <c r="E7553" s="83"/>
    </row>
    <row r="7554" spans="2:5" x14ac:dyDescent="0.3">
      <c r="B7554" s="104"/>
      <c r="C7554" s="105"/>
      <c r="D7554" s="121"/>
      <c r="E7554" s="83"/>
    </row>
    <row r="7555" spans="2:5" x14ac:dyDescent="0.3">
      <c r="B7555" s="104"/>
      <c r="C7555" s="105"/>
      <c r="D7555" s="121"/>
      <c r="E7555" s="83"/>
    </row>
    <row r="7556" spans="2:5" x14ac:dyDescent="0.3">
      <c r="B7556" s="104"/>
      <c r="C7556" s="105"/>
      <c r="D7556" s="121"/>
      <c r="E7556" s="83"/>
    </row>
    <row r="7557" spans="2:5" x14ac:dyDescent="0.3">
      <c r="B7557" s="104"/>
      <c r="C7557" s="105"/>
      <c r="D7557" s="121"/>
      <c r="E7557" s="83"/>
    </row>
    <row r="7558" spans="2:5" x14ac:dyDescent="0.3">
      <c r="B7558" s="104"/>
      <c r="C7558" s="105"/>
      <c r="D7558" s="121"/>
      <c r="E7558" s="83"/>
    </row>
    <row r="7559" spans="2:5" x14ac:dyDescent="0.3">
      <c r="B7559" s="104"/>
      <c r="C7559" s="105"/>
      <c r="D7559" s="121"/>
      <c r="E7559" s="83"/>
    </row>
    <row r="7560" spans="2:5" x14ac:dyDescent="0.3">
      <c r="B7560" s="104"/>
      <c r="C7560" s="105"/>
      <c r="D7560" s="121"/>
      <c r="E7560" s="83"/>
    </row>
    <row r="7561" spans="2:5" x14ac:dyDescent="0.3">
      <c r="B7561" s="104"/>
      <c r="C7561" s="105"/>
      <c r="D7561" s="121"/>
      <c r="E7561" s="83"/>
    </row>
    <row r="7562" spans="2:5" x14ac:dyDescent="0.3">
      <c r="B7562" s="104"/>
      <c r="C7562" s="105"/>
      <c r="D7562" s="121"/>
      <c r="E7562" s="83"/>
    </row>
    <row r="7563" spans="2:5" x14ac:dyDescent="0.3">
      <c r="B7563" s="104"/>
      <c r="C7563" s="105"/>
      <c r="D7563" s="121"/>
      <c r="E7563" s="83"/>
    </row>
    <row r="7564" spans="2:5" x14ac:dyDescent="0.3">
      <c r="B7564" s="104"/>
      <c r="C7564" s="105"/>
      <c r="D7564" s="121"/>
      <c r="E7564" s="83"/>
    </row>
    <row r="7565" spans="2:5" x14ac:dyDescent="0.3">
      <c r="B7565" s="104"/>
      <c r="C7565" s="105"/>
      <c r="D7565" s="121"/>
      <c r="E7565" s="83"/>
    </row>
    <row r="7566" spans="2:5" x14ac:dyDescent="0.3">
      <c r="B7566" s="104"/>
      <c r="C7566" s="105"/>
      <c r="D7566" s="121"/>
      <c r="E7566" s="83"/>
    </row>
    <row r="7567" spans="2:5" x14ac:dyDescent="0.3">
      <c r="B7567" s="104"/>
      <c r="C7567" s="105"/>
      <c r="D7567" s="121"/>
      <c r="E7567" s="83"/>
    </row>
    <row r="7568" spans="2:5" x14ac:dyDescent="0.3">
      <c r="B7568" s="104"/>
      <c r="C7568" s="105"/>
      <c r="D7568" s="121"/>
      <c r="E7568" s="83"/>
    </row>
    <row r="7569" spans="2:5" x14ac:dyDescent="0.3">
      <c r="B7569" s="104"/>
      <c r="C7569" s="105"/>
      <c r="D7569" s="121"/>
      <c r="E7569" s="83"/>
    </row>
    <row r="7570" spans="2:5" x14ac:dyDescent="0.3">
      <c r="B7570" s="104"/>
      <c r="C7570" s="105"/>
      <c r="D7570" s="121"/>
      <c r="E7570" s="83"/>
    </row>
    <row r="7571" spans="2:5" x14ac:dyDescent="0.3">
      <c r="B7571" s="104"/>
      <c r="C7571" s="105"/>
      <c r="D7571" s="121"/>
      <c r="E7571" s="83"/>
    </row>
    <row r="7572" spans="2:5" x14ac:dyDescent="0.3">
      <c r="B7572" s="104"/>
      <c r="C7572" s="105"/>
      <c r="D7572" s="121"/>
      <c r="E7572" s="83"/>
    </row>
    <row r="7573" spans="2:5" x14ac:dyDescent="0.3">
      <c r="B7573" s="104"/>
      <c r="C7573" s="105"/>
      <c r="D7573" s="121"/>
      <c r="E7573" s="83"/>
    </row>
    <row r="7574" spans="2:5" x14ac:dyDescent="0.3">
      <c r="B7574" s="104"/>
      <c r="C7574" s="105"/>
      <c r="D7574" s="121"/>
      <c r="E7574" s="83"/>
    </row>
    <row r="7575" spans="2:5" x14ac:dyDescent="0.3">
      <c r="B7575" s="104"/>
      <c r="C7575" s="105"/>
      <c r="D7575" s="121"/>
      <c r="E7575" s="83"/>
    </row>
    <row r="7576" spans="2:5" x14ac:dyDescent="0.3">
      <c r="B7576" s="104"/>
      <c r="C7576" s="105"/>
      <c r="D7576" s="121"/>
      <c r="E7576" s="83"/>
    </row>
    <row r="7577" spans="2:5" x14ac:dyDescent="0.3">
      <c r="B7577" s="104"/>
      <c r="C7577" s="105"/>
      <c r="D7577" s="121"/>
      <c r="E7577" s="83"/>
    </row>
    <row r="7578" spans="2:5" x14ac:dyDescent="0.3">
      <c r="B7578" s="104"/>
      <c r="C7578" s="105"/>
      <c r="D7578" s="121"/>
      <c r="E7578" s="83"/>
    </row>
    <row r="7579" spans="2:5" x14ac:dyDescent="0.3">
      <c r="B7579" s="104"/>
      <c r="C7579" s="105"/>
      <c r="D7579" s="121"/>
      <c r="E7579" s="83"/>
    </row>
    <row r="7580" spans="2:5" x14ac:dyDescent="0.3">
      <c r="B7580" s="104"/>
      <c r="C7580" s="105"/>
      <c r="D7580" s="121"/>
      <c r="E7580" s="83"/>
    </row>
    <row r="7581" spans="2:5" x14ac:dyDescent="0.3">
      <c r="B7581" s="104"/>
      <c r="C7581" s="105"/>
      <c r="D7581" s="121"/>
      <c r="E7581" s="83"/>
    </row>
    <row r="7582" spans="2:5" x14ac:dyDescent="0.3">
      <c r="B7582" s="104"/>
      <c r="C7582" s="105"/>
      <c r="D7582" s="121"/>
      <c r="E7582" s="83"/>
    </row>
    <row r="7583" spans="2:5" x14ac:dyDescent="0.3">
      <c r="B7583" s="104"/>
      <c r="C7583" s="105"/>
      <c r="D7583" s="121"/>
      <c r="E7583" s="83"/>
    </row>
    <row r="7584" spans="2:5" x14ac:dyDescent="0.3">
      <c r="B7584" s="104"/>
      <c r="C7584" s="105"/>
      <c r="D7584" s="121"/>
      <c r="E7584" s="83"/>
    </row>
    <row r="7585" spans="2:5" x14ac:dyDescent="0.3">
      <c r="B7585" s="104"/>
      <c r="C7585" s="105"/>
      <c r="D7585" s="121"/>
      <c r="E7585" s="83"/>
    </row>
    <row r="7586" spans="2:5" x14ac:dyDescent="0.3">
      <c r="B7586" s="104"/>
      <c r="C7586" s="105"/>
      <c r="D7586" s="121"/>
      <c r="E7586" s="83"/>
    </row>
    <row r="7587" spans="2:5" x14ac:dyDescent="0.3">
      <c r="B7587" s="104"/>
      <c r="C7587" s="105"/>
      <c r="D7587" s="121"/>
      <c r="E7587" s="83"/>
    </row>
    <row r="7588" spans="2:5" x14ac:dyDescent="0.3">
      <c r="B7588" s="104"/>
      <c r="C7588" s="105"/>
      <c r="D7588" s="121"/>
      <c r="E7588" s="83"/>
    </row>
    <row r="7589" spans="2:5" x14ac:dyDescent="0.3">
      <c r="B7589" s="104"/>
      <c r="C7589" s="105"/>
      <c r="D7589" s="121"/>
      <c r="E7589" s="83"/>
    </row>
    <row r="7590" spans="2:5" x14ac:dyDescent="0.3">
      <c r="B7590" s="104"/>
      <c r="C7590" s="105"/>
      <c r="D7590" s="121"/>
      <c r="E7590" s="83"/>
    </row>
    <row r="7591" spans="2:5" x14ac:dyDescent="0.3">
      <c r="B7591" s="104"/>
      <c r="C7591" s="105"/>
      <c r="D7591" s="121"/>
      <c r="E7591" s="83"/>
    </row>
    <row r="7592" spans="2:5" x14ac:dyDescent="0.3">
      <c r="B7592" s="104"/>
      <c r="C7592" s="105"/>
      <c r="D7592" s="121"/>
      <c r="E7592" s="83"/>
    </row>
    <row r="7593" spans="2:5" x14ac:dyDescent="0.3">
      <c r="B7593" s="104"/>
      <c r="C7593" s="105"/>
      <c r="D7593" s="121"/>
      <c r="E7593" s="83"/>
    </row>
    <row r="7594" spans="2:5" x14ac:dyDescent="0.3">
      <c r="B7594" s="104"/>
      <c r="C7594" s="105"/>
      <c r="D7594" s="121"/>
      <c r="E7594" s="83"/>
    </row>
    <row r="7595" spans="2:5" x14ac:dyDescent="0.3">
      <c r="B7595" s="104"/>
      <c r="C7595" s="105"/>
      <c r="D7595" s="121"/>
      <c r="E7595" s="83"/>
    </row>
    <row r="7596" spans="2:5" x14ac:dyDescent="0.3">
      <c r="B7596" s="104"/>
      <c r="C7596" s="105"/>
      <c r="D7596" s="121"/>
      <c r="E7596" s="83"/>
    </row>
    <row r="7597" spans="2:5" x14ac:dyDescent="0.3">
      <c r="B7597" s="104"/>
      <c r="C7597" s="105"/>
      <c r="D7597" s="121"/>
      <c r="E7597" s="83"/>
    </row>
    <row r="7598" spans="2:5" x14ac:dyDescent="0.3">
      <c r="B7598" s="104"/>
      <c r="C7598" s="105"/>
      <c r="D7598" s="121"/>
      <c r="E7598" s="83"/>
    </row>
    <row r="7599" spans="2:5" x14ac:dyDescent="0.3">
      <c r="B7599" s="104"/>
      <c r="C7599" s="105"/>
      <c r="D7599" s="121"/>
      <c r="E7599" s="83"/>
    </row>
    <row r="7600" spans="2:5" x14ac:dyDescent="0.3">
      <c r="B7600" s="104"/>
      <c r="C7600" s="105"/>
      <c r="D7600" s="121"/>
      <c r="E7600" s="83"/>
    </row>
    <row r="7601" spans="2:5" x14ac:dyDescent="0.3">
      <c r="B7601" s="104"/>
      <c r="C7601" s="105"/>
      <c r="D7601" s="121"/>
      <c r="E7601" s="83"/>
    </row>
    <row r="7602" spans="2:5" x14ac:dyDescent="0.3">
      <c r="B7602" s="104"/>
      <c r="C7602" s="105"/>
      <c r="D7602" s="121"/>
      <c r="E7602" s="83"/>
    </row>
    <row r="7603" spans="2:5" x14ac:dyDescent="0.3">
      <c r="B7603" s="104"/>
      <c r="C7603" s="105"/>
      <c r="D7603" s="121"/>
      <c r="E7603" s="83"/>
    </row>
    <row r="7604" spans="2:5" x14ac:dyDescent="0.3">
      <c r="B7604" s="104"/>
      <c r="C7604" s="105"/>
      <c r="D7604" s="121"/>
      <c r="E7604" s="83"/>
    </row>
    <row r="7605" spans="2:5" x14ac:dyDescent="0.3">
      <c r="B7605" s="104"/>
      <c r="C7605" s="105"/>
      <c r="D7605" s="121"/>
      <c r="E7605" s="83"/>
    </row>
    <row r="7606" spans="2:5" x14ac:dyDescent="0.3">
      <c r="B7606" s="104"/>
      <c r="C7606" s="105"/>
      <c r="D7606" s="121"/>
      <c r="E7606" s="83"/>
    </row>
    <row r="7607" spans="2:5" x14ac:dyDescent="0.3">
      <c r="B7607" s="104"/>
      <c r="C7607" s="105"/>
      <c r="D7607" s="121"/>
      <c r="E7607" s="83"/>
    </row>
    <row r="7608" spans="2:5" x14ac:dyDescent="0.3">
      <c r="B7608" s="104"/>
      <c r="C7608" s="105"/>
      <c r="D7608" s="121"/>
      <c r="E7608" s="83"/>
    </row>
    <row r="7609" spans="2:5" x14ac:dyDescent="0.3">
      <c r="B7609" s="104"/>
      <c r="C7609" s="105"/>
      <c r="D7609" s="121"/>
      <c r="E7609" s="83"/>
    </row>
    <row r="7610" spans="2:5" x14ac:dyDescent="0.3">
      <c r="B7610" s="104"/>
      <c r="C7610" s="105"/>
      <c r="D7610" s="121"/>
      <c r="E7610" s="83"/>
    </row>
    <row r="7611" spans="2:5" x14ac:dyDescent="0.3">
      <c r="B7611" s="104"/>
      <c r="C7611" s="105"/>
      <c r="D7611" s="121"/>
      <c r="E7611" s="83"/>
    </row>
    <row r="7612" spans="2:5" x14ac:dyDescent="0.3">
      <c r="B7612" s="104"/>
      <c r="C7612" s="105"/>
      <c r="D7612" s="121"/>
      <c r="E7612" s="83"/>
    </row>
    <row r="7613" spans="2:5" x14ac:dyDescent="0.3">
      <c r="B7613" s="104"/>
      <c r="C7613" s="105"/>
      <c r="D7613" s="121"/>
      <c r="E7613" s="83"/>
    </row>
    <row r="7614" spans="2:5" x14ac:dyDescent="0.3">
      <c r="B7614" s="104"/>
      <c r="C7614" s="105"/>
      <c r="D7614" s="121"/>
      <c r="E7614" s="83"/>
    </row>
    <row r="7615" spans="2:5" x14ac:dyDescent="0.3">
      <c r="B7615" s="104"/>
      <c r="C7615" s="105"/>
      <c r="D7615" s="121"/>
      <c r="E7615" s="83"/>
    </row>
    <row r="7616" spans="2:5" x14ac:dyDescent="0.3">
      <c r="B7616" s="104"/>
      <c r="C7616" s="105"/>
      <c r="D7616" s="121"/>
      <c r="E7616" s="83"/>
    </row>
    <row r="7617" spans="2:5" x14ac:dyDescent="0.3">
      <c r="B7617" s="104"/>
      <c r="C7617" s="105"/>
      <c r="D7617" s="121"/>
      <c r="E7617" s="83"/>
    </row>
    <row r="7618" spans="2:5" x14ac:dyDescent="0.3">
      <c r="B7618" s="104"/>
      <c r="C7618" s="105"/>
      <c r="D7618" s="121"/>
      <c r="E7618" s="83"/>
    </row>
    <row r="7619" spans="2:5" x14ac:dyDescent="0.3">
      <c r="B7619" s="104"/>
      <c r="C7619" s="105"/>
      <c r="D7619" s="121"/>
      <c r="E7619" s="83"/>
    </row>
    <row r="7620" spans="2:5" x14ac:dyDescent="0.3">
      <c r="B7620" s="104"/>
      <c r="C7620" s="105"/>
      <c r="D7620" s="121"/>
      <c r="E7620" s="83"/>
    </row>
    <row r="7621" spans="2:5" x14ac:dyDescent="0.3">
      <c r="B7621" s="104"/>
      <c r="C7621" s="105"/>
      <c r="D7621" s="121"/>
      <c r="E7621" s="83"/>
    </row>
    <row r="7622" spans="2:5" x14ac:dyDescent="0.3">
      <c r="B7622" s="104"/>
      <c r="C7622" s="105"/>
      <c r="D7622" s="121"/>
      <c r="E7622" s="83"/>
    </row>
    <row r="7623" spans="2:5" x14ac:dyDescent="0.3">
      <c r="B7623" s="104"/>
      <c r="C7623" s="105"/>
      <c r="D7623" s="121"/>
      <c r="E7623" s="83"/>
    </row>
    <row r="7624" spans="2:5" x14ac:dyDescent="0.3">
      <c r="B7624" s="104"/>
      <c r="C7624" s="105"/>
      <c r="D7624" s="121"/>
      <c r="E7624" s="83"/>
    </row>
    <row r="7625" spans="2:5" x14ac:dyDescent="0.3">
      <c r="B7625" s="104"/>
      <c r="C7625" s="105"/>
      <c r="D7625" s="121"/>
      <c r="E7625" s="83"/>
    </row>
    <row r="7626" spans="2:5" x14ac:dyDescent="0.3">
      <c r="B7626" s="104"/>
      <c r="C7626" s="105"/>
      <c r="D7626" s="121"/>
      <c r="E7626" s="83"/>
    </row>
    <row r="7627" spans="2:5" x14ac:dyDescent="0.3">
      <c r="B7627" s="104"/>
      <c r="C7627" s="105"/>
      <c r="D7627" s="121"/>
      <c r="E7627" s="83"/>
    </row>
    <row r="7628" spans="2:5" x14ac:dyDescent="0.3">
      <c r="B7628" s="104"/>
      <c r="C7628" s="105"/>
      <c r="D7628" s="121"/>
      <c r="E7628" s="83"/>
    </row>
    <row r="7629" spans="2:5" x14ac:dyDescent="0.3">
      <c r="B7629" s="104"/>
      <c r="C7629" s="105"/>
      <c r="D7629" s="121"/>
      <c r="E7629" s="83"/>
    </row>
    <row r="7630" spans="2:5" x14ac:dyDescent="0.3">
      <c r="B7630" s="104"/>
      <c r="C7630" s="105"/>
      <c r="D7630" s="121"/>
      <c r="E7630" s="83"/>
    </row>
    <row r="7631" spans="2:5" x14ac:dyDescent="0.3">
      <c r="B7631" s="104"/>
      <c r="C7631" s="105"/>
      <c r="D7631" s="121"/>
      <c r="E7631" s="83"/>
    </row>
    <row r="7632" spans="2:5" x14ac:dyDescent="0.3">
      <c r="B7632" s="104"/>
      <c r="C7632" s="105"/>
      <c r="D7632" s="121"/>
      <c r="E7632" s="83"/>
    </row>
    <row r="7633" spans="2:5" x14ac:dyDescent="0.3">
      <c r="B7633" s="104"/>
      <c r="C7633" s="105"/>
      <c r="D7633" s="121"/>
      <c r="E7633" s="83"/>
    </row>
    <row r="7634" spans="2:5" x14ac:dyDescent="0.3">
      <c r="B7634" s="104"/>
      <c r="C7634" s="105"/>
      <c r="D7634" s="121"/>
      <c r="E7634" s="83"/>
    </row>
    <row r="7635" spans="2:5" x14ac:dyDescent="0.3">
      <c r="B7635" s="104"/>
      <c r="C7635" s="105"/>
      <c r="D7635" s="121"/>
      <c r="E7635" s="83"/>
    </row>
    <row r="7636" spans="2:5" x14ac:dyDescent="0.3">
      <c r="B7636" s="104"/>
      <c r="C7636" s="105"/>
      <c r="D7636" s="121"/>
      <c r="E7636" s="83"/>
    </row>
    <row r="7637" spans="2:5" x14ac:dyDescent="0.3">
      <c r="B7637" s="104"/>
      <c r="C7637" s="105"/>
      <c r="D7637" s="121"/>
      <c r="E7637" s="83"/>
    </row>
    <row r="7638" spans="2:5" x14ac:dyDescent="0.3">
      <c r="B7638" s="104"/>
      <c r="C7638" s="105"/>
      <c r="D7638" s="121"/>
      <c r="E7638" s="83"/>
    </row>
    <row r="7639" spans="2:5" x14ac:dyDescent="0.3">
      <c r="B7639" s="104"/>
      <c r="C7639" s="105"/>
      <c r="D7639" s="121"/>
      <c r="E7639" s="83"/>
    </row>
    <row r="7640" spans="2:5" x14ac:dyDescent="0.3">
      <c r="B7640" s="104"/>
      <c r="C7640" s="105"/>
      <c r="D7640" s="121"/>
      <c r="E7640" s="83"/>
    </row>
    <row r="7641" spans="2:5" x14ac:dyDescent="0.3">
      <c r="B7641" s="104"/>
      <c r="C7641" s="105"/>
      <c r="D7641" s="121"/>
      <c r="E7641" s="83"/>
    </row>
    <row r="7642" spans="2:5" x14ac:dyDescent="0.3">
      <c r="B7642" s="104"/>
      <c r="C7642" s="105"/>
      <c r="D7642" s="121"/>
      <c r="E7642" s="83"/>
    </row>
    <row r="7643" spans="2:5" x14ac:dyDescent="0.3">
      <c r="B7643" s="104"/>
      <c r="C7643" s="105"/>
      <c r="D7643" s="121"/>
      <c r="E7643" s="83"/>
    </row>
    <row r="7644" spans="2:5" x14ac:dyDescent="0.3">
      <c r="B7644" s="104"/>
      <c r="C7644" s="105"/>
      <c r="D7644" s="121"/>
      <c r="E7644" s="83"/>
    </row>
    <row r="7645" spans="2:5" x14ac:dyDescent="0.3">
      <c r="B7645" s="104"/>
      <c r="C7645" s="105"/>
      <c r="D7645" s="121"/>
      <c r="E7645" s="83"/>
    </row>
    <row r="7646" spans="2:5" x14ac:dyDescent="0.3">
      <c r="B7646" s="104"/>
      <c r="C7646" s="105"/>
      <c r="D7646" s="121"/>
      <c r="E7646" s="83"/>
    </row>
    <row r="7647" spans="2:5" x14ac:dyDescent="0.3">
      <c r="B7647" s="104"/>
      <c r="C7647" s="105"/>
      <c r="D7647" s="121"/>
      <c r="E7647" s="83"/>
    </row>
    <row r="7648" spans="2:5" x14ac:dyDescent="0.3">
      <c r="B7648" s="104"/>
      <c r="C7648" s="105"/>
      <c r="D7648" s="121"/>
      <c r="E7648" s="83"/>
    </row>
    <row r="7649" spans="2:5" x14ac:dyDescent="0.3">
      <c r="B7649" s="104"/>
      <c r="C7649" s="105"/>
      <c r="D7649" s="121"/>
      <c r="E7649" s="83"/>
    </row>
    <row r="7650" spans="2:5" x14ac:dyDescent="0.3">
      <c r="B7650" s="104"/>
      <c r="C7650" s="105"/>
      <c r="D7650" s="121"/>
      <c r="E7650" s="83"/>
    </row>
    <row r="7651" spans="2:5" x14ac:dyDescent="0.3">
      <c r="B7651" s="104"/>
      <c r="C7651" s="105"/>
      <c r="D7651" s="121"/>
      <c r="E7651" s="83"/>
    </row>
    <row r="7652" spans="2:5" x14ac:dyDescent="0.3">
      <c r="B7652" s="104"/>
      <c r="C7652" s="105"/>
      <c r="D7652" s="121"/>
      <c r="E7652" s="83"/>
    </row>
    <row r="7653" spans="2:5" x14ac:dyDescent="0.3">
      <c r="B7653" s="104"/>
      <c r="C7653" s="105"/>
      <c r="D7653" s="121"/>
      <c r="E7653" s="83"/>
    </row>
    <row r="7654" spans="2:5" x14ac:dyDescent="0.3">
      <c r="B7654" s="104"/>
      <c r="C7654" s="105"/>
      <c r="D7654" s="121"/>
      <c r="E7654" s="83"/>
    </row>
    <row r="7655" spans="2:5" x14ac:dyDescent="0.3">
      <c r="B7655" s="104"/>
      <c r="C7655" s="105"/>
      <c r="D7655" s="121"/>
      <c r="E7655" s="83"/>
    </row>
    <row r="7656" spans="2:5" x14ac:dyDescent="0.3">
      <c r="B7656" s="104"/>
      <c r="C7656" s="105"/>
      <c r="D7656" s="121"/>
      <c r="E7656" s="83"/>
    </row>
    <row r="7657" spans="2:5" x14ac:dyDescent="0.3">
      <c r="B7657" s="104"/>
      <c r="C7657" s="105"/>
      <c r="D7657" s="121"/>
      <c r="E7657" s="83"/>
    </row>
    <row r="7658" spans="2:5" x14ac:dyDescent="0.3">
      <c r="B7658" s="104"/>
      <c r="C7658" s="105"/>
      <c r="D7658" s="121"/>
      <c r="E7658" s="83"/>
    </row>
    <row r="7659" spans="2:5" x14ac:dyDescent="0.3">
      <c r="B7659" s="104"/>
      <c r="C7659" s="105"/>
      <c r="D7659" s="121"/>
      <c r="E7659" s="83"/>
    </row>
    <row r="7660" spans="2:5" x14ac:dyDescent="0.3">
      <c r="B7660" s="104"/>
      <c r="C7660" s="105"/>
      <c r="D7660" s="121"/>
      <c r="E7660" s="83"/>
    </row>
    <row r="7661" spans="2:5" x14ac:dyDescent="0.3">
      <c r="B7661" s="104"/>
      <c r="C7661" s="105"/>
      <c r="D7661" s="121"/>
      <c r="E7661" s="83"/>
    </row>
    <row r="7662" spans="2:5" x14ac:dyDescent="0.3">
      <c r="B7662" s="104"/>
      <c r="C7662" s="105"/>
      <c r="D7662" s="121"/>
      <c r="E7662" s="83"/>
    </row>
    <row r="7663" spans="2:5" x14ac:dyDescent="0.3">
      <c r="B7663" s="104"/>
      <c r="C7663" s="105"/>
      <c r="D7663" s="121"/>
      <c r="E7663" s="83"/>
    </row>
    <row r="7664" spans="2:5" x14ac:dyDescent="0.3">
      <c r="B7664" s="104"/>
      <c r="C7664" s="105"/>
      <c r="D7664" s="121"/>
      <c r="E7664" s="83"/>
    </row>
    <row r="7665" spans="2:5" x14ac:dyDescent="0.3">
      <c r="B7665" s="104"/>
      <c r="C7665" s="105"/>
      <c r="D7665" s="121"/>
      <c r="E7665" s="83"/>
    </row>
    <row r="7666" spans="2:5" x14ac:dyDescent="0.3">
      <c r="B7666" s="104"/>
      <c r="C7666" s="105"/>
      <c r="D7666" s="121"/>
      <c r="E7666" s="83"/>
    </row>
    <row r="7667" spans="2:5" x14ac:dyDescent="0.3">
      <c r="B7667" s="104"/>
      <c r="C7667" s="105"/>
      <c r="D7667" s="121"/>
      <c r="E7667" s="83"/>
    </row>
    <row r="7668" spans="2:5" x14ac:dyDescent="0.3">
      <c r="B7668" s="104"/>
      <c r="C7668" s="105"/>
      <c r="D7668" s="121"/>
      <c r="E7668" s="83"/>
    </row>
    <row r="7669" spans="2:5" x14ac:dyDescent="0.3">
      <c r="B7669" s="104"/>
      <c r="C7669" s="105"/>
      <c r="D7669" s="121"/>
      <c r="E7669" s="83"/>
    </row>
    <row r="7670" spans="2:5" x14ac:dyDescent="0.3">
      <c r="B7670" s="104"/>
      <c r="C7670" s="105"/>
      <c r="D7670" s="121"/>
      <c r="E7670" s="83"/>
    </row>
    <row r="7671" spans="2:5" x14ac:dyDescent="0.3">
      <c r="B7671" s="104"/>
      <c r="C7671" s="105"/>
      <c r="D7671" s="121"/>
      <c r="E7671" s="83"/>
    </row>
    <row r="7672" spans="2:5" x14ac:dyDescent="0.3">
      <c r="B7672" s="104"/>
      <c r="C7672" s="105"/>
      <c r="D7672" s="121"/>
      <c r="E7672" s="83"/>
    </row>
    <row r="7673" spans="2:5" x14ac:dyDescent="0.3">
      <c r="B7673" s="104"/>
      <c r="C7673" s="105"/>
      <c r="D7673" s="121"/>
      <c r="E7673" s="83"/>
    </row>
    <row r="7674" spans="2:5" x14ac:dyDescent="0.3">
      <c r="B7674" s="104"/>
      <c r="C7674" s="105"/>
      <c r="D7674" s="121"/>
      <c r="E7674" s="83"/>
    </row>
    <row r="7675" spans="2:5" x14ac:dyDescent="0.3">
      <c r="B7675" s="104"/>
      <c r="C7675" s="105"/>
      <c r="D7675" s="121"/>
      <c r="E7675" s="83"/>
    </row>
    <row r="7676" spans="2:5" x14ac:dyDescent="0.3">
      <c r="B7676" s="104"/>
      <c r="C7676" s="105"/>
      <c r="D7676" s="121"/>
      <c r="E7676" s="83"/>
    </row>
    <row r="7677" spans="2:5" x14ac:dyDescent="0.3">
      <c r="B7677" s="104"/>
      <c r="C7677" s="105"/>
      <c r="D7677" s="121"/>
      <c r="E7677" s="83"/>
    </row>
    <row r="7678" spans="2:5" x14ac:dyDescent="0.3">
      <c r="B7678" s="104"/>
      <c r="C7678" s="105"/>
      <c r="D7678" s="121"/>
      <c r="E7678" s="83"/>
    </row>
    <row r="7679" spans="2:5" x14ac:dyDescent="0.3">
      <c r="B7679" s="104"/>
      <c r="C7679" s="105"/>
      <c r="D7679" s="121"/>
      <c r="E7679" s="83"/>
    </row>
    <row r="7680" spans="2:5" x14ac:dyDescent="0.3">
      <c r="B7680" s="104"/>
      <c r="C7680" s="105"/>
      <c r="D7680" s="121"/>
      <c r="E7680" s="83"/>
    </row>
    <row r="7681" spans="2:5" x14ac:dyDescent="0.3">
      <c r="B7681" s="104"/>
      <c r="C7681" s="105"/>
      <c r="D7681" s="121"/>
      <c r="E7681" s="83"/>
    </row>
    <row r="7682" spans="2:5" x14ac:dyDescent="0.3">
      <c r="B7682" s="104"/>
      <c r="C7682" s="105"/>
      <c r="D7682" s="121"/>
      <c r="E7682" s="83"/>
    </row>
    <row r="7683" spans="2:5" x14ac:dyDescent="0.3">
      <c r="B7683" s="104"/>
      <c r="C7683" s="105"/>
      <c r="D7683" s="121"/>
      <c r="E7683" s="83"/>
    </row>
    <row r="7684" spans="2:5" x14ac:dyDescent="0.3">
      <c r="B7684" s="104"/>
      <c r="C7684" s="105"/>
      <c r="D7684" s="121"/>
      <c r="E7684" s="83"/>
    </row>
    <row r="7685" spans="2:5" x14ac:dyDescent="0.3">
      <c r="B7685" s="104"/>
      <c r="C7685" s="105"/>
      <c r="D7685" s="121"/>
      <c r="E7685" s="83"/>
    </row>
    <row r="7686" spans="2:5" x14ac:dyDescent="0.3">
      <c r="B7686" s="104"/>
      <c r="C7686" s="105"/>
      <c r="D7686" s="121"/>
      <c r="E7686" s="83"/>
    </row>
    <row r="7687" spans="2:5" x14ac:dyDescent="0.3">
      <c r="B7687" s="104"/>
      <c r="C7687" s="105"/>
      <c r="D7687" s="121"/>
      <c r="E7687" s="83"/>
    </row>
    <row r="7688" spans="2:5" x14ac:dyDescent="0.3">
      <c r="B7688" s="104"/>
      <c r="C7688" s="105"/>
      <c r="D7688" s="121"/>
      <c r="E7688" s="83"/>
    </row>
    <row r="7689" spans="2:5" x14ac:dyDescent="0.3">
      <c r="B7689" s="104"/>
      <c r="C7689" s="105"/>
      <c r="D7689" s="121"/>
      <c r="E7689" s="83"/>
    </row>
    <row r="7690" spans="2:5" x14ac:dyDescent="0.3">
      <c r="B7690" s="104"/>
      <c r="C7690" s="105"/>
      <c r="D7690" s="121"/>
      <c r="E7690" s="83"/>
    </row>
    <row r="7691" spans="2:5" x14ac:dyDescent="0.3">
      <c r="B7691" s="104"/>
      <c r="C7691" s="105"/>
      <c r="D7691" s="121"/>
      <c r="E7691" s="83"/>
    </row>
    <row r="7692" spans="2:5" x14ac:dyDescent="0.3">
      <c r="B7692" s="104"/>
      <c r="C7692" s="105"/>
      <c r="D7692" s="121"/>
      <c r="E7692" s="83"/>
    </row>
    <row r="7693" spans="2:5" x14ac:dyDescent="0.3">
      <c r="B7693" s="104"/>
      <c r="C7693" s="105"/>
      <c r="D7693" s="121"/>
      <c r="E7693" s="83"/>
    </row>
    <row r="7694" spans="2:5" x14ac:dyDescent="0.3">
      <c r="B7694" s="104"/>
      <c r="C7694" s="105"/>
      <c r="D7694" s="121"/>
      <c r="E7694" s="83"/>
    </row>
    <row r="7695" spans="2:5" x14ac:dyDescent="0.3">
      <c r="B7695" s="104"/>
      <c r="C7695" s="105"/>
      <c r="D7695" s="121"/>
      <c r="E7695" s="83"/>
    </row>
    <row r="7696" spans="2:5" x14ac:dyDescent="0.3">
      <c r="B7696" s="104"/>
      <c r="C7696" s="105"/>
      <c r="D7696" s="121"/>
      <c r="E7696" s="83"/>
    </row>
    <row r="7697" spans="2:5" x14ac:dyDescent="0.3">
      <c r="B7697" s="104"/>
      <c r="C7697" s="105"/>
      <c r="D7697" s="121"/>
      <c r="E7697" s="83"/>
    </row>
    <row r="7698" spans="2:5" x14ac:dyDescent="0.3">
      <c r="B7698" s="104"/>
      <c r="C7698" s="105"/>
      <c r="D7698" s="121"/>
      <c r="E7698" s="83"/>
    </row>
    <row r="7699" spans="2:5" x14ac:dyDescent="0.3">
      <c r="B7699" s="104"/>
      <c r="C7699" s="105"/>
      <c r="D7699" s="121"/>
      <c r="E7699" s="83"/>
    </row>
    <row r="7700" spans="2:5" x14ac:dyDescent="0.3">
      <c r="B7700" s="104"/>
      <c r="C7700" s="105"/>
      <c r="D7700" s="121"/>
      <c r="E7700" s="83"/>
    </row>
    <row r="7701" spans="2:5" x14ac:dyDescent="0.3">
      <c r="B7701" s="104"/>
      <c r="C7701" s="105"/>
      <c r="D7701" s="121"/>
      <c r="E7701" s="83"/>
    </row>
    <row r="7702" spans="2:5" x14ac:dyDescent="0.3">
      <c r="B7702" s="104"/>
      <c r="C7702" s="105"/>
      <c r="D7702" s="121"/>
      <c r="E7702" s="83"/>
    </row>
    <row r="7703" spans="2:5" x14ac:dyDescent="0.3">
      <c r="B7703" s="104"/>
      <c r="C7703" s="105"/>
      <c r="D7703" s="121"/>
      <c r="E7703" s="83"/>
    </row>
    <row r="7704" spans="2:5" x14ac:dyDescent="0.3">
      <c r="B7704" s="104"/>
      <c r="C7704" s="105"/>
      <c r="D7704" s="121"/>
      <c r="E7704" s="83"/>
    </row>
    <row r="7705" spans="2:5" x14ac:dyDescent="0.3">
      <c r="B7705" s="104"/>
      <c r="C7705" s="105"/>
      <c r="D7705" s="121"/>
      <c r="E7705" s="83"/>
    </row>
    <row r="7706" spans="2:5" x14ac:dyDescent="0.3">
      <c r="B7706" s="104"/>
      <c r="C7706" s="105"/>
      <c r="D7706" s="121"/>
      <c r="E7706" s="83"/>
    </row>
    <row r="7707" spans="2:5" x14ac:dyDescent="0.3">
      <c r="B7707" s="104"/>
      <c r="C7707" s="105"/>
      <c r="D7707" s="121"/>
      <c r="E7707" s="83"/>
    </row>
    <row r="7708" spans="2:5" x14ac:dyDescent="0.3">
      <c r="B7708" s="104"/>
      <c r="C7708" s="105"/>
      <c r="D7708" s="121"/>
      <c r="E7708" s="83"/>
    </row>
    <row r="7709" spans="2:5" x14ac:dyDescent="0.3">
      <c r="B7709" s="104"/>
      <c r="C7709" s="105"/>
      <c r="D7709" s="121"/>
      <c r="E7709" s="83"/>
    </row>
    <row r="7710" spans="2:5" x14ac:dyDescent="0.3">
      <c r="B7710" s="104"/>
      <c r="C7710" s="105"/>
      <c r="D7710" s="121"/>
      <c r="E7710" s="83"/>
    </row>
    <row r="7711" spans="2:5" x14ac:dyDescent="0.3">
      <c r="B7711" s="104"/>
      <c r="C7711" s="105"/>
      <c r="D7711" s="121"/>
      <c r="E7711" s="83"/>
    </row>
    <row r="7712" spans="2:5" x14ac:dyDescent="0.3">
      <c r="B7712" s="104"/>
      <c r="C7712" s="105"/>
      <c r="D7712" s="121"/>
      <c r="E7712" s="83"/>
    </row>
    <row r="7713" spans="2:5" x14ac:dyDescent="0.3">
      <c r="B7713" s="104"/>
      <c r="C7713" s="105"/>
      <c r="D7713" s="121"/>
      <c r="E7713" s="83"/>
    </row>
    <row r="7714" spans="2:5" x14ac:dyDescent="0.3">
      <c r="B7714" s="104"/>
      <c r="C7714" s="105"/>
      <c r="D7714" s="121"/>
      <c r="E7714" s="83"/>
    </row>
    <row r="7715" spans="2:5" x14ac:dyDescent="0.3">
      <c r="B7715" s="104"/>
      <c r="C7715" s="105"/>
      <c r="D7715" s="121"/>
      <c r="E7715" s="83"/>
    </row>
    <row r="7716" spans="2:5" x14ac:dyDescent="0.3">
      <c r="B7716" s="104"/>
      <c r="C7716" s="105"/>
      <c r="D7716" s="121"/>
      <c r="E7716" s="83"/>
    </row>
    <row r="7717" spans="2:5" x14ac:dyDescent="0.3">
      <c r="B7717" s="104"/>
      <c r="C7717" s="105"/>
      <c r="D7717" s="121"/>
      <c r="E7717" s="83"/>
    </row>
    <row r="7718" spans="2:5" x14ac:dyDescent="0.3">
      <c r="B7718" s="104"/>
      <c r="C7718" s="105"/>
      <c r="D7718" s="121"/>
      <c r="E7718" s="83"/>
    </row>
    <row r="7719" spans="2:5" x14ac:dyDescent="0.3">
      <c r="B7719" s="104"/>
      <c r="C7719" s="105"/>
      <c r="D7719" s="121"/>
      <c r="E7719" s="83"/>
    </row>
    <row r="7720" spans="2:5" x14ac:dyDescent="0.3">
      <c r="B7720" s="104"/>
      <c r="C7720" s="105"/>
      <c r="D7720" s="121"/>
      <c r="E7720" s="83"/>
    </row>
    <row r="7721" spans="2:5" x14ac:dyDescent="0.3">
      <c r="B7721" s="104"/>
      <c r="C7721" s="105"/>
      <c r="D7721" s="121"/>
      <c r="E7721" s="83"/>
    </row>
    <row r="7722" spans="2:5" x14ac:dyDescent="0.3">
      <c r="B7722" s="104"/>
      <c r="C7722" s="105"/>
      <c r="D7722" s="121"/>
      <c r="E7722" s="83"/>
    </row>
    <row r="7723" spans="2:5" x14ac:dyDescent="0.3">
      <c r="B7723" s="104"/>
      <c r="C7723" s="105"/>
      <c r="D7723" s="121"/>
      <c r="E7723" s="83"/>
    </row>
    <row r="7724" spans="2:5" x14ac:dyDescent="0.3">
      <c r="B7724" s="104"/>
      <c r="C7724" s="105"/>
      <c r="D7724" s="121"/>
      <c r="E7724" s="83"/>
    </row>
    <row r="7725" spans="2:5" x14ac:dyDescent="0.3">
      <c r="B7725" s="104"/>
      <c r="C7725" s="105"/>
      <c r="D7725" s="121"/>
      <c r="E7725" s="83"/>
    </row>
    <row r="7726" spans="2:5" x14ac:dyDescent="0.3">
      <c r="B7726" s="104"/>
      <c r="C7726" s="105"/>
      <c r="D7726" s="121"/>
      <c r="E7726" s="83"/>
    </row>
    <row r="7727" spans="2:5" x14ac:dyDescent="0.3">
      <c r="B7727" s="104"/>
      <c r="C7727" s="105"/>
      <c r="D7727" s="121"/>
      <c r="E7727" s="83"/>
    </row>
    <row r="7728" spans="2:5" x14ac:dyDescent="0.3">
      <c r="B7728" s="104"/>
      <c r="C7728" s="105"/>
      <c r="D7728" s="121"/>
      <c r="E7728" s="83"/>
    </row>
    <row r="7729" spans="2:5" x14ac:dyDescent="0.3">
      <c r="B7729" s="104"/>
      <c r="C7729" s="105"/>
      <c r="D7729" s="121"/>
      <c r="E7729" s="83"/>
    </row>
    <row r="7730" spans="2:5" x14ac:dyDescent="0.3">
      <c r="B7730" s="104"/>
      <c r="C7730" s="105"/>
      <c r="D7730" s="121"/>
      <c r="E7730" s="83"/>
    </row>
    <row r="7731" spans="2:5" x14ac:dyDescent="0.3">
      <c r="B7731" s="104"/>
      <c r="C7731" s="105"/>
      <c r="D7731" s="121"/>
      <c r="E7731" s="83"/>
    </row>
    <row r="7732" spans="2:5" x14ac:dyDescent="0.3">
      <c r="B7732" s="104"/>
      <c r="C7732" s="105"/>
      <c r="D7732" s="121"/>
      <c r="E7732" s="83"/>
    </row>
    <row r="7733" spans="2:5" x14ac:dyDescent="0.3">
      <c r="B7733" s="104"/>
      <c r="C7733" s="105"/>
      <c r="D7733" s="121"/>
      <c r="E7733" s="83"/>
    </row>
    <row r="7734" spans="2:5" x14ac:dyDescent="0.3">
      <c r="B7734" s="104"/>
      <c r="C7734" s="105"/>
      <c r="D7734" s="121"/>
      <c r="E7734" s="83"/>
    </row>
    <row r="7735" spans="2:5" x14ac:dyDescent="0.3">
      <c r="B7735" s="104"/>
      <c r="C7735" s="105"/>
      <c r="D7735" s="121"/>
      <c r="E7735" s="83"/>
    </row>
    <row r="7736" spans="2:5" x14ac:dyDescent="0.3">
      <c r="B7736" s="104"/>
      <c r="C7736" s="105"/>
      <c r="D7736" s="121"/>
      <c r="E7736" s="83"/>
    </row>
    <row r="7737" spans="2:5" x14ac:dyDescent="0.3">
      <c r="B7737" s="104"/>
      <c r="C7737" s="105"/>
      <c r="D7737" s="121"/>
      <c r="E7737" s="83"/>
    </row>
    <row r="7738" spans="2:5" x14ac:dyDescent="0.3">
      <c r="B7738" s="104"/>
      <c r="C7738" s="105"/>
      <c r="D7738" s="121"/>
      <c r="E7738" s="83"/>
    </row>
    <row r="7739" spans="2:5" x14ac:dyDescent="0.3">
      <c r="B7739" s="104"/>
      <c r="C7739" s="105"/>
      <c r="D7739" s="121"/>
      <c r="E7739" s="83"/>
    </row>
    <row r="7740" spans="2:5" x14ac:dyDescent="0.3">
      <c r="B7740" s="104"/>
      <c r="C7740" s="105"/>
      <c r="D7740" s="121"/>
      <c r="E7740" s="83"/>
    </row>
    <row r="7741" spans="2:5" x14ac:dyDescent="0.3">
      <c r="B7741" s="104"/>
      <c r="C7741" s="105"/>
      <c r="D7741" s="121"/>
      <c r="E7741" s="83"/>
    </row>
    <row r="7742" spans="2:5" x14ac:dyDescent="0.3">
      <c r="B7742" s="104"/>
      <c r="C7742" s="105"/>
      <c r="D7742" s="121"/>
      <c r="E7742" s="83"/>
    </row>
    <row r="7743" spans="2:5" x14ac:dyDescent="0.3">
      <c r="B7743" s="104"/>
      <c r="C7743" s="105"/>
      <c r="D7743" s="121"/>
      <c r="E7743" s="83"/>
    </row>
    <row r="7744" spans="2:5" x14ac:dyDescent="0.3">
      <c r="B7744" s="104"/>
      <c r="C7744" s="105"/>
      <c r="D7744" s="121"/>
      <c r="E7744" s="83"/>
    </row>
    <row r="7745" spans="2:5" x14ac:dyDescent="0.3">
      <c r="B7745" s="104"/>
      <c r="C7745" s="105"/>
      <c r="D7745" s="121"/>
      <c r="E7745" s="83"/>
    </row>
    <row r="7746" spans="2:5" x14ac:dyDescent="0.3">
      <c r="B7746" s="104"/>
      <c r="C7746" s="105"/>
      <c r="D7746" s="121"/>
      <c r="E7746" s="83"/>
    </row>
    <row r="7747" spans="2:5" x14ac:dyDescent="0.3">
      <c r="B7747" s="104"/>
      <c r="C7747" s="105"/>
      <c r="D7747" s="121"/>
      <c r="E7747" s="83"/>
    </row>
    <row r="7748" spans="2:5" x14ac:dyDescent="0.3">
      <c r="B7748" s="104"/>
      <c r="C7748" s="105"/>
      <c r="D7748" s="121"/>
      <c r="E7748" s="83"/>
    </row>
    <row r="7749" spans="2:5" x14ac:dyDescent="0.3">
      <c r="B7749" s="104"/>
      <c r="C7749" s="105"/>
      <c r="D7749" s="121"/>
      <c r="E7749" s="83"/>
    </row>
    <row r="7750" spans="2:5" x14ac:dyDescent="0.3">
      <c r="B7750" s="104"/>
      <c r="C7750" s="105"/>
      <c r="D7750" s="121"/>
      <c r="E7750" s="83"/>
    </row>
    <row r="7751" spans="2:5" x14ac:dyDescent="0.3">
      <c r="B7751" s="104"/>
      <c r="C7751" s="105"/>
      <c r="D7751" s="121"/>
      <c r="E7751" s="83"/>
    </row>
    <row r="7752" spans="2:5" x14ac:dyDescent="0.3">
      <c r="B7752" s="104"/>
      <c r="C7752" s="105"/>
      <c r="D7752" s="121"/>
      <c r="E7752" s="83"/>
    </row>
    <row r="7753" spans="2:5" x14ac:dyDescent="0.3">
      <c r="B7753" s="104"/>
      <c r="C7753" s="105"/>
      <c r="D7753" s="121"/>
      <c r="E7753" s="83"/>
    </row>
    <row r="7754" spans="2:5" x14ac:dyDescent="0.3">
      <c r="B7754" s="104"/>
      <c r="C7754" s="105"/>
      <c r="D7754" s="121"/>
      <c r="E7754" s="83"/>
    </row>
    <row r="7755" spans="2:5" x14ac:dyDescent="0.3">
      <c r="B7755" s="104"/>
      <c r="C7755" s="105"/>
      <c r="D7755" s="121"/>
      <c r="E7755" s="83"/>
    </row>
    <row r="7756" spans="2:5" x14ac:dyDescent="0.3">
      <c r="B7756" s="104"/>
      <c r="C7756" s="105"/>
      <c r="D7756" s="121"/>
      <c r="E7756" s="83"/>
    </row>
    <row r="7757" spans="2:5" x14ac:dyDescent="0.3">
      <c r="B7757" s="104"/>
      <c r="C7757" s="105"/>
      <c r="D7757" s="121"/>
      <c r="E7757" s="83"/>
    </row>
    <row r="7758" spans="2:5" x14ac:dyDescent="0.3">
      <c r="B7758" s="104"/>
      <c r="C7758" s="105"/>
      <c r="D7758" s="121"/>
      <c r="E7758" s="83"/>
    </row>
    <row r="7759" spans="2:5" x14ac:dyDescent="0.3">
      <c r="B7759" s="104"/>
      <c r="C7759" s="105"/>
      <c r="D7759" s="121"/>
      <c r="E7759" s="83"/>
    </row>
    <row r="7760" spans="2:5" x14ac:dyDescent="0.3">
      <c r="B7760" s="104"/>
      <c r="C7760" s="105"/>
      <c r="D7760" s="121"/>
      <c r="E7760" s="83"/>
    </row>
    <row r="7761" spans="2:5" x14ac:dyDescent="0.3">
      <c r="B7761" s="104"/>
      <c r="C7761" s="105"/>
      <c r="D7761" s="121"/>
      <c r="E7761" s="83"/>
    </row>
    <row r="7762" spans="2:5" x14ac:dyDescent="0.3">
      <c r="B7762" s="104"/>
      <c r="C7762" s="105"/>
      <c r="D7762" s="121"/>
      <c r="E7762" s="83"/>
    </row>
    <row r="7763" spans="2:5" x14ac:dyDescent="0.3">
      <c r="B7763" s="104"/>
      <c r="C7763" s="105"/>
      <c r="D7763" s="121"/>
      <c r="E7763" s="83"/>
    </row>
    <row r="7764" spans="2:5" x14ac:dyDescent="0.3">
      <c r="B7764" s="104"/>
      <c r="C7764" s="105"/>
      <c r="D7764" s="121"/>
      <c r="E7764" s="83"/>
    </row>
    <row r="7765" spans="2:5" x14ac:dyDescent="0.3">
      <c r="B7765" s="104"/>
      <c r="C7765" s="105"/>
      <c r="D7765" s="121"/>
      <c r="E7765" s="83"/>
    </row>
    <row r="7766" spans="2:5" x14ac:dyDescent="0.3">
      <c r="B7766" s="104"/>
      <c r="C7766" s="105"/>
      <c r="D7766" s="121"/>
      <c r="E7766" s="83"/>
    </row>
    <row r="7767" spans="2:5" x14ac:dyDescent="0.3">
      <c r="B7767" s="104"/>
      <c r="C7767" s="105"/>
      <c r="D7767" s="121"/>
      <c r="E7767" s="83"/>
    </row>
    <row r="7768" spans="2:5" x14ac:dyDescent="0.3">
      <c r="B7768" s="104"/>
      <c r="C7768" s="105"/>
      <c r="D7768" s="121"/>
      <c r="E7768" s="83"/>
    </row>
    <row r="7769" spans="2:5" x14ac:dyDescent="0.3">
      <c r="B7769" s="104"/>
      <c r="C7769" s="105"/>
      <c r="D7769" s="121"/>
      <c r="E7769" s="83"/>
    </row>
    <row r="7770" spans="2:5" x14ac:dyDescent="0.3">
      <c r="B7770" s="104"/>
      <c r="C7770" s="105"/>
      <c r="D7770" s="121"/>
      <c r="E7770" s="83"/>
    </row>
    <row r="7771" spans="2:5" x14ac:dyDescent="0.3">
      <c r="B7771" s="104"/>
      <c r="C7771" s="105"/>
      <c r="D7771" s="121"/>
      <c r="E7771" s="83"/>
    </row>
    <row r="7772" spans="2:5" x14ac:dyDescent="0.3">
      <c r="B7772" s="104"/>
      <c r="C7772" s="105"/>
      <c r="D7772" s="121"/>
      <c r="E7772" s="83"/>
    </row>
    <row r="7773" spans="2:5" x14ac:dyDescent="0.3">
      <c r="B7773" s="104"/>
      <c r="C7773" s="105"/>
      <c r="D7773" s="121"/>
      <c r="E7773" s="83"/>
    </row>
    <row r="7774" spans="2:5" x14ac:dyDescent="0.3">
      <c r="B7774" s="104"/>
      <c r="C7774" s="105"/>
      <c r="D7774" s="121"/>
      <c r="E7774" s="83"/>
    </row>
    <row r="7775" spans="2:5" x14ac:dyDescent="0.3">
      <c r="B7775" s="104"/>
      <c r="C7775" s="105"/>
      <c r="D7775" s="121"/>
      <c r="E7775" s="83"/>
    </row>
    <row r="7776" spans="2:5" x14ac:dyDescent="0.3">
      <c r="B7776" s="104"/>
      <c r="C7776" s="105"/>
      <c r="D7776" s="121"/>
      <c r="E7776" s="83"/>
    </row>
    <row r="7777" spans="2:5" x14ac:dyDescent="0.3">
      <c r="B7777" s="104"/>
      <c r="C7777" s="105"/>
      <c r="D7777" s="121"/>
      <c r="E7777" s="83"/>
    </row>
    <row r="7778" spans="2:5" x14ac:dyDescent="0.3">
      <c r="B7778" s="104"/>
      <c r="C7778" s="105"/>
      <c r="D7778" s="121"/>
      <c r="E7778" s="83"/>
    </row>
    <row r="7779" spans="2:5" x14ac:dyDescent="0.3">
      <c r="B7779" s="104"/>
      <c r="C7779" s="105"/>
      <c r="D7779" s="121"/>
      <c r="E7779" s="83"/>
    </row>
    <row r="7780" spans="2:5" x14ac:dyDescent="0.3">
      <c r="B7780" s="104"/>
      <c r="C7780" s="105"/>
      <c r="D7780" s="121"/>
      <c r="E7780" s="83"/>
    </row>
    <row r="7781" spans="2:5" x14ac:dyDescent="0.3">
      <c r="B7781" s="104"/>
      <c r="C7781" s="105"/>
      <c r="D7781" s="121"/>
      <c r="E7781" s="83"/>
    </row>
    <row r="7782" spans="2:5" x14ac:dyDescent="0.3">
      <c r="B7782" s="104"/>
      <c r="C7782" s="105"/>
      <c r="D7782" s="121"/>
      <c r="E7782" s="83"/>
    </row>
    <row r="7783" spans="2:5" x14ac:dyDescent="0.3">
      <c r="B7783" s="104"/>
      <c r="C7783" s="105"/>
      <c r="D7783" s="121"/>
      <c r="E7783" s="83"/>
    </row>
    <row r="7784" spans="2:5" x14ac:dyDescent="0.3">
      <c r="B7784" s="104"/>
      <c r="C7784" s="105"/>
      <c r="D7784" s="121"/>
      <c r="E7784" s="83"/>
    </row>
    <row r="7785" spans="2:5" x14ac:dyDescent="0.3">
      <c r="B7785" s="104"/>
      <c r="C7785" s="105"/>
      <c r="D7785" s="121"/>
      <c r="E7785" s="83"/>
    </row>
    <row r="7786" spans="2:5" x14ac:dyDescent="0.3">
      <c r="B7786" s="104"/>
      <c r="C7786" s="105"/>
      <c r="D7786" s="121"/>
      <c r="E7786" s="83"/>
    </row>
    <row r="7787" spans="2:5" x14ac:dyDescent="0.3">
      <c r="B7787" s="104"/>
      <c r="C7787" s="105"/>
      <c r="D7787" s="121"/>
      <c r="E7787" s="83"/>
    </row>
    <row r="7788" spans="2:5" x14ac:dyDescent="0.3">
      <c r="B7788" s="104"/>
      <c r="C7788" s="105"/>
      <c r="D7788" s="121"/>
      <c r="E7788" s="83"/>
    </row>
    <row r="7789" spans="2:5" x14ac:dyDescent="0.3">
      <c r="B7789" s="104"/>
      <c r="C7789" s="105"/>
      <c r="D7789" s="121"/>
      <c r="E7789" s="83"/>
    </row>
    <row r="7790" spans="2:5" x14ac:dyDescent="0.3">
      <c r="B7790" s="104"/>
      <c r="C7790" s="105"/>
      <c r="D7790" s="121"/>
      <c r="E7790" s="83"/>
    </row>
    <row r="7791" spans="2:5" x14ac:dyDescent="0.3">
      <c r="B7791" s="104"/>
      <c r="C7791" s="105"/>
      <c r="D7791" s="121"/>
      <c r="E7791" s="83"/>
    </row>
    <row r="7792" spans="2:5" x14ac:dyDescent="0.3">
      <c r="B7792" s="104"/>
      <c r="C7792" s="105"/>
      <c r="D7792" s="121"/>
      <c r="E7792" s="83"/>
    </row>
    <row r="7793" spans="2:5" x14ac:dyDescent="0.3">
      <c r="B7793" s="104"/>
      <c r="C7793" s="105"/>
      <c r="D7793" s="121"/>
      <c r="E7793" s="83"/>
    </row>
    <row r="7794" spans="2:5" x14ac:dyDescent="0.3">
      <c r="B7794" s="104"/>
      <c r="C7794" s="105"/>
      <c r="D7794" s="121"/>
      <c r="E7794" s="83"/>
    </row>
    <row r="7795" spans="2:5" x14ac:dyDescent="0.3">
      <c r="B7795" s="104"/>
      <c r="C7795" s="105"/>
      <c r="D7795" s="121"/>
      <c r="E7795" s="83"/>
    </row>
    <row r="7796" spans="2:5" x14ac:dyDescent="0.3">
      <c r="B7796" s="104"/>
      <c r="C7796" s="105"/>
      <c r="D7796" s="121"/>
      <c r="E7796" s="83"/>
    </row>
    <row r="7797" spans="2:5" x14ac:dyDescent="0.3">
      <c r="B7797" s="104"/>
      <c r="C7797" s="105"/>
      <c r="D7797" s="121"/>
      <c r="E7797" s="83"/>
    </row>
    <row r="7798" spans="2:5" x14ac:dyDescent="0.3">
      <c r="B7798" s="104"/>
      <c r="C7798" s="105"/>
      <c r="D7798" s="121"/>
      <c r="E7798" s="83"/>
    </row>
    <row r="7799" spans="2:5" x14ac:dyDescent="0.3">
      <c r="B7799" s="104"/>
      <c r="C7799" s="105"/>
      <c r="D7799" s="121"/>
      <c r="E7799" s="83"/>
    </row>
    <row r="7800" spans="2:5" x14ac:dyDescent="0.3">
      <c r="B7800" s="104"/>
      <c r="C7800" s="105"/>
      <c r="D7800" s="121"/>
      <c r="E7800" s="83"/>
    </row>
    <row r="7801" spans="2:5" x14ac:dyDescent="0.3">
      <c r="B7801" s="104"/>
      <c r="C7801" s="105"/>
      <c r="D7801" s="121"/>
      <c r="E7801" s="83"/>
    </row>
    <row r="7802" spans="2:5" x14ac:dyDescent="0.3">
      <c r="B7802" s="104"/>
      <c r="C7802" s="105"/>
      <c r="D7802" s="121"/>
      <c r="E7802" s="83"/>
    </row>
    <row r="7803" spans="2:5" x14ac:dyDescent="0.3">
      <c r="B7803" s="104"/>
      <c r="C7803" s="105"/>
      <c r="D7803" s="121"/>
      <c r="E7803" s="83"/>
    </row>
    <row r="7804" spans="2:5" x14ac:dyDescent="0.3">
      <c r="B7804" s="104"/>
      <c r="C7804" s="105"/>
      <c r="D7804" s="121"/>
      <c r="E7804" s="83"/>
    </row>
    <row r="7805" spans="2:5" x14ac:dyDescent="0.3">
      <c r="B7805" s="104"/>
      <c r="C7805" s="105"/>
      <c r="D7805" s="121"/>
      <c r="E7805" s="83"/>
    </row>
    <row r="7806" spans="2:5" x14ac:dyDescent="0.3">
      <c r="B7806" s="104"/>
      <c r="C7806" s="105"/>
      <c r="D7806" s="121"/>
      <c r="E7806" s="83"/>
    </row>
    <row r="7807" spans="2:5" x14ac:dyDescent="0.3">
      <c r="B7807" s="104"/>
      <c r="C7807" s="105"/>
      <c r="D7807" s="121"/>
      <c r="E7807" s="83"/>
    </row>
    <row r="7808" spans="2:5" x14ac:dyDescent="0.3">
      <c r="B7808" s="104"/>
      <c r="C7808" s="105"/>
      <c r="D7808" s="121"/>
      <c r="E7808" s="83"/>
    </row>
    <row r="7809" spans="2:5" x14ac:dyDescent="0.3">
      <c r="B7809" s="104"/>
      <c r="C7809" s="105"/>
      <c r="D7809" s="121"/>
      <c r="E7809" s="83"/>
    </row>
    <row r="7810" spans="2:5" x14ac:dyDescent="0.3">
      <c r="B7810" s="104"/>
      <c r="C7810" s="105"/>
      <c r="D7810" s="121"/>
      <c r="E7810" s="83"/>
    </row>
    <row r="7811" spans="2:5" x14ac:dyDescent="0.3">
      <c r="B7811" s="104"/>
      <c r="C7811" s="105"/>
      <c r="D7811" s="121"/>
      <c r="E7811" s="83"/>
    </row>
    <row r="7812" spans="2:5" x14ac:dyDescent="0.3">
      <c r="B7812" s="104"/>
      <c r="C7812" s="105"/>
      <c r="D7812" s="121"/>
      <c r="E7812" s="83"/>
    </row>
    <row r="7813" spans="2:5" x14ac:dyDescent="0.3">
      <c r="B7813" s="104"/>
      <c r="C7813" s="105"/>
      <c r="D7813" s="121"/>
      <c r="E7813" s="83"/>
    </row>
    <row r="7814" spans="2:5" x14ac:dyDescent="0.3">
      <c r="B7814" s="104"/>
      <c r="C7814" s="105"/>
      <c r="D7814" s="121"/>
      <c r="E7814" s="83"/>
    </row>
    <row r="7815" spans="2:5" x14ac:dyDescent="0.3">
      <c r="B7815" s="104"/>
      <c r="C7815" s="105"/>
      <c r="D7815" s="121"/>
      <c r="E7815" s="83"/>
    </row>
    <row r="7816" spans="2:5" x14ac:dyDescent="0.3">
      <c r="B7816" s="104"/>
      <c r="C7816" s="105"/>
      <c r="D7816" s="121"/>
      <c r="E7816" s="83"/>
    </row>
    <row r="7817" spans="2:5" x14ac:dyDescent="0.3">
      <c r="B7817" s="104"/>
      <c r="C7817" s="105"/>
      <c r="D7817" s="121"/>
      <c r="E7817" s="83"/>
    </row>
    <row r="7818" spans="2:5" x14ac:dyDescent="0.3">
      <c r="B7818" s="104"/>
      <c r="C7818" s="105"/>
      <c r="D7818" s="121"/>
      <c r="E7818" s="83"/>
    </row>
    <row r="7819" spans="2:5" x14ac:dyDescent="0.3">
      <c r="B7819" s="104"/>
      <c r="C7819" s="105"/>
      <c r="D7819" s="121"/>
      <c r="E7819" s="83"/>
    </row>
    <row r="7820" spans="2:5" x14ac:dyDescent="0.3">
      <c r="B7820" s="104"/>
      <c r="C7820" s="105"/>
      <c r="D7820" s="121"/>
      <c r="E7820" s="83"/>
    </row>
    <row r="7821" spans="2:5" x14ac:dyDescent="0.3">
      <c r="B7821" s="104"/>
      <c r="C7821" s="105"/>
      <c r="D7821" s="121"/>
      <c r="E7821" s="83"/>
    </row>
    <row r="7822" spans="2:5" x14ac:dyDescent="0.3">
      <c r="B7822" s="104"/>
      <c r="C7822" s="105"/>
      <c r="D7822" s="121"/>
      <c r="E7822" s="83"/>
    </row>
    <row r="7823" spans="2:5" x14ac:dyDescent="0.3">
      <c r="B7823" s="104"/>
      <c r="C7823" s="105"/>
      <c r="D7823" s="121"/>
      <c r="E7823" s="83"/>
    </row>
    <row r="7824" spans="2:5" x14ac:dyDescent="0.3">
      <c r="B7824" s="104"/>
      <c r="C7824" s="105"/>
      <c r="D7824" s="121"/>
      <c r="E7824" s="83"/>
    </row>
    <row r="7825" spans="2:5" x14ac:dyDescent="0.3">
      <c r="B7825" s="104"/>
      <c r="C7825" s="105"/>
      <c r="D7825" s="121"/>
      <c r="E7825" s="83"/>
    </row>
    <row r="7826" spans="2:5" x14ac:dyDescent="0.3">
      <c r="B7826" s="104"/>
      <c r="C7826" s="105"/>
      <c r="D7826" s="121"/>
      <c r="E7826" s="83"/>
    </row>
    <row r="7827" spans="2:5" x14ac:dyDescent="0.3">
      <c r="B7827" s="104"/>
      <c r="C7827" s="105"/>
      <c r="D7827" s="121"/>
      <c r="E7827" s="83"/>
    </row>
    <row r="7828" spans="2:5" x14ac:dyDescent="0.3">
      <c r="B7828" s="104"/>
      <c r="C7828" s="105"/>
      <c r="D7828" s="121"/>
      <c r="E7828" s="83"/>
    </row>
    <row r="7829" spans="2:5" x14ac:dyDescent="0.3">
      <c r="B7829" s="104"/>
      <c r="C7829" s="105"/>
      <c r="D7829" s="121"/>
      <c r="E7829" s="83"/>
    </row>
    <row r="7830" spans="2:5" x14ac:dyDescent="0.3">
      <c r="B7830" s="104"/>
      <c r="C7830" s="105"/>
      <c r="D7830" s="121"/>
      <c r="E7830" s="83"/>
    </row>
    <row r="7831" spans="2:5" x14ac:dyDescent="0.3">
      <c r="B7831" s="104"/>
      <c r="C7831" s="105"/>
      <c r="D7831" s="121"/>
      <c r="E7831" s="83"/>
    </row>
    <row r="7832" spans="2:5" x14ac:dyDescent="0.3">
      <c r="B7832" s="104"/>
      <c r="C7832" s="105"/>
      <c r="D7832" s="121"/>
      <c r="E7832" s="83"/>
    </row>
    <row r="7833" spans="2:5" x14ac:dyDescent="0.3">
      <c r="B7833" s="104"/>
      <c r="C7833" s="105"/>
      <c r="D7833" s="121"/>
      <c r="E7833" s="83"/>
    </row>
    <row r="7834" spans="2:5" x14ac:dyDescent="0.3">
      <c r="B7834" s="104"/>
      <c r="C7834" s="105"/>
      <c r="D7834" s="121"/>
      <c r="E7834" s="83"/>
    </row>
    <row r="7835" spans="2:5" x14ac:dyDescent="0.3">
      <c r="B7835" s="104"/>
      <c r="C7835" s="105"/>
      <c r="D7835" s="121"/>
      <c r="E7835" s="83"/>
    </row>
    <row r="7836" spans="2:5" x14ac:dyDescent="0.3">
      <c r="B7836" s="104"/>
      <c r="C7836" s="105"/>
      <c r="D7836" s="121"/>
      <c r="E7836" s="83"/>
    </row>
    <row r="7837" spans="2:5" x14ac:dyDescent="0.3">
      <c r="B7837" s="104"/>
      <c r="C7837" s="105"/>
      <c r="D7837" s="121"/>
      <c r="E7837" s="83"/>
    </row>
    <row r="7838" spans="2:5" x14ac:dyDescent="0.3">
      <c r="B7838" s="104"/>
      <c r="C7838" s="105"/>
      <c r="D7838" s="121"/>
      <c r="E7838" s="83"/>
    </row>
    <row r="7839" spans="2:5" x14ac:dyDescent="0.3">
      <c r="B7839" s="104"/>
      <c r="C7839" s="105"/>
      <c r="D7839" s="121"/>
      <c r="E7839" s="83"/>
    </row>
    <row r="7840" spans="2:5" x14ac:dyDescent="0.3">
      <c r="B7840" s="104"/>
      <c r="C7840" s="105"/>
      <c r="D7840" s="121"/>
      <c r="E7840" s="83"/>
    </row>
    <row r="7841" spans="2:5" x14ac:dyDescent="0.3">
      <c r="B7841" s="104"/>
      <c r="C7841" s="105"/>
      <c r="D7841" s="121"/>
      <c r="E7841" s="83"/>
    </row>
    <row r="7842" spans="2:5" x14ac:dyDescent="0.3">
      <c r="B7842" s="104"/>
      <c r="C7842" s="105"/>
      <c r="D7842" s="121"/>
      <c r="E7842" s="83"/>
    </row>
    <row r="7843" spans="2:5" x14ac:dyDescent="0.3">
      <c r="B7843" s="104"/>
      <c r="C7843" s="105"/>
      <c r="D7843" s="121"/>
      <c r="E7843" s="83"/>
    </row>
    <row r="7844" spans="2:5" x14ac:dyDescent="0.3">
      <c r="B7844" s="104"/>
      <c r="C7844" s="105"/>
      <c r="D7844" s="121"/>
      <c r="E7844" s="83"/>
    </row>
    <row r="7845" spans="2:5" x14ac:dyDescent="0.3">
      <c r="B7845" s="104"/>
      <c r="C7845" s="105"/>
      <c r="D7845" s="121"/>
      <c r="E7845" s="83"/>
    </row>
    <row r="7846" spans="2:5" x14ac:dyDescent="0.3">
      <c r="B7846" s="104"/>
      <c r="C7846" s="105"/>
      <c r="D7846" s="121"/>
      <c r="E7846" s="83"/>
    </row>
    <row r="7847" spans="2:5" x14ac:dyDescent="0.3">
      <c r="B7847" s="104"/>
      <c r="C7847" s="105"/>
      <c r="D7847" s="121"/>
      <c r="E7847" s="83"/>
    </row>
    <row r="7848" spans="2:5" x14ac:dyDescent="0.3">
      <c r="B7848" s="104"/>
      <c r="C7848" s="105"/>
      <c r="D7848" s="121"/>
      <c r="E7848" s="83"/>
    </row>
    <row r="7849" spans="2:5" x14ac:dyDescent="0.3">
      <c r="B7849" s="104"/>
      <c r="C7849" s="105"/>
      <c r="D7849" s="121"/>
      <c r="E7849" s="83"/>
    </row>
    <row r="7850" spans="2:5" x14ac:dyDescent="0.3">
      <c r="B7850" s="104"/>
      <c r="C7850" s="105"/>
      <c r="D7850" s="121"/>
      <c r="E7850" s="83"/>
    </row>
    <row r="7851" spans="2:5" x14ac:dyDescent="0.3">
      <c r="B7851" s="104"/>
      <c r="C7851" s="105"/>
      <c r="D7851" s="121"/>
      <c r="E7851" s="83"/>
    </row>
    <row r="7852" spans="2:5" x14ac:dyDescent="0.3">
      <c r="B7852" s="104"/>
      <c r="C7852" s="105"/>
      <c r="D7852" s="121"/>
      <c r="E7852" s="83"/>
    </row>
    <row r="7853" spans="2:5" x14ac:dyDescent="0.3">
      <c r="B7853" s="104"/>
      <c r="C7853" s="105"/>
      <c r="D7853" s="121"/>
      <c r="E7853" s="83"/>
    </row>
    <row r="7854" spans="2:5" x14ac:dyDescent="0.3">
      <c r="B7854" s="104"/>
      <c r="C7854" s="105"/>
      <c r="D7854" s="121"/>
      <c r="E7854" s="83"/>
    </row>
    <row r="7855" spans="2:5" x14ac:dyDescent="0.3">
      <c r="B7855" s="104"/>
      <c r="C7855" s="105"/>
      <c r="D7855" s="121"/>
      <c r="E7855" s="83"/>
    </row>
    <row r="7856" spans="2:5" x14ac:dyDescent="0.3">
      <c r="B7856" s="104"/>
      <c r="C7856" s="105"/>
      <c r="D7856" s="121"/>
      <c r="E7856" s="83"/>
    </row>
    <row r="7857" spans="2:5" x14ac:dyDescent="0.3">
      <c r="B7857" s="104"/>
      <c r="C7857" s="105"/>
      <c r="D7857" s="121"/>
      <c r="E7857" s="83"/>
    </row>
    <row r="7858" spans="2:5" x14ac:dyDescent="0.3">
      <c r="B7858" s="104"/>
      <c r="C7858" s="105"/>
      <c r="D7858" s="121"/>
      <c r="E7858" s="83"/>
    </row>
    <row r="7859" spans="2:5" x14ac:dyDescent="0.3">
      <c r="B7859" s="104"/>
      <c r="C7859" s="105"/>
      <c r="D7859" s="121"/>
      <c r="E7859" s="83"/>
    </row>
    <row r="7860" spans="2:5" x14ac:dyDescent="0.3">
      <c r="B7860" s="104"/>
      <c r="C7860" s="105"/>
      <c r="D7860" s="121"/>
      <c r="E7860" s="83"/>
    </row>
    <row r="7861" spans="2:5" x14ac:dyDescent="0.3">
      <c r="B7861" s="104"/>
      <c r="C7861" s="105"/>
      <c r="D7861" s="121"/>
      <c r="E7861" s="83"/>
    </row>
    <row r="7862" spans="2:5" x14ac:dyDescent="0.3">
      <c r="B7862" s="104"/>
      <c r="C7862" s="105"/>
      <c r="D7862" s="121"/>
      <c r="E7862" s="83"/>
    </row>
    <row r="7863" spans="2:5" x14ac:dyDescent="0.3">
      <c r="B7863" s="104"/>
      <c r="C7863" s="105"/>
      <c r="D7863" s="121"/>
      <c r="E7863" s="83"/>
    </row>
    <row r="7864" spans="2:5" x14ac:dyDescent="0.3">
      <c r="B7864" s="104"/>
      <c r="C7864" s="105"/>
      <c r="D7864" s="121"/>
      <c r="E7864" s="83"/>
    </row>
    <row r="7865" spans="2:5" x14ac:dyDescent="0.3">
      <c r="B7865" s="104"/>
      <c r="C7865" s="105"/>
      <c r="D7865" s="121"/>
      <c r="E7865" s="83"/>
    </row>
    <row r="7866" spans="2:5" x14ac:dyDescent="0.3">
      <c r="B7866" s="104"/>
      <c r="C7866" s="105"/>
      <c r="D7866" s="121"/>
      <c r="E7866" s="83"/>
    </row>
    <row r="7867" spans="2:5" x14ac:dyDescent="0.3">
      <c r="B7867" s="104"/>
      <c r="C7867" s="105"/>
      <c r="D7867" s="121"/>
      <c r="E7867" s="83"/>
    </row>
    <row r="7868" spans="2:5" x14ac:dyDescent="0.3">
      <c r="B7868" s="104"/>
      <c r="C7868" s="105"/>
      <c r="D7868" s="121"/>
      <c r="E7868" s="83"/>
    </row>
    <row r="7869" spans="2:5" x14ac:dyDescent="0.3">
      <c r="B7869" s="104"/>
      <c r="C7869" s="105"/>
      <c r="D7869" s="121"/>
      <c r="E7869" s="83"/>
    </row>
    <row r="7870" spans="2:5" x14ac:dyDescent="0.3">
      <c r="B7870" s="104"/>
      <c r="C7870" s="105"/>
      <c r="D7870" s="121"/>
      <c r="E7870" s="83"/>
    </row>
    <row r="7871" spans="2:5" x14ac:dyDescent="0.3">
      <c r="B7871" s="104"/>
      <c r="C7871" s="105"/>
      <c r="D7871" s="121"/>
      <c r="E7871" s="83"/>
    </row>
    <row r="7872" spans="2:5" x14ac:dyDescent="0.3">
      <c r="B7872" s="104"/>
      <c r="C7872" s="105"/>
      <c r="D7872" s="121"/>
      <c r="E7872" s="83"/>
    </row>
    <row r="7873" spans="2:5" x14ac:dyDescent="0.3">
      <c r="B7873" s="104"/>
      <c r="C7873" s="105"/>
      <c r="D7873" s="121"/>
      <c r="E7873" s="83"/>
    </row>
    <row r="7874" spans="2:5" x14ac:dyDescent="0.3">
      <c r="B7874" s="104"/>
      <c r="C7874" s="105"/>
      <c r="D7874" s="121"/>
      <c r="E7874" s="83"/>
    </row>
    <row r="7875" spans="2:5" x14ac:dyDescent="0.3">
      <c r="B7875" s="104"/>
      <c r="C7875" s="105"/>
      <c r="D7875" s="121"/>
      <c r="E7875" s="83"/>
    </row>
    <row r="7876" spans="2:5" x14ac:dyDescent="0.3">
      <c r="B7876" s="104"/>
      <c r="C7876" s="105"/>
      <c r="D7876" s="121"/>
      <c r="E7876" s="83"/>
    </row>
    <row r="7877" spans="2:5" x14ac:dyDescent="0.3">
      <c r="B7877" s="104"/>
      <c r="C7877" s="105"/>
      <c r="D7877" s="121"/>
      <c r="E7877" s="83"/>
    </row>
    <row r="7878" spans="2:5" x14ac:dyDescent="0.3">
      <c r="B7878" s="104"/>
      <c r="C7878" s="105"/>
      <c r="D7878" s="121"/>
      <c r="E7878" s="83"/>
    </row>
    <row r="7879" spans="2:5" x14ac:dyDescent="0.3">
      <c r="B7879" s="104"/>
      <c r="C7879" s="105"/>
      <c r="D7879" s="121"/>
      <c r="E7879" s="83"/>
    </row>
    <row r="7880" spans="2:5" x14ac:dyDescent="0.3">
      <c r="B7880" s="104"/>
      <c r="C7880" s="105"/>
      <c r="D7880" s="121"/>
      <c r="E7880" s="83"/>
    </row>
    <row r="7881" spans="2:5" x14ac:dyDescent="0.3">
      <c r="B7881" s="104"/>
      <c r="C7881" s="105"/>
      <c r="D7881" s="121"/>
      <c r="E7881" s="83"/>
    </row>
    <row r="7882" spans="2:5" x14ac:dyDescent="0.3">
      <c r="B7882" s="104"/>
      <c r="C7882" s="105"/>
      <c r="D7882" s="121"/>
      <c r="E7882" s="83"/>
    </row>
    <row r="7883" spans="2:5" x14ac:dyDescent="0.3">
      <c r="B7883" s="104"/>
      <c r="C7883" s="105"/>
      <c r="D7883" s="121"/>
      <c r="E7883" s="83"/>
    </row>
    <row r="7884" spans="2:5" x14ac:dyDescent="0.3">
      <c r="B7884" s="104"/>
      <c r="C7884" s="105"/>
      <c r="D7884" s="121"/>
      <c r="E7884" s="83"/>
    </row>
    <row r="7885" spans="2:5" x14ac:dyDescent="0.3">
      <c r="B7885" s="104"/>
      <c r="C7885" s="105"/>
      <c r="D7885" s="121"/>
      <c r="E7885" s="83"/>
    </row>
    <row r="7886" spans="2:5" x14ac:dyDescent="0.3">
      <c r="B7886" s="104"/>
      <c r="C7886" s="105"/>
      <c r="D7886" s="121"/>
      <c r="E7886" s="83"/>
    </row>
    <row r="7887" spans="2:5" x14ac:dyDescent="0.3">
      <c r="B7887" s="104"/>
      <c r="C7887" s="105"/>
      <c r="D7887" s="121"/>
      <c r="E7887" s="83"/>
    </row>
    <row r="7888" spans="2:5" x14ac:dyDescent="0.3">
      <c r="B7888" s="104"/>
      <c r="C7888" s="105"/>
      <c r="D7888" s="121"/>
      <c r="E7888" s="83"/>
    </row>
    <row r="7889" spans="2:5" x14ac:dyDescent="0.3">
      <c r="B7889" s="104"/>
      <c r="C7889" s="105"/>
      <c r="D7889" s="121"/>
      <c r="E7889" s="83"/>
    </row>
    <row r="7890" spans="2:5" x14ac:dyDescent="0.3">
      <c r="B7890" s="104"/>
      <c r="C7890" s="105"/>
      <c r="D7890" s="121"/>
      <c r="E7890" s="83"/>
    </row>
    <row r="7891" spans="2:5" x14ac:dyDescent="0.3">
      <c r="B7891" s="104"/>
      <c r="C7891" s="105"/>
      <c r="D7891" s="121"/>
      <c r="E7891" s="83"/>
    </row>
    <row r="7892" spans="2:5" x14ac:dyDescent="0.3">
      <c r="B7892" s="104"/>
      <c r="C7892" s="105"/>
      <c r="D7892" s="121"/>
      <c r="E7892" s="83"/>
    </row>
    <row r="7893" spans="2:5" x14ac:dyDescent="0.3">
      <c r="B7893" s="104"/>
      <c r="C7893" s="105"/>
      <c r="D7893" s="121"/>
      <c r="E7893" s="83"/>
    </row>
    <row r="7894" spans="2:5" x14ac:dyDescent="0.3">
      <c r="B7894" s="104"/>
      <c r="C7894" s="105"/>
      <c r="D7894" s="121"/>
      <c r="E7894" s="83"/>
    </row>
    <row r="7895" spans="2:5" x14ac:dyDescent="0.3">
      <c r="B7895" s="104"/>
      <c r="C7895" s="105"/>
      <c r="D7895" s="121"/>
      <c r="E7895" s="83"/>
    </row>
    <row r="7896" spans="2:5" x14ac:dyDescent="0.3">
      <c r="B7896" s="104"/>
      <c r="C7896" s="105"/>
      <c r="D7896" s="121"/>
      <c r="E7896" s="83"/>
    </row>
    <row r="7897" spans="2:5" x14ac:dyDescent="0.3">
      <c r="B7897" s="104"/>
      <c r="C7897" s="105"/>
      <c r="D7897" s="121"/>
      <c r="E7897" s="83"/>
    </row>
    <row r="7898" spans="2:5" x14ac:dyDescent="0.3">
      <c r="B7898" s="104"/>
      <c r="C7898" s="105"/>
      <c r="D7898" s="121"/>
      <c r="E7898" s="83"/>
    </row>
    <row r="7899" spans="2:5" x14ac:dyDescent="0.3">
      <c r="B7899" s="104"/>
      <c r="C7899" s="105"/>
      <c r="D7899" s="121"/>
      <c r="E7899" s="83"/>
    </row>
    <row r="7900" spans="2:5" x14ac:dyDescent="0.3">
      <c r="B7900" s="104"/>
      <c r="C7900" s="105"/>
      <c r="D7900" s="121"/>
      <c r="E7900" s="83"/>
    </row>
    <row r="7901" spans="2:5" x14ac:dyDescent="0.3">
      <c r="B7901" s="104"/>
      <c r="C7901" s="105"/>
      <c r="D7901" s="121"/>
      <c r="E7901" s="83"/>
    </row>
    <row r="7902" spans="2:5" x14ac:dyDescent="0.3">
      <c r="B7902" s="104"/>
      <c r="C7902" s="105"/>
      <c r="D7902" s="121"/>
      <c r="E7902" s="83"/>
    </row>
    <row r="7903" spans="2:5" x14ac:dyDescent="0.3">
      <c r="B7903" s="104"/>
      <c r="C7903" s="105"/>
      <c r="D7903" s="121"/>
      <c r="E7903" s="83"/>
    </row>
    <row r="7904" spans="2:5" x14ac:dyDescent="0.3">
      <c r="B7904" s="104"/>
      <c r="C7904" s="105"/>
      <c r="D7904" s="121"/>
      <c r="E7904" s="83"/>
    </row>
    <row r="7905" spans="2:5" x14ac:dyDescent="0.3">
      <c r="B7905" s="104"/>
      <c r="C7905" s="105"/>
      <c r="D7905" s="121"/>
      <c r="E7905" s="83"/>
    </row>
    <row r="7906" spans="2:5" x14ac:dyDescent="0.3">
      <c r="B7906" s="104"/>
      <c r="C7906" s="105"/>
      <c r="D7906" s="121"/>
      <c r="E7906" s="83"/>
    </row>
    <row r="7907" spans="2:5" x14ac:dyDescent="0.3">
      <c r="B7907" s="104"/>
      <c r="C7907" s="105"/>
      <c r="D7907" s="121"/>
      <c r="E7907" s="83"/>
    </row>
    <row r="7908" spans="2:5" x14ac:dyDescent="0.3">
      <c r="B7908" s="104"/>
      <c r="C7908" s="105"/>
      <c r="D7908" s="121"/>
      <c r="E7908" s="83"/>
    </row>
    <row r="7909" spans="2:5" x14ac:dyDescent="0.3">
      <c r="B7909" s="104"/>
      <c r="C7909" s="105"/>
      <c r="D7909" s="121"/>
      <c r="E7909" s="83"/>
    </row>
    <row r="7910" spans="2:5" x14ac:dyDescent="0.3">
      <c r="B7910" s="104"/>
      <c r="C7910" s="105"/>
      <c r="D7910" s="121"/>
      <c r="E7910" s="83"/>
    </row>
    <row r="7911" spans="2:5" x14ac:dyDescent="0.3">
      <c r="B7911" s="104"/>
      <c r="C7911" s="105"/>
      <c r="D7911" s="121"/>
      <c r="E7911" s="83"/>
    </row>
    <row r="7912" spans="2:5" x14ac:dyDescent="0.3">
      <c r="B7912" s="104"/>
      <c r="C7912" s="105"/>
      <c r="D7912" s="121"/>
      <c r="E7912" s="83"/>
    </row>
    <row r="7913" spans="2:5" x14ac:dyDescent="0.3">
      <c r="B7913" s="104"/>
      <c r="C7913" s="105"/>
      <c r="D7913" s="121"/>
      <c r="E7913" s="83"/>
    </row>
    <row r="7914" spans="2:5" x14ac:dyDescent="0.3">
      <c r="B7914" s="104"/>
      <c r="C7914" s="105"/>
      <c r="D7914" s="121"/>
      <c r="E7914" s="83"/>
    </row>
    <row r="7915" spans="2:5" x14ac:dyDescent="0.3">
      <c r="B7915" s="104"/>
      <c r="C7915" s="105"/>
      <c r="D7915" s="121"/>
      <c r="E7915" s="83"/>
    </row>
    <row r="7916" spans="2:5" x14ac:dyDescent="0.3">
      <c r="B7916" s="104"/>
      <c r="C7916" s="105"/>
      <c r="D7916" s="121"/>
      <c r="E7916" s="83"/>
    </row>
    <row r="7917" spans="2:5" x14ac:dyDescent="0.3">
      <c r="B7917" s="104"/>
      <c r="C7917" s="105"/>
      <c r="D7917" s="121"/>
      <c r="E7917" s="83"/>
    </row>
    <row r="7918" spans="2:5" x14ac:dyDescent="0.3">
      <c r="B7918" s="104"/>
      <c r="C7918" s="105"/>
      <c r="D7918" s="121"/>
      <c r="E7918" s="83"/>
    </row>
    <row r="7919" spans="2:5" x14ac:dyDescent="0.3">
      <c r="B7919" s="104"/>
      <c r="C7919" s="105"/>
      <c r="D7919" s="121"/>
      <c r="E7919" s="83"/>
    </row>
    <row r="7920" spans="2:5" x14ac:dyDescent="0.3">
      <c r="B7920" s="104"/>
      <c r="C7920" s="105"/>
      <c r="D7920" s="121"/>
      <c r="E7920" s="83"/>
    </row>
    <row r="7921" spans="2:5" x14ac:dyDescent="0.3">
      <c r="B7921" s="104"/>
      <c r="C7921" s="105"/>
      <c r="D7921" s="121"/>
      <c r="E7921" s="83"/>
    </row>
    <row r="7922" spans="2:5" x14ac:dyDescent="0.3">
      <c r="B7922" s="104"/>
      <c r="C7922" s="105"/>
      <c r="D7922" s="121"/>
      <c r="E7922" s="83"/>
    </row>
    <row r="7923" spans="2:5" x14ac:dyDescent="0.3">
      <c r="B7923" s="104"/>
      <c r="C7923" s="105"/>
      <c r="D7923" s="121"/>
      <c r="E7923" s="83"/>
    </row>
    <row r="7924" spans="2:5" x14ac:dyDescent="0.3">
      <c r="B7924" s="104"/>
      <c r="C7924" s="105"/>
      <c r="D7924" s="121"/>
      <c r="E7924" s="83"/>
    </row>
    <row r="7925" spans="2:5" x14ac:dyDescent="0.3">
      <c r="B7925" s="104"/>
      <c r="C7925" s="105"/>
      <c r="D7925" s="121"/>
      <c r="E7925" s="83"/>
    </row>
    <row r="7926" spans="2:5" x14ac:dyDescent="0.3">
      <c r="B7926" s="104"/>
      <c r="C7926" s="105"/>
      <c r="D7926" s="121"/>
      <c r="E7926" s="83"/>
    </row>
    <row r="7927" spans="2:5" x14ac:dyDescent="0.3">
      <c r="B7927" s="104"/>
      <c r="C7927" s="105"/>
      <c r="D7927" s="121"/>
      <c r="E7927" s="83"/>
    </row>
    <row r="7928" spans="2:5" x14ac:dyDescent="0.3">
      <c r="B7928" s="104"/>
      <c r="C7928" s="105"/>
      <c r="D7928" s="121"/>
      <c r="E7928" s="83"/>
    </row>
    <row r="7929" spans="2:5" x14ac:dyDescent="0.3">
      <c r="B7929" s="104"/>
      <c r="C7929" s="105"/>
      <c r="D7929" s="121"/>
      <c r="E7929" s="83"/>
    </row>
    <row r="7930" spans="2:5" x14ac:dyDescent="0.3">
      <c r="B7930" s="104"/>
      <c r="C7930" s="105"/>
      <c r="D7930" s="121"/>
      <c r="E7930" s="83"/>
    </row>
    <row r="7931" spans="2:5" x14ac:dyDescent="0.3">
      <c r="B7931" s="104"/>
      <c r="C7931" s="105"/>
      <c r="D7931" s="121"/>
      <c r="E7931" s="83"/>
    </row>
    <row r="7932" spans="2:5" x14ac:dyDescent="0.3">
      <c r="B7932" s="104"/>
      <c r="C7932" s="105"/>
      <c r="D7932" s="121"/>
      <c r="E7932" s="83"/>
    </row>
    <row r="7933" spans="2:5" x14ac:dyDescent="0.3">
      <c r="B7933" s="104"/>
      <c r="C7933" s="105"/>
      <c r="D7933" s="121"/>
      <c r="E7933" s="83"/>
    </row>
    <row r="7934" spans="2:5" x14ac:dyDescent="0.3">
      <c r="B7934" s="104"/>
      <c r="C7934" s="105"/>
      <c r="D7934" s="121"/>
      <c r="E7934" s="83"/>
    </row>
    <row r="7935" spans="2:5" x14ac:dyDescent="0.3">
      <c r="B7935" s="104"/>
      <c r="C7935" s="105"/>
      <c r="D7935" s="121"/>
      <c r="E7935" s="83"/>
    </row>
    <row r="7936" spans="2:5" x14ac:dyDescent="0.3">
      <c r="B7936" s="104"/>
      <c r="C7936" s="105"/>
      <c r="D7936" s="121"/>
      <c r="E7936" s="83"/>
    </row>
    <row r="7937" spans="2:5" x14ac:dyDescent="0.3">
      <c r="B7937" s="104"/>
      <c r="C7937" s="105"/>
      <c r="D7937" s="121"/>
      <c r="E7937" s="83"/>
    </row>
    <row r="7938" spans="2:5" x14ac:dyDescent="0.3">
      <c r="B7938" s="104"/>
      <c r="C7938" s="105"/>
      <c r="D7938" s="121"/>
      <c r="E7938" s="83"/>
    </row>
    <row r="7939" spans="2:5" x14ac:dyDescent="0.3">
      <c r="B7939" s="104"/>
      <c r="C7939" s="105"/>
      <c r="D7939" s="121"/>
      <c r="E7939" s="83"/>
    </row>
    <row r="7940" spans="2:5" x14ac:dyDescent="0.3">
      <c r="B7940" s="104"/>
      <c r="C7940" s="105"/>
      <c r="D7940" s="121"/>
      <c r="E7940" s="83"/>
    </row>
    <row r="7941" spans="2:5" x14ac:dyDescent="0.3">
      <c r="B7941" s="104"/>
      <c r="C7941" s="105"/>
      <c r="D7941" s="121"/>
      <c r="E7941" s="83"/>
    </row>
    <row r="7942" spans="2:5" x14ac:dyDescent="0.3">
      <c r="B7942" s="104"/>
      <c r="C7942" s="105"/>
      <c r="D7942" s="121"/>
      <c r="E7942" s="83"/>
    </row>
    <row r="7943" spans="2:5" x14ac:dyDescent="0.3">
      <c r="B7943" s="104"/>
      <c r="C7943" s="105"/>
      <c r="D7943" s="121"/>
      <c r="E7943" s="83"/>
    </row>
    <row r="7944" spans="2:5" x14ac:dyDescent="0.3">
      <c r="B7944" s="104"/>
      <c r="C7944" s="105"/>
      <c r="D7944" s="121"/>
      <c r="E7944" s="83"/>
    </row>
    <row r="7945" spans="2:5" x14ac:dyDescent="0.3">
      <c r="B7945" s="104"/>
      <c r="C7945" s="105"/>
      <c r="D7945" s="121"/>
      <c r="E7945" s="83"/>
    </row>
    <row r="7946" spans="2:5" x14ac:dyDescent="0.3">
      <c r="B7946" s="104"/>
      <c r="C7946" s="105"/>
      <c r="D7946" s="121"/>
      <c r="E7946" s="83"/>
    </row>
    <row r="7947" spans="2:5" x14ac:dyDescent="0.3">
      <c r="B7947" s="104"/>
      <c r="C7947" s="105"/>
      <c r="D7947" s="121"/>
      <c r="E7947" s="83"/>
    </row>
    <row r="7948" spans="2:5" x14ac:dyDescent="0.3">
      <c r="B7948" s="104"/>
      <c r="C7948" s="105"/>
      <c r="D7948" s="121"/>
      <c r="E7948" s="83"/>
    </row>
    <row r="7949" spans="2:5" x14ac:dyDescent="0.3">
      <c r="B7949" s="104"/>
      <c r="C7949" s="105"/>
      <c r="D7949" s="121"/>
      <c r="E7949" s="83"/>
    </row>
    <row r="7950" spans="2:5" x14ac:dyDescent="0.3">
      <c r="B7950" s="104"/>
      <c r="C7950" s="105"/>
      <c r="D7950" s="121"/>
      <c r="E7950" s="83"/>
    </row>
    <row r="7951" spans="2:5" x14ac:dyDescent="0.3">
      <c r="B7951" s="104"/>
      <c r="C7951" s="105"/>
      <c r="D7951" s="121"/>
      <c r="E7951" s="83"/>
    </row>
    <row r="7952" spans="2:5" x14ac:dyDescent="0.3">
      <c r="B7952" s="104"/>
      <c r="C7952" s="105"/>
      <c r="D7952" s="121"/>
      <c r="E7952" s="83"/>
    </row>
    <row r="7953" spans="2:5" x14ac:dyDescent="0.3">
      <c r="B7953" s="104"/>
      <c r="C7953" s="105"/>
      <c r="D7953" s="121"/>
      <c r="E7953" s="83"/>
    </row>
    <row r="7954" spans="2:5" x14ac:dyDescent="0.3">
      <c r="B7954" s="104"/>
      <c r="C7954" s="105"/>
      <c r="D7954" s="121"/>
      <c r="E7954" s="83"/>
    </row>
    <row r="7955" spans="2:5" x14ac:dyDescent="0.3">
      <c r="B7955" s="104"/>
      <c r="C7955" s="105"/>
      <c r="D7955" s="121"/>
      <c r="E7955" s="83"/>
    </row>
    <row r="7956" spans="2:5" x14ac:dyDescent="0.3">
      <c r="B7956" s="104"/>
      <c r="C7956" s="105"/>
      <c r="D7956" s="121"/>
      <c r="E7956" s="83"/>
    </row>
    <row r="7957" spans="2:5" x14ac:dyDescent="0.3">
      <c r="B7957" s="104"/>
      <c r="C7957" s="105"/>
      <c r="D7957" s="121"/>
      <c r="E7957" s="83"/>
    </row>
    <row r="7958" spans="2:5" x14ac:dyDescent="0.3">
      <c r="B7958" s="104"/>
      <c r="C7958" s="105"/>
      <c r="D7958" s="121"/>
      <c r="E7958" s="83"/>
    </row>
    <row r="7959" spans="2:5" x14ac:dyDescent="0.3">
      <c r="B7959" s="104"/>
      <c r="C7959" s="105"/>
      <c r="D7959" s="121"/>
      <c r="E7959" s="83"/>
    </row>
    <row r="7960" spans="2:5" x14ac:dyDescent="0.3">
      <c r="B7960" s="104"/>
      <c r="C7960" s="105"/>
      <c r="D7960" s="121"/>
      <c r="E7960" s="83"/>
    </row>
    <row r="7961" spans="2:5" x14ac:dyDescent="0.3">
      <c r="B7961" s="104"/>
      <c r="C7961" s="105"/>
      <c r="D7961" s="121"/>
      <c r="E7961" s="83"/>
    </row>
    <row r="7962" spans="2:5" x14ac:dyDescent="0.3">
      <c r="B7962" s="104"/>
      <c r="C7962" s="105"/>
      <c r="D7962" s="121"/>
      <c r="E7962" s="83"/>
    </row>
    <row r="7963" spans="2:5" x14ac:dyDescent="0.3">
      <c r="B7963" s="104"/>
      <c r="C7963" s="105"/>
      <c r="D7963" s="121"/>
      <c r="E7963" s="83"/>
    </row>
    <row r="7964" spans="2:5" x14ac:dyDescent="0.3">
      <c r="B7964" s="104"/>
      <c r="C7964" s="105"/>
      <c r="D7964" s="121"/>
      <c r="E7964" s="83"/>
    </row>
    <row r="7965" spans="2:5" x14ac:dyDescent="0.3">
      <c r="B7965" s="104"/>
      <c r="C7965" s="105"/>
      <c r="D7965" s="121"/>
      <c r="E7965" s="83"/>
    </row>
    <row r="7966" spans="2:5" x14ac:dyDescent="0.3">
      <c r="B7966" s="104"/>
      <c r="C7966" s="105"/>
      <c r="D7966" s="121"/>
      <c r="E7966" s="83"/>
    </row>
    <row r="7967" spans="2:5" x14ac:dyDescent="0.3">
      <c r="B7967" s="104"/>
      <c r="C7967" s="105"/>
      <c r="D7967" s="121"/>
      <c r="E7967" s="83"/>
    </row>
    <row r="7968" spans="2:5" x14ac:dyDescent="0.3">
      <c r="B7968" s="104"/>
      <c r="C7968" s="105"/>
      <c r="D7968" s="121"/>
      <c r="E7968" s="83"/>
    </row>
    <row r="7969" spans="2:5" x14ac:dyDescent="0.3">
      <c r="B7969" s="104"/>
      <c r="C7969" s="105"/>
      <c r="D7969" s="121"/>
      <c r="E7969" s="83"/>
    </row>
    <row r="7970" spans="2:5" x14ac:dyDescent="0.3">
      <c r="B7970" s="104"/>
      <c r="C7970" s="105"/>
      <c r="D7970" s="121"/>
      <c r="E7970" s="83"/>
    </row>
    <row r="7971" spans="2:5" x14ac:dyDescent="0.3">
      <c r="B7971" s="104"/>
      <c r="C7971" s="105"/>
      <c r="D7971" s="121"/>
      <c r="E7971" s="83"/>
    </row>
    <row r="7972" spans="2:5" x14ac:dyDescent="0.3">
      <c r="B7972" s="104"/>
      <c r="C7972" s="105"/>
      <c r="D7972" s="121"/>
      <c r="E7972" s="83"/>
    </row>
    <row r="7973" spans="2:5" x14ac:dyDescent="0.3">
      <c r="B7973" s="104"/>
      <c r="C7973" s="105"/>
      <c r="D7973" s="121"/>
      <c r="E7973" s="83"/>
    </row>
    <row r="7974" spans="2:5" x14ac:dyDescent="0.3">
      <c r="B7974" s="104"/>
      <c r="C7974" s="105"/>
      <c r="D7974" s="121"/>
      <c r="E7974" s="83"/>
    </row>
    <row r="7975" spans="2:5" x14ac:dyDescent="0.3">
      <c r="B7975" s="104"/>
      <c r="C7975" s="105"/>
      <c r="D7975" s="121"/>
      <c r="E7975" s="83"/>
    </row>
    <row r="7976" spans="2:5" x14ac:dyDescent="0.3">
      <c r="B7976" s="104"/>
      <c r="C7976" s="105"/>
      <c r="D7976" s="121"/>
      <c r="E7976" s="83"/>
    </row>
    <row r="7977" spans="2:5" x14ac:dyDescent="0.3">
      <c r="B7977" s="104"/>
      <c r="C7977" s="105"/>
      <c r="D7977" s="121"/>
      <c r="E7977" s="83"/>
    </row>
    <row r="7978" spans="2:5" x14ac:dyDescent="0.3">
      <c r="B7978" s="104"/>
      <c r="C7978" s="105"/>
      <c r="D7978" s="121"/>
      <c r="E7978" s="83"/>
    </row>
    <row r="7979" spans="2:5" x14ac:dyDescent="0.3">
      <c r="B7979" s="104"/>
      <c r="C7979" s="105"/>
      <c r="D7979" s="121"/>
      <c r="E7979" s="83"/>
    </row>
    <row r="7980" spans="2:5" x14ac:dyDescent="0.3">
      <c r="B7980" s="104"/>
      <c r="C7980" s="105"/>
      <c r="D7980" s="121"/>
      <c r="E7980" s="83"/>
    </row>
    <row r="7981" spans="2:5" x14ac:dyDescent="0.3">
      <c r="B7981" s="104"/>
      <c r="C7981" s="105"/>
      <c r="D7981" s="121"/>
      <c r="E7981" s="83"/>
    </row>
    <row r="7982" spans="2:5" x14ac:dyDescent="0.3">
      <c r="B7982" s="104"/>
      <c r="C7982" s="105"/>
      <c r="D7982" s="121"/>
      <c r="E7982" s="83"/>
    </row>
    <row r="7983" spans="2:5" x14ac:dyDescent="0.3">
      <c r="B7983" s="104"/>
      <c r="C7983" s="105"/>
      <c r="D7983" s="121"/>
      <c r="E7983" s="83"/>
    </row>
    <row r="7984" spans="2:5" x14ac:dyDescent="0.3">
      <c r="B7984" s="104"/>
      <c r="C7984" s="105"/>
      <c r="D7984" s="121"/>
      <c r="E7984" s="83"/>
    </row>
    <row r="7985" spans="2:5" x14ac:dyDescent="0.3">
      <c r="B7985" s="104"/>
      <c r="C7985" s="105"/>
      <c r="D7985" s="121"/>
      <c r="E7985" s="83"/>
    </row>
    <row r="7986" spans="2:5" x14ac:dyDescent="0.3">
      <c r="B7986" s="104"/>
      <c r="C7986" s="105"/>
      <c r="D7986" s="121"/>
      <c r="E7986" s="83"/>
    </row>
    <row r="7987" spans="2:5" x14ac:dyDescent="0.3">
      <c r="B7987" s="104"/>
      <c r="C7987" s="105"/>
      <c r="D7987" s="121"/>
      <c r="E7987" s="83"/>
    </row>
    <row r="7988" spans="2:5" x14ac:dyDescent="0.3">
      <c r="B7988" s="104"/>
      <c r="C7988" s="105"/>
      <c r="D7988" s="121"/>
      <c r="E7988" s="83"/>
    </row>
    <row r="7989" spans="2:5" x14ac:dyDescent="0.3">
      <c r="B7989" s="104"/>
      <c r="C7989" s="105"/>
      <c r="D7989" s="121"/>
      <c r="E7989" s="83"/>
    </row>
    <row r="7990" spans="2:5" x14ac:dyDescent="0.3">
      <c r="B7990" s="104"/>
      <c r="C7990" s="105"/>
      <c r="D7990" s="121"/>
      <c r="E7990" s="83"/>
    </row>
    <row r="7991" spans="2:5" x14ac:dyDescent="0.3">
      <c r="B7991" s="104"/>
      <c r="C7991" s="105"/>
      <c r="D7991" s="121"/>
      <c r="E7991" s="83"/>
    </row>
    <row r="7992" spans="2:5" x14ac:dyDescent="0.3">
      <c r="B7992" s="104"/>
      <c r="C7992" s="105"/>
      <c r="D7992" s="121"/>
      <c r="E7992" s="83"/>
    </row>
    <row r="7993" spans="2:5" x14ac:dyDescent="0.3">
      <c r="B7993" s="104"/>
      <c r="C7993" s="105"/>
      <c r="D7993" s="121"/>
      <c r="E7993" s="83"/>
    </row>
    <row r="7994" spans="2:5" x14ac:dyDescent="0.3">
      <c r="B7994" s="104"/>
      <c r="C7994" s="105"/>
      <c r="D7994" s="121"/>
      <c r="E7994" s="83"/>
    </row>
    <row r="7995" spans="2:5" x14ac:dyDescent="0.3">
      <c r="B7995" s="104"/>
      <c r="C7995" s="105"/>
      <c r="D7995" s="121"/>
      <c r="E7995" s="83"/>
    </row>
    <row r="7996" spans="2:5" x14ac:dyDescent="0.3">
      <c r="B7996" s="104"/>
      <c r="C7996" s="105"/>
      <c r="D7996" s="121"/>
      <c r="E7996" s="83"/>
    </row>
    <row r="7997" spans="2:5" x14ac:dyDescent="0.3">
      <c r="B7997" s="104"/>
      <c r="C7997" s="105"/>
      <c r="D7997" s="121"/>
      <c r="E7997" s="83"/>
    </row>
    <row r="7998" spans="2:5" x14ac:dyDescent="0.3">
      <c r="B7998" s="104"/>
      <c r="C7998" s="105"/>
      <c r="D7998" s="121"/>
      <c r="E7998" s="83"/>
    </row>
    <row r="7999" spans="2:5" x14ac:dyDescent="0.3">
      <c r="B7999" s="104"/>
      <c r="C7999" s="105"/>
      <c r="D7999" s="121"/>
      <c r="E7999" s="83"/>
    </row>
    <row r="8000" spans="2:5" x14ac:dyDescent="0.3">
      <c r="B8000" s="104"/>
      <c r="C8000" s="105"/>
      <c r="D8000" s="121"/>
      <c r="E8000" s="83"/>
    </row>
    <row r="8001" spans="2:5" x14ac:dyDescent="0.3">
      <c r="B8001" s="104"/>
      <c r="C8001" s="105"/>
      <c r="D8001" s="121"/>
      <c r="E8001" s="83"/>
    </row>
    <row r="8002" spans="2:5" x14ac:dyDescent="0.3">
      <c r="B8002" s="104"/>
      <c r="C8002" s="105"/>
      <c r="D8002" s="121"/>
      <c r="E8002" s="83"/>
    </row>
    <row r="8003" spans="2:5" x14ac:dyDescent="0.3">
      <c r="B8003" s="104"/>
      <c r="C8003" s="105"/>
      <c r="D8003" s="121"/>
      <c r="E8003" s="83"/>
    </row>
    <row r="8004" spans="2:5" x14ac:dyDescent="0.3">
      <c r="B8004" s="104"/>
      <c r="C8004" s="105"/>
      <c r="D8004" s="121"/>
      <c r="E8004" s="83"/>
    </row>
    <row r="8005" spans="2:5" x14ac:dyDescent="0.3">
      <c r="B8005" s="104"/>
      <c r="C8005" s="105"/>
      <c r="D8005" s="121"/>
      <c r="E8005" s="83"/>
    </row>
    <row r="8006" spans="2:5" x14ac:dyDescent="0.3">
      <c r="B8006" s="104"/>
      <c r="C8006" s="105"/>
      <c r="D8006" s="121"/>
      <c r="E8006" s="83"/>
    </row>
    <row r="8007" spans="2:5" x14ac:dyDescent="0.3">
      <c r="B8007" s="104"/>
      <c r="C8007" s="105"/>
      <c r="D8007" s="121"/>
      <c r="E8007" s="83"/>
    </row>
    <row r="8008" spans="2:5" x14ac:dyDescent="0.3">
      <c r="B8008" s="104"/>
      <c r="C8008" s="105"/>
      <c r="D8008" s="121"/>
      <c r="E8008" s="83"/>
    </row>
    <row r="8009" spans="2:5" x14ac:dyDescent="0.3">
      <c r="B8009" s="104"/>
      <c r="C8009" s="105"/>
      <c r="D8009" s="121"/>
      <c r="E8009" s="83"/>
    </row>
    <row r="8010" spans="2:5" x14ac:dyDescent="0.3">
      <c r="B8010" s="104"/>
      <c r="C8010" s="105"/>
      <c r="D8010" s="121"/>
      <c r="E8010" s="83"/>
    </row>
    <row r="8011" spans="2:5" x14ac:dyDescent="0.3">
      <c r="B8011" s="104"/>
      <c r="C8011" s="105"/>
      <c r="D8011" s="121"/>
      <c r="E8011" s="83"/>
    </row>
    <row r="8012" spans="2:5" x14ac:dyDescent="0.3">
      <c r="B8012" s="104"/>
      <c r="C8012" s="105"/>
      <c r="D8012" s="121"/>
      <c r="E8012" s="83"/>
    </row>
    <row r="8013" spans="2:5" x14ac:dyDescent="0.3">
      <c r="B8013" s="104"/>
      <c r="C8013" s="105"/>
      <c r="D8013" s="121"/>
      <c r="E8013" s="83"/>
    </row>
    <row r="8014" spans="2:5" x14ac:dyDescent="0.3">
      <c r="B8014" s="104"/>
      <c r="C8014" s="105"/>
      <c r="D8014" s="121"/>
      <c r="E8014" s="83"/>
    </row>
    <row r="8015" spans="2:5" x14ac:dyDescent="0.3">
      <c r="B8015" s="104"/>
      <c r="C8015" s="105"/>
      <c r="D8015" s="121"/>
      <c r="E8015" s="83"/>
    </row>
    <row r="8016" spans="2:5" x14ac:dyDescent="0.3">
      <c r="B8016" s="104"/>
      <c r="C8016" s="105"/>
      <c r="D8016" s="121"/>
      <c r="E8016" s="83"/>
    </row>
    <row r="8017" spans="2:5" x14ac:dyDescent="0.3">
      <c r="B8017" s="104"/>
      <c r="C8017" s="105"/>
      <c r="D8017" s="121"/>
      <c r="E8017" s="83"/>
    </row>
    <row r="8018" spans="2:5" x14ac:dyDescent="0.3">
      <c r="B8018" s="104"/>
      <c r="C8018" s="105"/>
      <c r="D8018" s="121"/>
      <c r="E8018" s="83"/>
    </row>
    <row r="8019" spans="2:5" x14ac:dyDescent="0.3">
      <c r="B8019" s="104"/>
      <c r="C8019" s="105"/>
      <c r="D8019" s="121"/>
      <c r="E8019" s="83"/>
    </row>
    <row r="8020" spans="2:5" x14ac:dyDescent="0.3">
      <c r="B8020" s="104"/>
      <c r="C8020" s="105"/>
      <c r="D8020" s="121"/>
      <c r="E8020" s="83"/>
    </row>
    <row r="8021" spans="2:5" x14ac:dyDescent="0.3">
      <c r="B8021" s="104"/>
      <c r="C8021" s="105"/>
      <c r="D8021" s="121"/>
      <c r="E8021" s="83"/>
    </row>
    <row r="8022" spans="2:5" x14ac:dyDescent="0.3">
      <c r="B8022" s="104"/>
      <c r="C8022" s="105"/>
      <c r="D8022" s="121"/>
      <c r="E8022" s="83"/>
    </row>
    <row r="8023" spans="2:5" x14ac:dyDescent="0.3">
      <c r="B8023" s="104"/>
      <c r="C8023" s="105"/>
      <c r="D8023" s="121"/>
      <c r="E8023" s="83"/>
    </row>
    <row r="8024" spans="2:5" x14ac:dyDescent="0.3">
      <c r="B8024" s="104"/>
      <c r="C8024" s="105"/>
      <c r="D8024" s="121"/>
      <c r="E8024" s="83"/>
    </row>
    <row r="8025" spans="2:5" x14ac:dyDescent="0.3">
      <c r="B8025" s="104"/>
      <c r="C8025" s="105"/>
      <c r="D8025" s="121"/>
      <c r="E8025" s="83"/>
    </row>
    <row r="8026" spans="2:5" x14ac:dyDescent="0.3">
      <c r="B8026" s="104"/>
      <c r="C8026" s="105"/>
      <c r="D8026" s="121"/>
      <c r="E8026" s="83"/>
    </row>
    <row r="8027" spans="2:5" x14ac:dyDescent="0.3">
      <c r="B8027" s="104"/>
      <c r="C8027" s="105"/>
      <c r="D8027" s="121"/>
      <c r="E8027" s="83"/>
    </row>
    <row r="8028" spans="2:5" x14ac:dyDescent="0.3">
      <c r="B8028" s="104"/>
      <c r="C8028" s="105"/>
      <c r="D8028" s="121"/>
      <c r="E8028" s="83"/>
    </row>
    <row r="8029" spans="2:5" x14ac:dyDescent="0.3">
      <c r="B8029" s="104"/>
      <c r="C8029" s="105"/>
      <c r="D8029" s="121"/>
      <c r="E8029" s="83"/>
    </row>
    <row r="8030" spans="2:5" x14ac:dyDescent="0.3">
      <c r="B8030" s="104"/>
      <c r="C8030" s="105"/>
      <c r="D8030" s="121"/>
      <c r="E8030" s="83"/>
    </row>
    <row r="8031" spans="2:5" x14ac:dyDescent="0.3">
      <c r="B8031" s="104"/>
      <c r="C8031" s="105"/>
      <c r="D8031" s="121"/>
      <c r="E8031" s="83"/>
    </row>
    <row r="8032" spans="2:5" x14ac:dyDescent="0.3">
      <c r="B8032" s="104"/>
      <c r="C8032" s="105"/>
      <c r="D8032" s="121"/>
      <c r="E8032" s="83"/>
    </row>
    <row r="8033" spans="2:5" x14ac:dyDescent="0.3">
      <c r="B8033" s="104"/>
      <c r="C8033" s="105"/>
      <c r="D8033" s="121"/>
      <c r="E8033" s="83"/>
    </row>
    <row r="8034" spans="2:5" x14ac:dyDescent="0.3">
      <c r="B8034" s="104"/>
      <c r="C8034" s="105"/>
      <c r="D8034" s="121"/>
      <c r="E8034" s="83"/>
    </row>
    <row r="8035" spans="2:5" x14ac:dyDescent="0.3">
      <c r="B8035" s="104"/>
      <c r="C8035" s="105"/>
      <c r="D8035" s="121"/>
      <c r="E8035" s="83"/>
    </row>
    <row r="8036" spans="2:5" x14ac:dyDescent="0.3">
      <c r="B8036" s="104"/>
      <c r="C8036" s="105"/>
      <c r="D8036" s="121"/>
      <c r="E8036" s="83"/>
    </row>
    <row r="8037" spans="2:5" x14ac:dyDescent="0.3">
      <c r="B8037" s="104"/>
      <c r="C8037" s="105"/>
      <c r="D8037" s="121"/>
      <c r="E8037" s="83"/>
    </row>
    <row r="8038" spans="2:5" x14ac:dyDescent="0.3">
      <c r="B8038" s="104"/>
      <c r="C8038" s="105"/>
      <c r="D8038" s="121"/>
      <c r="E8038" s="83"/>
    </row>
    <row r="8039" spans="2:5" x14ac:dyDescent="0.3">
      <c r="B8039" s="104"/>
      <c r="C8039" s="105"/>
      <c r="D8039" s="121"/>
      <c r="E8039" s="83"/>
    </row>
    <row r="8040" spans="2:5" x14ac:dyDescent="0.3">
      <c r="B8040" s="104"/>
      <c r="C8040" s="105"/>
      <c r="D8040" s="121"/>
      <c r="E8040" s="83"/>
    </row>
    <row r="8041" spans="2:5" x14ac:dyDescent="0.3">
      <c r="B8041" s="104"/>
      <c r="C8041" s="105"/>
      <c r="D8041" s="121"/>
      <c r="E8041" s="83"/>
    </row>
    <row r="8042" spans="2:5" x14ac:dyDescent="0.3">
      <c r="B8042" s="104"/>
      <c r="C8042" s="105"/>
      <c r="D8042" s="121"/>
      <c r="E8042" s="83"/>
    </row>
    <row r="8043" spans="2:5" x14ac:dyDescent="0.3">
      <c r="B8043" s="104"/>
      <c r="C8043" s="105"/>
      <c r="D8043" s="121"/>
      <c r="E8043" s="83"/>
    </row>
    <row r="8044" spans="2:5" x14ac:dyDescent="0.3">
      <c r="B8044" s="104"/>
      <c r="C8044" s="105"/>
      <c r="D8044" s="121"/>
      <c r="E8044" s="83"/>
    </row>
    <row r="8045" spans="2:5" x14ac:dyDescent="0.3">
      <c r="B8045" s="104"/>
      <c r="C8045" s="105"/>
      <c r="D8045" s="121"/>
      <c r="E8045" s="83"/>
    </row>
    <row r="8046" spans="2:5" x14ac:dyDescent="0.3">
      <c r="B8046" s="104"/>
      <c r="C8046" s="105"/>
      <c r="D8046" s="121"/>
      <c r="E8046" s="83"/>
    </row>
    <row r="8047" spans="2:5" x14ac:dyDescent="0.3">
      <c r="B8047" s="104"/>
      <c r="C8047" s="105"/>
      <c r="D8047" s="121"/>
      <c r="E8047" s="83"/>
    </row>
    <row r="8048" spans="2:5" x14ac:dyDescent="0.3">
      <c r="B8048" s="104"/>
      <c r="C8048" s="105"/>
      <c r="D8048" s="121"/>
      <c r="E8048" s="83"/>
    </row>
    <row r="8049" spans="2:5" x14ac:dyDescent="0.3">
      <c r="B8049" s="104"/>
      <c r="C8049" s="105"/>
      <c r="D8049" s="121"/>
      <c r="E8049" s="83"/>
    </row>
    <row r="8050" spans="2:5" x14ac:dyDescent="0.3">
      <c r="B8050" s="104"/>
      <c r="C8050" s="105"/>
      <c r="D8050" s="121"/>
      <c r="E8050" s="83"/>
    </row>
    <row r="8051" spans="2:5" x14ac:dyDescent="0.3">
      <c r="B8051" s="104"/>
      <c r="C8051" s="105"/>
      <c r="D8051" s="121"/>
      <c r="E8051" s="83"/>
    </row>
    <row r="8052" spans="2:5" x14ac:dyDescent="0.3">
      <c r="B8052" s="104"/>
      <c r="C8052" s="105"/>
      <c r="D8052" s="121"/>
      <c r="E8052" s="83"/>
    </row>
    <row r="8053" spans="2:5" x14ac:dyDescent="0.3">
      <c r="B8053" s="104"/>
      <c r="C8053" s="105"/>
      <c r="D8053" s="121"/>
      <c r="E8053" s="83"/>
    </row>
    <row r="8054" spans="2:5" x14ac:dyDescent="0.3">
      <c r="B8054" s="104"/>
      <c r="C8054" s="105"/>
      <c r="D8054" s="121"/>
      <c r="E8054" s="83"/>
    </row>
    <row r="8055" spans="2:5" x14ac:dyDescent="0.3">
      <c r="B8055" s="104"/>
      <c r="C8055" s="105"/>
      <c r="D8055" s="121"/>
      <c r="E8055" s="83"/>
    </row>
    <row r="8056" spans="2:5" x14ac:dyDescent="0.3">
      <c r="B8056" s="104"/>
      <c r="C8056" s="105"/>
      <c r="D8056" s="121"/>
      <c r="E8056" s="83"/>
    </row>
    <row r="8057" spans="2:5" x14ac:dyDescent="0.3">
      <c r="B8057" s="104"/>
      <c r="C8057" s="105"/>
      <c r="D8057" s="121"/>
      <c r="E8057" s="83"/>
    </row>
    <row r="8058" spans="2:5" x14ac:dyDescent="0.3">
      <c r="B8058" s="104"/>
      <c r="C8058" s="105"/>
      <c r="D8058" s="121"/>
      <c r="E8058" s="83"/>
    </row>
    <row r="8059" spans="2:5" x14ac:dyDescent="0.3">
      <c r="B8059" s="104"/>
      <c r="C8059" s="105"/>
      <c r="D8059" s="121"/>
      <c r="E8059" s="83"/>
    </row>
    <row r="8060" spans="2:5" x14ac:dyDescent="0.3">
      <c r="B8060" s="104"/>
      <c r="C8060" s="105"/>
      <c r="D8060" s="121"/>
      <c r="E8060" s="83"/>
    </row>
    <row r="8061" spans="2:5" x14ac:dyDescent="0.3">
      <c r="B8061" s="104"/>
      <c r="C8061" s="105"/>
      <c r="D8061" s="121"/>
      <c r="E8061" s="83"/>
    </row>
    <row r="8062" spans="2:5" x14ac:dyDescent="0.3">
      <c r="B8062" s="104"/>
      <c r="C8062" s="105"/>
      <c r="D8062" s="121"/>
      <c r="E8062" s="83"/>
    </row>
    <row r="8063" spans="2:5" x14ac:dyDescent="0.3">
      <c r="B8063" s="104"/>
      <c r="C8063" s="105"/>
      <c r="D8063" s="121"/>
      <c r="E8063" s="83"/>
    </row>
    <row r="8064" spans="2:5" x14ac:dyDescent="0.3">
      <c r="B8064" s="104"/>
      <c r="C8064" s="105"/>
      <c r="D8064" s="121"/>
      <c r="E8064" s="83"/>
    </row>
    <row r="8065" spans="2:5" x14ac:dyDescent="0.3">
      <c r="B8065" s="104"/>
      <c r="C8065" s="105"/>
      <c r="D8065" s="121"/>
      <c r="E8065" s="83"/>
    </row>
    <row r="8066" spans="2:5" x14ac:dyDescent="0.3">
      <c r="B8066" s="104"/>
      <c r="C8066" s="105"/>
      <c r="D8066" s="121"/>
      <c r="E8066" s="83"/>
    </row>
    <row r="8067" spans="2:5" x14ac:dyDescent="0.3">
      <c r="B8067" s="104"/>
      <c r="C8067" s="105"/>
      <c r="D8067" s="121"/>
      <c r="E8067" s="83"/>
    </row>
    <row r="8068" spans="2:5" x14ac:dyDescent="0.3">
      <c r="B8068" s="104"/>
      <c r="C8068" s="105"/>
      <c r="D8068" s="121"/>
      <c r="E8068" s="83"/>
    </row>
    <row r="8069" spans="2:5" x14ac:dyDescent="0.3">
      <c r="B8069" s="104"/>
      <c r="C8069" s="105"/>
      <c r="D8069" s="121"/>
      <c r="E8069" s="83"/>
    </row>
    <row r="8070" spans="2:5" x14ac:dyDescent="0.3">
      <c r="B8070" s="104"/>
      <c r="C8070" s="105"/>
      <c r="D8070" s="121"/>
      <c r="E8070" s="83"/>
    </row>
    <row r="8071" spans="2:5" x14ac:dyDescent="0.3">
      <c r="B8071" s="104"/>
      <c r="C8071" s="105"/>
      <c r="D8071" s="121"/>
      <c r="E8071" s="83"/>
    </row>
    <row r="8072" spans="2:5" x14ac:dyDescent="0.3">
      <c r="B8072" s="104"/>
      <c r="C8072" s="105"/>
      <c r="D8072" s="121"/>
      <c r="E8072" s="83"/>
    </row>
    <row r="8073" spans="2:5" x14ac:dyDescent="0.3">
      <c r="B8073" s="104"/>
      <c r="C8073" s="105"/>
      <c r="D8073" s="121"/>
      <c r="E8073" s="83"/>
    </row>
    <row r="8074" spans="2:5" x14ac:dyDescent="0.3">
      <c r="B8074" s="104"/>
      <c r="C8074" s="105"/>
      <c r="D8074" s="121"/>
      <c r="E8074" s="83"/>
    </row>
    <row r="8075" spans="2:5" x14ac:dyDescent="0.3">
      <c r="B8075" s="104"/>
      <c r="C8075" s="105"/>
      <c r="D8075" s="121"/>
      <c r="E8075" s="83"/>
    </row>
    <row r="8076" spans="2:5" x14ac:dyDescent="0.3">
      <c r="B8076" s="104"/>
      <c r="C8076" s="105"/>
      <c r="D8076" s="121"/>
      <c r="E8076" s="83"/>
    </row>
    <row r="8077" spans="2:5" x14ac:dyDescent="0.3">
      <c r="B8077" s="104"/>
      <c r="C8077" s="105"/>
      <c r="D8077" s="121"/>
      <c r="E8077" s="83"/>
    </row>
    <row r="8078" spans="2:5" x14ac:dyDescent="0.3">
      <c r="B8078" s="104"/>
      <c r="C8078" s="105"/>
      <c r="D8078" s="121"/>
      <c r="E8078" s="83"/>
    </row>
    <row r="8079" spans="2:5" x14ac:dyDescent="0.3">
      <c r="B8079" s="104"/>
      <c r="C8079" s="105"/>
      <c r="D8079" s="121"/>
      <c r="E8079" s="83"/>
    </row>
    <row r="8080" spans="2:5" x14ac:dyDescent="0.3">
      <c r="B8080" s="104"/>
      <c r="C8080" s="105"/>
      <c r="D8080" s="121"/>
      <c r="E8080" s="83"/>
    </row>
    <row r="8081" spans="2:5" x14ac:dyDescent="0.3">
      <c r="B8081" s="104"/>
      <c r="C8081" s="105"/>
      <c r="D8081" s="121"/>
      <c r="E8081" s="83"/>
    </row>
    <row r="8082" spans="2:5" x14ac:dyDescent="0.3">
      <c r="B8082" s="104"/>
      <c r="C8082" s="105"/>
      <c r="D8082" s="121"/>
      <c r="E8082" s="83"/>
    </row>
    <row r="8083" spans="2:5" x14ac:dyDescent="0.3">
      <c r="B8083" s="104"/>
      <c r="C8083" s="105"/>
      <c r="D8083" s="121"/>
      <c r="E8083" s="83"/>
    </row>
    <row r="8084" spans="2:5" x14ac:dyDescent="0.3">
      <c r="B8084" s="104"/>
      <c r="C8084" s="105"/>
      <c r="D8084" s="121"/>
      <c r="E8084" s="83"/>
    </row>
    <row r="8085" spans="2:5" x14ac:dyDescent="0.3">
      <c r="B8085" s="104"/>
      <c r="C8085" s="105"/>
      <c r="D8085" s="121"/>
      <c r="E8085" s="83"/>
    </row>
    <row r="8086" spans="2:5" x14ac:dyDescent="0.3">
      <c r="B8086" s="104"/>
      <c r="C8086" s="105"/>
      <c r="D8086" s="121"/>
      <c r="E8086" s="83"/>
    </row>
    <row r="8087" spans="2:5" x14ac:dyDescent="0.3">
      <c r="B8087" s="104"/>
      <c r="C8087" s="105"/>
      <c r="D8087" s="121"/>
      <c r="E8087" s="83"/>
    </row>
    <row r="8088" spans="2:5" x14ac:dyDescent="0.3">
      <c r="B8088" s="104"/>
      <c r="C8088" s="105"/>
      <c r="D8088" s="121"/>
      <c r="E8088" s="83"/>
    </row>
    <row r="8089" spans="2:5" x14ac:dyDescent="0.3">
      <c r="B8089" s="104"/>
      <c r="C8089" s="105"/>
      <c r="D8089" s="121"/>
      <c r="E8089" s="83"/>
    </row>
    <row r="8090" spans="2:5" x14ac:dyDescent="0.3">
      <c r="B8090" s="104"/>
      <c r="C8090" s="105"/>
      <c r="D8090" s="121"/>
      <c r="E8090" s="83"/>
    </row>
    <row r="8091" spans="2:5" x14ac:dyDescent="0.3">
      <c r="B8091" s="104"/>
      <c r="C8091" s="105"/>
      <c r="D8091" s="121"/>
      <c r="E8091" s="83"/>
    </row>
    <row r="8092" spans="2:5" x14ac:dyDescent="0.3">
      <c r="B8092" s="104"/>
      <c r="C8092" s="105"/>
      <c r="D8092" s="121"/>
      <c r="E8092" s="83"/>
    </row>
    <row r="8093" spans="2:5" x14ac:dyDescent="0.3">
      <c r="B8093" s="104"/>
      <c r="C8093" s="105"/>
      <c r="D8093" s="121"/>
      <c r="E8093" s="83"/>
    </row>
    <row r="8094" spans="2:5" x14ac:dyDescent="0.3">
      <c r="B8094" s="104"/>
      <c r="C8094" s="105"/>
      <c r="D8094" s="121"/>
      <c r="E8094" s="83"/>
    </row>
    <row r="8095" spans="2:5" x14ac:dyDescent="0.3">
      <c r="B8095" s="104"/>
      <c r="C8095" s="105"/>
      <c r="D8095" s="121"/>
      <c r="E8095" s="83"/>
    </row>
    <row r="8096" spans="2:5" x14ac:dyDescent="0.3">
      <c r="B8096" s="104"/>
      <c r="C8096" s="105"/>
      <c r="D8096" s="121"/>
      <c r="E8096" s="83"/>
    </row>
    <row r="8097" spans="2:5" x14ac:dyDescent="0.3">
      <c r="B8097" s="104"/>
      <c r="C8097" s="105"/>
      <c r="D8097" s="121"/>
      <c r="E8097" s="83"/>
    </row>
    <row r="8098" spans="2:5" x14ac:dyDescent="0.3">
      <c r="B8098" s="104"/>
      <c r="C8098" s="105"/>
      <c r="D8098" s="121"/>
      <c r="E8098" s="83"/>
    </row>
    <row r="8099" spans="2:5" x14ac:dyDescent="0.3">
      <c r="B8099" s="104"/>
      <c r="C8099" s="105"/>
      <c r="D8099" s="121"/>
      <c r="E8099" s="83"/>
    </row>
    <row r="8100" spans="2:5" x14ac:dyDescent="0.3">
      <c r="B8100" s="104"/>
      <c r="C8100" s="105"/>
      <c r="D8100" s="121"/>
      <c r="E8100" s="83"/>
    </row>
    <row r="8101" spans="2:5" x14ac:dyDescent="0.3">
      <c r="B8101" s="104"/>
      <c r="C8101" s="105"/>
      <c r="D8101" s="121"/>
      <c r="E8101" s="83"/>
    </row>
    <row r="8102" spans="2:5" x14ac:dyDescent="0.3">
      <c r="B8102" s="104"/>
      <c r="C8102" s="105"/>
      <c r="D8102" s="121"/>
      <c r="E8102" s="83"/>
    </row>
    <row r="8103" spans="2:5" x14ac:dyDescent="0.3">
      <c r="B8103" s="104"/>
      <c r="C8103" s="105"/>
      <c r="D8103" s="121"/>
      <c r="E8103" s="83"/>
    </row>
    <row r="8104" spans="2:5" x14ac:dyDescent="0.3">
      <c r="B8104" s="104"/>
      <c r="C8104" s="105"/>
      <c r="D8104" s="121"/>
      <c r="E8104" s="83"/>
    </row>
    <row r="8105" spans="2:5" x14ac:dyDescent="0.3">
      <c r="B8105" s="104"/>
      <c r="C8105" s="105"/>
      <c r="D8105" s="121"/>
      <c r="E8105" s="83"/>
    </row>
    <row r="8106" spans="2:5" x14ac:dyDescent="0.3">
      <c r="B8106" s="104"/>
      <c r="C8106" s="105"/>
      <c r="D8106" s="121"/>
      <c r="E8106" s="83"/>
    </row>
    <row r="8107" spans="2:5" x14ac:dyDescent="0.3">
      <c r="B8107" s="104"/>
      <c r="C8107" s="105"/>
      <c r="D8107" s="121"/>
      <c r="E8107" s="83"/>
    </row>
    <row r="8108" spans="2:5" x14ac:dyDescent="0.3">
      <c r="B8108" s="104"/>
      <c r="C8108" s="105"/>
      <c r="D8108" s="121"/>
      <c r="E8108" s="83"/>
    </row>
    <row r="8109" spans="2:5" x14ac:dyDescent="0.3">
      <c r="B8109" s="104"/>
      <c r="C8109" s="105"/>
      <c r="D8109" s="121"/>
      <c r="E8109" s="83"/>
    </row>
    <row r="8110" spans="2:5" x14ac:dyDescent="0.3">
      <c r="B8110" s="104"/>
      <c r="C8110" s="105"/>
      <c r="D8110" s="121"/>
      <c r="E8110" s="83"/>
    </row>
    <row r="8111" spans="2:5" x14ac:dyDescent="0.3">
      <c r="B8111" s="104"/>
      <c r="C8111" s="105"/>
      <c r="D8111" s="121"/>
      <c r="E8111" s="83"/>
    </row>
    <row r="8112" spans="2:5" x14ac:dyDescent="0.3">
      <c r="B8112" s="104"/>
      <c r="C8112" s="105"/>
      <c r="D8112" s="121"/>
      <c r="E8112" s="83"/>
    </row>
    <row r="8113" spans="2:5" x14ac:dyDescent="0.3">
      <c r="B8113" s="104"/>
      <c r="C8113" s="105"/>
      <c r="D8113" s="121"/>
      <c r="E8113" s="83"/>
    </row>
    <row r="8114" spans="2:5" x14ac:dyDescent="0.3">
      <c r="B8114" s="104"/>
      <c r="C8114" s="105"/>
      <c r="D8114" s="121"/>
      <c r="E8114" s="83"/>
    </row>
    <row r="8115" spans="2:5" x14ac:dyDescent="0.3">
      <c r="B8115" s="104"/>
      <c r="C8115" s="105"/>
      <c r="D8115" s="121"/>
      <c r="E8115" s="83"/>
    </row>
    <row r="8116" spans="2:5" x14ac:dyDescent="0.3">
      <c r="B8116" s="104"/>
      <c r="C8116" s="105"/>
      <c r="D8116" s="121"/>
      <c r="E8116" s="83"/>
    </row>
    <row r="8117" spans="2:5" x14ac:dyDescent="0.3">
      <c r="B8117" s="104"/>
      <c r="C8117" s="105"/>
      <c r="D8117" s="121"/>
      <c r="E8117" s="83"/>
    </row>
    <row r="8118" spans="2:5" x14ac:dyDescent="0.3">
      <c r="B8118" s="104"/>
      <c r="C8118" s="105"/>
      <c r="D8118" s="121"/>
      <c r="E8118" s="83"/>
    </row>
    <row r="8119" spans="2:5" x14ac:dyDescent="0.3">
      <c r="B8119" s="104"/>
      <c r="C8119" s="105"/>
      <c r="D8119" s="121"/>
      <c r="E8119" s="83"/>
    </row>
    <row r="8120" spans="2:5" x14ac:dyDescent="0.3">
      <c r="B8120" s="104"/>
      <c r="C8120" s="105"/>
      <c r="D8120" s="121"/>
      <c r="E8120" s="83"/>
    </row>
    <row r="8121" spans="2:5" x14ac:dyDescent="0.3">
      <c r="B8121" s="104"/>
      <c r="C8121" s="105"/>
      <c r="D8121" s="121"/>
      <c r="E8121" s="83"/>
    </row>
    <row r="8122" spans="2:5" x14ac:dyDescent="0.3">
      <c r="B8122" s="104"/>
      <c r="C8122" s="105"/>
      <c r="D8122" s="121"/>
      <c r="E8122" s="83"/>
    </row>
    <row r="8123" spans="2:5" x14ac:dyDescent="0.3">
      <c r="B8123" s="104"/>
      <c r="C8123" s="105"/>
      <c r="D8123" s="121"/>
      <c r="E8123" s="83"/>
    </row>
    <row r="8124" spans="2:5" x14ac:dyDescent="0.3">
      <c r="B8124" s="104"/>
      <c r="C8124" s="105"/>
      <c r="D8124" s="121"/>
      <c r="E8124" s="83"/>
    </row>
    <row r="8125" spans="2:5" x14ac:dyDescent="0.3">
      <c r="B8125" s="104"/>
      <c r="C8125" s="105"/>
      <c r="D8125" s="121"/>
      <c r="E8125" s="83"/>
    </row>
    <row r="8126" spans="2:5" x14ac:dyDescent="0.3">
      <c r="B8126" s="104"/>
      <c r="C8126" s="105"/>
      <c r="D8126" s="121"/>
      <c r="E8126" s="83"/>
    </row>
    <row r="8127" spans="2:5" x14ac:dyDescent="0.3">
      <c r="B8127" s="104"/>
      <c r="C8127" s="105"/>
      <c r="D8127" s="121"/>
      <c r="E8127" s="83"/>
    </row>
    <row r="8128" spans="2:5" x14ac:dyDescent="0.3">
      <c r="B8128" s="104"/>
      <c r="C8128" s="105"/>
      <c r="D8128" s="121"/>
      <c r="E8128" s="83"/>
    </row>
    <row r="8129" spans="2:5" x14ac:dyDescent="0.3">
      <c r="B8129" s="104"/>
      <c r="C8129" s="105"/>
      <c r="D8129" s="121"/>
      <c r="E8129" s="83"/>
    </row>
    <row r="8130" spans="2:5" x14ac:dyDescent="0.3">
      <c r="B8130" s="104"/>
      <c r="C8130" s="105"/>
      <c r="D8130" s="121"/>
      <c r="E8130" s="83"/>
    </row>
    <row r="8131" spans="2:5" x14ac:dyDescent="0.3">
      <c r="B8131" s="104"/>
      <c r="C8131" s="105"/>
      <c r="D8131" s="121"/>
      <c r="E8131" s="83"/>
    </row>
    <row r="8132" spans="2:5" x14ac:dyDescent="0.3">
      <c r="B8132" s="104"/>
      <c r="C8132" s="105"/>
      <c r="D8132" s="121"/>
      <c r="E8132" s="83"/>
    </row>
    <row r="8133" spans="2:5" x14ac:dyDescent="0.3">
      <c r="B8133" s="104"/>
      <c r="C8133" s="105"/>
      <c r="D8133" s="121"/>
      <c r="E8133" s="83"/>
    </row>
    <row r="8134" spans="2:5" x14ac:dyDescent="0.3">
      <c r="B8134" s="104"/>
      <c r="C8134" s="105"/>
      <c r="D8134" s="121"/>
      <c r="E8134" s="83"/>
    </row>
    <row r="8135" spans="2:5" x14ac:dyDescent="0.3">
      <c r="B8135" s="104"/>
      <c r="C8135" s="105"/>
      <c r="D8135" s="121"/>
      <c r="E8135" s="83"/>
    </row>
    <row r="8136" spans="2:5" x14ac:dyDescent="0.3">
      <c r="B8136" s="104"/>
      <c r="C8136" s="105"/>
      <c r="D8136" s="121"/>
      <c r="E8136" s="83"/>
    </row>
    <row r="8137" spans="2:5" x14ac:dyDescent="0.3">
      <c r="B8137" s="104"/>
      <c r="C8137" s="105"/>
      <c r="D8137" s="121"/>
      <c r="E8137" s="83"/>
    </row>
    <row r="8138" spans="2:5" x14ac:dyDescent="0.3">
      <c r="B8138" s="104"/>
      <c r="C8138" s="105"/>
      <c r="D8138" s="121"/>
      <c r="E8138" s="83"/>
    </row>
    <row r="8139" spans="2:5" x14ac:dyDescent="0.3">
      <c r="B8139" s="104"/>
      <c r="C8139" s="105"/>
      <c r="D8139" s="121"/>
      <c r="E8139" s="83"/>
    </row>
    <row r="8140" spans="2:5" x14ac:dyDescent="0.3">
      <c r="B8140" s="104"/>
      <c r="C8140" s="105"/>
      <c r="D8140" s="121"/>
      <c r="E8140" s="83"/>
    </row>
    <row r="8141" spans="2:5" x14ac:dyDescent="0.3">
      <c r="B8141" s="104"/>
      <c r="C8141" s="105"/>
      <c r="D8141" s="121"/>
      <c r="E8141" s="83"/>
    </row>
    <row r="8142" spans="2:5" x14ac:dyDescent="0.3">
      <c r="B8142" s="104"/>
      <c r="C8142" s="105"/>
      <c r="D8142" s="121"/>
      <c r="E8142" s="83"/>
    </row>
    <row r="8143" spans="2:5" x14ac:dyDescent="0.3">
      <c r="B8143" s="104"/>
      <c r="C8143" s="105"/>
      <c r="D8143" s="121"/>
      <c r="E8143" s="83"/>
    </row>
    <row r="8144" spans="2:5" x14ac:dyDescent="0.3">
      <c r="B8144" s="104"/>
      <c r="C8144" s="105"/>
      <c r="D8144" s="121"/>
      <c r="E8144" s="83"/>
    </row>
    <row r="8145" spans="2:5" x14ac:dyDescent="0.3">
      <c r="B8145" s="104"/>
      <c r="C8145" s="105"/>
      <c r="D8145" s="121"/>
      <c r="E8145" s="83"/>
    </row>
    <row r="8146" spans="2:5" x14ac:dyDescent="0.3">
      <c r="B8146" s="104"/>
      <c r="C8146" s="105"/>
      <c r="D8146" s="121"/>
      <c r="E8146" s="83"/>
    </row>
    <row r="8147" spans="2:5" x14ac:dyDescent="0.3">
      <c r="B8147" s="104"/>
      <c r="C8147" s="105"/>
      <c r="D8147" s="121"/>
      <c r="E8147" s="83"/>
    </row>
    <row r="8148" spans="2:5" x14ac:dyDescent="0.3">
      <c r="B8148" s="104"/>
      <c r="C8148" s="105"/>
      <c r="D8148" s="121"/>
      <c r="E8148" s="83"/>
    </row>
    <row r="8149" spans="2:5" x14ac:dyDescent="0.3">
      <c r="B8149" s="104"/>
      <c r="C8149" s="105"/>
      <c r="D8149" s="121"/>
      <c r="E8149" s="83"/>
    </row>
    <row r="8150" spans="2:5" x14ac:dyDescent="0.3">
      <c r="B8150" s="104"/>
      <c r="C8150" s="105"/>
      <c r="D8150" s="121"/>
      <c r="E8150" s="83"/>
    </row>
    <row r="8151" spans="2:5" x14ac:dyDescent="0.3">
      <c r="B8151" s="104"/>
      <c r="C8151" s="105"/>
      <c r="D8151" s="121"/>
      <c r="E8151" s="83"/>
    </row>
    <row r="8152" spans="2:5" x14ac:dyDescent="0.3">
      <c r="B8152" s="104"/>
      <c r="C8152" s="105"/>
      <c r="D8152" s="121"/>
      <c r="E8152" s="83"/>
    </row>
    <row r="8153" spans="2:5" x14ac:dyDescent="0.3">
      <c r="B8153" s="104"/>
      <c r="C8153" s="105"/>
      <c r="D8153" s="121"/>
      <c r="E8153" s="83"/>
    </row>
    <row r="8154" spans="2:5" x14ac:dyDescent="0.3">
      <c r="B8154" s="104"/>
      <c r="C8154" s="105"/>
      <c r="D8154" s="121"/>
      <c r="E8154" s="83"/>
    </row>
    <row r="8155" spans="2:5" x14ac:dyDescent="0.3">
      <c r="B8155" s="104"/>
      <c r="C8155" s="105"/>
      <c r="D8155" s="121"/>
      <c r="E8155" s="83"/>
    </row>
    <row r="8156" spans="2:5" x14ac:dyDescent="0.3">
      <c r="B8156" s="104"/>
      <c r="C8156" s="105"/>
      <c r="D8156" s="121"/>
      <c r="E8156" s="83"/>
    </row>
    <row r="8157" spans="2:5" x14ac:dyDescent="0.3">
      <c r="B8157" s="104"/>
      <c r="C8157" s="105"/>
      <c r="D8157" s="121"/>
      <c r="E8157" s="83"/>
    </row>
    <row r="8158" spans="2:5" x14ac:dyDescent="0.3">
      <c r="B8158" s="104"/>
      <c r="C8158" s="105"/>
      <c r="D8158" s="121"/>
      <c r="E8158" s="83"/>
    </row>
    <row r="8159" spans="2:5" x14ac:dyDescent="0.3">
      <c r="B8159" s="104"/>
      <c r="C8159" s="105"/>
      <c r="D8159" s="121"/>
      <c r="E8159" s="83"/>
    </row>
    <row r="8160" spans="2:5" x14ac:dyDescent="0.3">
      <c r="B8160" s="104"/>
      <c r="C8160" s="105"/>
      <c r="D8160" s="121"/>
      <c r="E8160" s="83"/>
    </row>
    <row r="8161" spans="2:5" x14ac:dyDescent="0.3">
      <c r="B8161" s="104"/>
      <c r="C8161" s="105"/>
      <c r="D8161" s="121"/>
      <c r="E8161" s="83"/>
    </row>
    <row r="8162" spans="2:5" x14ac:dyDescent="0.3">
      <c r="B8162" s="104"/>
      <c r="C8162" s="105"/>
      <c r="D8162" s="121"/>
      <c r="E8162" s="83"/>
    </row>
    <row r="8163" spans="2:5" x14ac:dyDescent="0.3">
      <c r="B8163" s="104"/>
      <c r="C8163" s="105"/>
      <c r="D8163" s="121"/>
      <c r="E8163" s="83"/>
    </row>
    <row r="8164" spans="2:5" x14ac:dyDescent="0.3">
      <c r="B8164" s="104"/>
      <c r="C8164" s="105"/>
      <c r="D8164" s="121"/>
      <c r="E8164" s="83"/>
    </row>
    <row r="8165" spans="2:5" x14ac:dyDescent="0.3">
      <c r="B8165" s="104"/>
      <c r="C8165" s="105"/>
      <c r="D8165" s="121"/>
      <c r="E8165" s="83"/>
    </row>
    <row r="8166" spans="2:5" x14ac:dyDescent="0.3">
      <c r="B8166" s="104"/>
      <c r="C8166" s="105"/>
      <c r="D8166" s="121"/>
      <c r="E8166" s="83"/>
    </row>
    <row r="8167" spans="2:5" x14ac:dyDescent="0.3">
      <c r="B8167" s="104"/>
      <c r="C8167" s="105"/>
      <c r="D8167" s="121"/>
      <c r="E8167" s="83"/>
    </row>
    <row r="8168" spans="2:5" x14ac:dyDescent="0.3">
      <c r="B8168" s="104"/>
      <c r="C8168" s="105"/>
      <c r="D8168" s="121"/>
      <c r="E8168" s="83"/>
    </row>
    <row r="8169" spans="2:5" x14ac:dyDescent="0.3">
      <c r="B8169" s="104"/>
      <c r="C8169" s="105"/>
      <c r="D8169" s="121"/>
      <c r="E8169" s="83"/>
    </row>
    <row r="8170" spans="2:5" x14ac:dyDescent="0.3">
      <c r="B8170" s="104"/>
      <c r="C8170" s="105"/>
      <c r="D8170" s="121"/>
      <c r="E8170" s="83"/>
    </row>
    <row r="8171" spans="2:5" x14ac:dyDescent="0.3">
      <c r="B8171" s="104"/>
      <c r="C8171" s="105"/>
      <c r="D8171" s="121"/>
      <c r="E8171" s="83"/>
    </row>
    <row r="8172" spans="2:5" x14ac:dyDescent="0.3">
      <c r="B8172" s="104"/>
      <c r="C8172" s="105"/>
      <c r="D8172" s="121"/>
      <c r="E8172" s="83"/>
    </row>
    <row r="8173" spans="2:5" x14ac:dyDescent="0.3">
      <c r="B8173" s="104"/>
      <c r="C8173" s="105"/>
      <c r="D8173" s="121"/>
      <c r="E8173" s="83"/>
    </row>
    <row r="8174" spans="2:5" x14ac:dyDescent="0.3">
      <c r="B8174" s="104"/>
      <c r="C8174" s="105"/>
      <c r="D8174" s="121"/>
      <c r="E8174" s="83"/>
    </row>
    <row r="8175" spans="2:5" x14ac:dyDescent="0.3">
      <c r="B8175" s="104"/>
      <c r="C8175" s="105"/>
      <c r="D8175" s="121"/>
      <c r="E8175" s="83"/>
    </row>
    <row r="8176" spans="2:5" x14ac:dyDescent="0.3">
      <c r="B8176" s="104"/>
      <c r="C8176" s="105"/>
      <c r="D8176" s="121"/>
      <c r="E8176" s="83"/>
    </row>
    <row r="8177" spans="2:5" x14ac:dyDescent="0.3">
      <c r="B8177" s="104"/>
      <c r="C8177" s="105"/>
      <c r="D8177" s="121"/>
      <c r="E8177" s="83"/>
    </row>
    <row r="8178" spans="2:5" x14ac:dyDescent="0.3">
      <c r="B8178" s="104"/>
      <c r="C8178" s="105"/>
      <c r="D8178" s="121"/>
      <c r="E8178" s="83"/>
    </row>
    <row r="8179" spans="2:5" x14ac:dyDescent="0.3">
      <c r="B8179" s="104"/>
      <c r="C8179" s="105"/>
      <c r="D8179" s="121"/>
      <c r="E8179" s="83"/>
    </row>
    <row r="8180" spans="2:5" x14ac:dyDescent="0.3">
      <c r="B8180" s="104"/>
      <c r="C8180" s="105"/>
      <c r="D8180" s="121"/>
      <c r="E8180" s="83"/>
    </row>
    <row r="8181" spans="2:5" x14ac:dyDescent="0.3">
      <c r="B8181" s="104"/>
      <c r="C8181" s="105"/>
      <c r="D8181" s="121"/>
      <c r="E8181" s="83"/>
    </row>
    <row r="8182" spans="2:5" x14ac:dyDescent="0.3">
      <c r="B8182" s="104"/>
      <c r="C8182" s="105"/>
      <c r="D8182" s="121"/>
      <c r="E8182" s="83"/>
    </row>
    <row r="8183" spans="2:5" x14ac:dyDescent="0.3">
      <c r="B8183" s="104"/>
      <c r="C8183" s="105"/>
      <c r="D8183" s="121"/>
      <c r="E8183" s="83"/>
    </row>
    <row r="8184" spans="2:5" x14ac:dyDescent="0.3">
      <c r="B8184" s="104"/>
      <c r="C8184" s="105"/>
      <c r="D8184" s="121"/>
      <c r="E8184" s="83"/>
    </row>
    <row r="8185" spans="2:5" x14ac:dyDescent="0.3">
      <c r="B8185" s="104"/>
      <c r="C8185" s="105"/>
      <c r="D8185" s="121"/>
      <c r="E8185" s="83"/>
    </row>
    <row r="8186" spans="2:5" x14ac:dyDescent="0.3">
      <c r="B8186" s="104"/>
      <c r="C8186" s="105"/>
      <c r="D8186" s="121"/>
      <c r="E8186" s="83"/>
    </row>
    <row r="8187" spans="2:5" x14ac:dyDescent="0.3">
      <c r="B8187" s="104"/>
      <c r="C8187" s="105"/>
      <c r="D8187" s="121"/>
      <c r="E8187" s="83"/>
    </row>
    <row r="8188" spans="2:5" x14ac:dyDescent="0.3">
      <c r="B8188" s="104"/>
      <c r="C8188" s="105"/>
      <c r="D8188" s="121"/>
      <c r="E8188" s="83"/>
    </row>
    <row r="8189" spans="2:5" x14ac:dyDescent="0.3">
      <c r="B8189" s="104"/>
      <c r="C8189" s="105"/>
      <c r="D8189" s="121"/>
      <c r="E8189" s="83"/>
    </row>
    <row r="8190" spans="2:5" x14ac:dyDescent="0.3">
      <c r="B8190" s="104"/>
      <c r="C8190" s="105"/>
      <c r="D8190" s="121"/>
      <c r="E8190" s="83"/>
    </row>
    <row r="8191" spans="2:5" x14ac:dyDescent="0.3">
      <c r="B8191" s="104"/>
      <c r="C8191" s="105"/>
      <c r="D8191" s="121"/>
      <c r="E8191" s="83"/>
    </row>
    <row r="8192" spans="2:5" x14ac:dyDescent="0.3">
      <c r="B8192" s="104"/>
      <c r="C8192" s="105"/>
      <c r="D8192" s="121"/>
      <c r="E8192" s="83"/>
    </row>
    <row r="8193" spans="2:5" x14ac:dyDescent="0.3">
      <c r="B8193" s="104"/>
      <c r="C8193" s="105"/>
      <c r="D8193" s="121"/>
      <c r="E8193" s="83"/>
    </row>
    <row r="8194" spans="2:5" x14ac:dyDescent="0.3">
      <c r="B8194" s="104"/>
      <c r="C8194" s="105"/>
      <c r="D8194" s="121"/>
      <c r="E8194" s="83"/>
    </row>
    <row r="8195" spans="2:5" x14ac:dyDescent="0.3">
      <c r="B8195" s="104"/>
      <c r="C8195" s="105"/>
      <c r="D8195" s="121"/>
      <c r="E8195" s="83"/>
    </row>
    <row r="8196" spans="2:5" x14ac:dyDescent="0.3">
      <c r="B8196" s="104"/>
      <c r="C8196" s="105"/>
      <c r="D8196" s="121"/>
      <c r="E8196" s="83"/>
    </row>
    <row r="8197" spans="2:5" x14ac:dyDescent="0.3">
      <c r="B8197" s="104"/>
      <c r="C8197" s="105"/>
      <c r="D8197" s="121"/>
      <c r="E8197" s="83"/>
    </row>
    <row r="8198" spans="2:5" x14ac:dyDescent="0.3">
      <c r="B8198" s="104"/>
      <c r="C8198" s="105"/>
      <c r="D8198" s="121"/>
      <c r="E8198" s="83"/>
    </row>
    <row r="8199" spans="2:5" x14ac:dyDescent="0.3">
      <c r="B8199" s="104"/>
      <c r="C8199" s="105"/>
      <c r="D8199" s="121"/>
      <c r="E8199" s="83"/>
    </row>
    <row r="8200" spans="2:5" x14ac:dyDescent="0.3">
      <c r="B8200" s="104"/>
      <c r="C8200" s="105"/>
      <c r="D8200" s="121"/>
      <c r="E8200" s="83"/>
    </row>
    <row r="8201" spans="2:5" x14ac:dyDescent="0.3">
      <c r="B8201" s="104"/>
      <c r="C8201" s="105"/>
      <c r="D8201" s="121"/>
      <c r="E8201" s="83"/>
    </row>
    <row r="8202" spans="2:5" x14ac:dyDescent="0.3">
      <c r="B8202" s="104"/>
      <c r="C8202" s="105"/>
      <c r="D8202" s="121"/>
      <c r="E8202" s="83"/>
    </row>
    <row r="8203" spans="2:5" x14ac:dyDescent="0.3">
      <c r="B8203" s="104"/>
      <c r="C8203" s="105"/>
      <c r="D8203" s="121"/>
      <c r="E8203" s="83"/>
    </row>
    <row r="8204" spans="2:5" x14ac:dyDescent="0.3">
      <c r="B8204" s="104"/>
      <c r="C8204" s="105"/>
      <c r="D8204" s="121"/>
      <c r="E8204" s="83"/>
    </row>
    <row r="8205" spans="2:5" x14ac:dyDescent="0.3">
      <c r="B8205" s="104"/>
      <c r="C8205" s="105"/>
      <c r="D8205" s="121"/>
      <c r="E8205" s="83"/>
    </row>
    <row r="8206" spans="2:5" x14ac:dyDescent="0.3">
      <c r="B8206" s="104"/>
      <c r="C8206" s="105"/>
      <c r="D8206" s="121"/>
      <c r="E8206" s="83"/>
    </row>
    <row r="8207" spans="2:5" x14ac:dyDescent="0.3">
      <c r="B8207" s="104"/>
      <c r="C8207" s="105"/>
      <c r="D8207" s="121"/>
      <c r="E8207" s="83"/>
    </row>
    <row r="8208" spans="2:5" x14ac:dyDescent="0.3">
      <c r="B8208" s="104"/>
      <c r="C8208" s="105"/>
      <c r="D8208" s="121"/>
      <c r="E8208" s="83"/>
    </row>
    <row r="8209" spans="2:5" x14ac:dyDescent="0.3">
      <c r="B8209" s="104"/>
      <c r="C8209" s="105"/>
      <c r="D8209" s="121"/>
      <c r="E8209" s="83"/>
    </row>
    <row r="8210" spans="2:5" x14ac:dyDescent="0.3">
      <c r="B8210" s="104"/>
      <c r="C8210" s="105"/>
      <c r="D8210" s="121"/>
      <c r="E8210" s="83"/>
    </row>
    <row r="8211" spans="2:5" x14ac:dyDescent="0.3">
      <c r="B8211" s="104"/>
      <c r="C8211" s="105"/>
      <c r="D8211" s="121"/>
      <c r="E8211" s="83"/>
    </row>
    <row r="8212" spans="2:5" x14ac:dyDescent="0.3">
      <c r="B8212" s="104"/>
      <c r="C8212" s="105"/>
      <c r="D8212" s="121"/>
      <c r="E8212" s="83"/>
    </row>
    <row r="8213" spans="2:5" x14ac:dyDescent="0.3">
      <c r="B8213" s="104"/>
      <c r="C8213" s="105"/>
      <c r="D8213" s="121"/>
      <c r="E8213" s="83"/>
    </row>
    <row r="8214" spans="2:5" x14ac:dyDescent="0.3">
      <c r="B8214" s="104"/>
      <c r="C8214" s="105"/>
      <c r="D8214" s="121"/>
      <c r="E8214" s="83"/>
    </row>
    <row r="8215" spans="2:5" x14ac:dyDescent="0.3">
      <c r="B8215" s="104"/>
      <c r="C8215" s="105"/>
      <c r="D8215" s="121"/>
      <c r="E8215" s="83"/>
    </row>
    <row r="8216" spans="2:5" x14ac:dyDescent="0.3">
      <c r="B8216" s="104"/>
      <c r="C8216" s="105"/>
      <c r="D8216" s="121"/>
      <c r="E8216" s="83"/>
    </row>
    <row r="8217" spans="2:5" x14ac:dyDescent="0.3">
      <c r="B8217" s="104"/>
      <c r="C8217" s="105"/>
      <c r="D8217" s="121"/>
      <c r="E8217" s="83"/>
    </row>
    <row r="8218" spans="2:5" x14ac:dyDescent="0.3">
      <c r="B8218" s="104"/>
      <c r="C8218" s="105"/>
      <c r="D8218" s="121"/>
      <c r="E8218" s="83"/>
    </row>
    <row r="8219" spans="2:5" x14ac:dyDescent="0.3">
      <c r="B8219" s="104"/>
      <c r="C8219" s="105"/>
      <c r="D8219" s="121"/>
      <c r="E8219" s="83"/>
    </row>
    <row r="8220" spans="2:5" x14ac:dyDescent="0.3">
      <c r="B8220" s="104"/>
      <c r="C8220" s="105"/>
      <c r="D8220" s="121"/>
      <c r="E8220" s="83"/>
    </row>
    <row r="8221" spans="2:5" x14ac:dyDescent="0.3">
      <c r="B8221" s="104"/>
      <c r="C8221" s="105"/>
      <c r="D8221" s="121"/>
      <c r="E8221" s="83"/>
    </row>
    <row r="8222" spans="2:5" x14ac:dyDescent="0.3">
      <c r="B8222" s="104"/>
      <c r="C8222" s="105"/>
      <c r="D8222" s="121"/>
      <c r="E8222" s="83"/>
    </row>
    <row r="8223" spans="2:5" x14ac:dyDescent="0.3">
      <c r="B8223" s="104"/>
      <c r="C8223" s="105"/>
      <c r="D8223" s="121"/>
      <c r="E8223" s="83"/>
    </row>
    <row r="8224" spans="2:5" x14ac:dyDescent="0.3">
      <c r="B8224" s="104"/>
      <c r="C8224" s="105"/>
      <c r="D8224" s="121"/>
      <c r="E8224" s="83"/>
    </row>
    <row r="8225" spans="2:5" x14ac:dyDescent="0.3">
      <c r="B8225" s="104"/>
      <c r="C8225" s="105"/>
      <c r="D8225" s="121"/>
      <c r="E8225" s="83"/>
    </row>
    <row r="8226" spans="2:5" x14ac:dyDescent="0.3">
      <c r="B8226" s="104"/>
      <c r="C8226" s="105"/>
      <c r="D8226" s="121"/>
      <c r="E8226" s="83"/>
    </row>
    <row r="8227" spans="2:5" x14ac:dyDescent="0.3">
      <c r="B8227" s="104"/>
      <c r="C8227" s="105"/>
      <c r="D8227" s="121"/>
      <c r="E8227" s="83"/>
    </row>
    <row r="8228" spans="2:5" x14ac:dyDescent="0.3">
      <c r="B8228" s="104"/>
      <c r="C8228" s="105"/>
      <c r="D8228" s="121"/>
      <c r="E8228" s="83"/>
    </row>
    <row r="8229" spans="2:5" x14ac:dyDescent="0.3">
      <c r="B8229" s="104"/>
      <c r="C8229" s="105"/>
      <c r="D8229" s="121"/>
      <c r="E8229" s="83"/>
    </row>
    <row r="8230" spans="2:5" x14ac:dyDescent="0.3">
      <c r="B8230" s="104"/>
      <c r="C8230" s="105"/>
      <c r="D8230" s="121"/>
      <c r="E8230" s="83"/>
    </row>
    <row r="8231" spans="2:5" x14ac:dyDescent="0.3">
      <c r="B8231" s="104"/>
      <c r="C8231" s="105"/>
      <c r="D8231" s="121"/>
      <c r="E8231" s="83"/>
    </row>
    <row r="8232" spans="2:5" x14ac:dyDescent="0.3">
      <c r="B8232" s="104"/>
      <c r="C8232" s="105"/>
      <c r="D8232" s="121"/>
      <c r="E8232" s="83"/>
    </row>
    <row r="8233" spans="2:5" x14ac:dyDescent="0.3">
      <c r="B8233" s="104"/>
      <c r="C8233" s="105"/>
      <c r="D8233" s="121"/>
      <c r="E8233" s="83"/>
    </row>
    <row r="8234" spans="2:5" x14ac:dyDescent="0.3">
      <c r="B8234" s="104"/>
      <c r="C8234" s="105"/>
      <c r="D8234" s="121"/>
      <c r="E8234" s="83"/>
    </row>
    <row r="8235" spans="2:5" x14ac:dyDescent="0.3">
      <c r="B8235" s="104"/>
      <c r="C8235" s="105"/>
      <c r="D8235" s="121"/>
      <c r="E8235" s="83"/>
    </row>
    <row r="8236" spans="2:5" x14ac:dyDescent="0.3">
      <c r="B8236" s="104"/>
      <c r="C8236" s="105"/>
      <c r="D8236" s="121"/>
      <c r="E8236" s="83"/>
    </row>
    <row r="8237" spans="2:5" x14ac:dyDescent="0.3">
      <c r="B8237" s="104"/>
      <c r="C8237" s="105"/>
      <c r="D8237" s="121"/>
      <c r="E8237" s="83"/>
    </row>
    <row r="8238" spans="2:5" x14ac:dyDescent="0.3">
      <c r="B8238" s="104"/>
      <c r="C8238" s="105"/>
      <c r="D8238" s="121"/>
      <c r="E8238" s="83"/>
    </row>
    <row r="8239" spans="2:5" x14ac:dyDescent="0.3">
      <c r="B8239" s="104"/>
      <c r="C8239" s="105"/>
      <c r="D8239" s="121"/>
      <c r="E8239" s="83"/>
    </row>
    <row r="8240" spans="2:5" x14ac:dyDescent="0.3">
      <c r="B8240" s="104"/>
      <c r="C8240" s="105"/>
      <c r="D8240" s="121"/>
      <c r="E8240" s="83"/>
    </row>
    <row r="8241" spans="2:5" x14ac:dyDescent="0.3">
      <c r="B8241" s="104"/>
      <c r="C8241" s="105"/>
      <c r="D8241" s="121"/>
      <c r="E8241" s="83"/>
    </row>
    <row r="8242" spans="2:5" x14ac:dyDescent="0.3">
      <c r="B8242" s="104"/>
      <c r="C8242" s="105"/>
      <c r="D8242" s="121"/>
      <c r="E8242" s="83"/>
    </row>
    <row r="8243" spans="2:5" x14ac:dyDescent="0.3">
      <c r="B8243" s="104"/>
      <c r="C8243" s="105"/>
      <c r="D8243" s="121"/>
      <c r="E8243" s="83"/>
    </row>
    <row r="8244" spans="2:5" x14ac:dyDescent="0.3">
      <c r="B8244" s="104"/>
      <c r="C8244" s="105"/>
      <c r="D8244" s="121"/>
      <c r="E8244" s="83"/>
    </row>
    <row r="8245" spans="2:5" x14ac:dyDescent="0.3">
      <c r="B8245" s="104"/>
      <c r="C8245" s="105"/>
      <c r="D8245" s="121"/>
      <c r="E8245" s="83"/>
    </row>
    <row r="8246" spans="2:5" x14ac:dyDescent="0.3">
      <c r="B8246" s="104"/>
      <c r="C8246" s="105"/>
      <c r="D8246" s="121"/>
      <c r="E8246" s="83"/>
    </row>
    <row r="8247" spans="2:5" x14ac:dyDescent="0.3">
      <c r="B8247" s="104"/>
      <c r="C8247" s="105"/>
      <c r="D8247" s="121"/>
      <c r="E8247" s="83"/>
    </row>
    <row r="8248" spans="2:5" x14ac:dyDescent="0.3">
      <c r="B8248" s="104"/>
      <c r="C8248" s="105"/>
      <c r="D8248" s="121"/>
      <c r="E8248" s="83"/>
    </row>
    <row r="8249" spans="2:5" x14ac:dyDescent="0.3">
      <c r="B8249" s="104"/>
      <c r="C8249" s="105"/>
      <c r="D8249" s="121"/>
      <c r="E8249" s="83"/>
    </row>
    <row r="8250" spans="2:5" x14ac:dyDescent="0.3">
      <c r="B8250" s="104"/>
      <c r="C8250" s="105"/>
      <c r="D8250" s="121"/>
      <c r="E8250" s="83"/>
    </row>
    <row r="8251" spans="2:5" x14ac:dyDescent="0.3">
      <c r="B8251" s="104"/>
      <c r="C8251" s="105"/>
      <c r="D8251" s="121"/>
      <c r="E8251" s="83"/>
    </row>
    <row r="8252" spans="2:5" x14ac:dyDescent="0.3">
      <c r="B8252" s="104"/>
      <c r="C8252" s="105"/>
      <c r="D8252" s="121"/>
      <c r="E8252" s="83"/>
    </row>
    <row r="8253" spans="2:5" x14ac:dyDescent="0.3">
      <c r="B8253" s="104"/>
      <c r="C8253" s="105"/>
      <c r="D8253" s="121"/>
      <c r="E8253" s="83"/>
    </row>
    <row r="8254" spans="2:5" x14ac:dyDescent="0.3">
      <c r="B8254" s="104"/>
      <c r="C8254" s="105"/>
      <c r="D8254" s="121"/>
      <c r="E8254" s="83"/>
    </row>
    <row r="8255" spans="2:5" x14ac:dyDescent="0.3">
      <c r="B8255" s="104"/>
      <c r="C8255" s="105"/>
      <c r="D8255" s="121"/>
      <c r="E8255" s="83"/>
    </row>
    <row r="8256" spans="2:5" x14ac:dyDescent="0.3">
      <c r="B8256" s="104"/>
      <c r="C8256" s="105"/>
      <c r="D8256" s="121"/>
      <c r="E8256" s="83"/>
    </row>
    <row r="8257" spans="2:5" x14ac:dyDescent="0.3">
      <c r="B8257" s="104"/>
      <c r="C8257" s="105"/>
      <c r="D8257" s="121"/>
      <c r="E8257" s="83"/>
    </row>
    <row r="8258" spans="2:5" x14ac:dyDescent="0.3">
      <c r="B8258" s="104"/>
      <c r="C8258" s="105"/>
      <c r="D8258" s="121"/>
      <c r="E8258" s="83"/>
    </row>
    <row r="8259" spans="2:5" x14ac:dyDescent="0.3">
      <c r="B8259" s="104"/>
      <c r="C8259" s="105"/>
      <c r="D8259" s="121"/>
      <c r="E8259" s="83"/>
    </row>
    <row r="8260" spans="2:5" x14ac:dyDescent="0.3">
      <c r="B8260" s="104"/>
      <c r="C8260" s="105"/>
      <c r="D8260" s="121"/>
      <c r="E8260" s="83"/>
    </row>
    <row r="8261" spans="2:5" x14ac:dyDescent="0.3">
      <c r="B8261" s="104"/>
      <c r="C8261" s="105"/>
      <c r="D8261" s="121"/>
      <c r="E8261" s="83"/>
    </row>
    <row r="8262" spans="2:5" x14ac:dyDescent="0.3">
      <c r="B8262" s="104"/>
      <c r="C8262" s="105"/>
      <c r="D8262" s="121"/>
      <c r="E8262" s="83"/>
    </row>
    <row r="8263" spans="2:5" x14ac:dyDescent="0.3">
      <c r="B8263" s="104"/>
      <c r="C8263" s="105"/>
      <c r="D8263" s="121"/>
      <c r="E8263" s="83"/>
    </row>
    <row r="8264" spans="2:5" x14ac:dyDescent="0.3">
      <c r="B8264" s="104"/>
      <c r="C8264" s="105"/>
      <c r="D8264" s="121"/>
      <c r="E8264" s="83"/>
    </row>
    <row r="8265" spans="2:5" x14ac:dyDescent="0.3">
      <c r="B8265" s="104"/>
      <c r="C8265" s="105"/>
      <c r="D8265" s="121"/>
      <c r="E8265" s="83"/>
    </row>
    <row r="8266" spans="2:5" x14ac:dyDescent="0.3">
      <c r="B8266" s="104"/>
      <c r="C8266" s="105"/>
      <c r="D8266" s="121"/>
      <c r="E8266" s="83"/>
    </row>
    <row r="8267" spans="2:5" x14ac:dyDescent="0.3">
      <c r="B8267" s="104"/>
      <c r="C8267" s="105"/>
      <c r="D8267" s="121"/>
      <c r="E8267" s="83"/>
    </row>
    <row r="8268" spans="2:5" x14ac:dyDescent="0.3">
      <c r="B8268" s="104"/>
      <c r="C8268" s="105"/>
      <c r="D8268" s="121"/>
      <c r="E8268" s="83"/>
    </row>
    <row r="8269" spans="2:5" x14ac:dyDescent="0.3">
      <c r="B8269" s="104"/>
      <c r="C8269" s="105"/>
      <c r="D8269" s="121"/>
      <c r="E8269" s="83"/>
    </row>
    <row r="8270" spans="2:5" x14ac:dyDescent="0.3">
      <c r="B8270" s="104"/>
      <c r="C8270" s="105"/>
      <c r="D8270" s="121"/>
      <c r="E8270" s="83"/>
    </row>
    <row r="8271" spans="2:5" x14ac:dyDescent="0.3">
      <c r="B8271" s="104"/>
      <c r="C8271" s="105"/>
      <c r="D8271" s="121"/>
      <c r="E8271" s="83"/>
    </row>
    <row r="8272" spans="2:5" x14ac:dyDescent="0.3">
      <c r="B8272" s="104"/>
      <c r="C8272" s="105"/>
      <c r="D8272" s="121"/>
      <c r="E8272" s="83"/>
    </row>
    <row r="8273" spans="2:5" x14ac:dyDescent="0.3">
      <c r="B8273" s="104"/>
      <c r="C8273" s="105"/>
      <c r="D8273" s="121"/>
      <c r="E8273" s="83"/>
    </row>
    <row r="8274" spans="2:5" x14ac:dyDescent="0.3">
      <c r="B8274" s="104"/>
      <c r="C8274" s="105"/>
      <c r="D8274" s="121"/>
      <c r="E8274" s="83"/>
    </row>
    <row r="8275" spans="2:5" x14ac:dyDescent="0.3">
      <c r="B8275" s="104"/>
      <c r="C8275" s="105"/>
      <c r="D8275" s="121"/>
      <c r="E8275" s="83"/>
    </row>
    <row r="8276" spans="2:5" x14ac:dyDescent="0.3">
      <c r="B8276" s="104"/>
      <c r="C8276" s="105"/>
      <c r="D8276" s="121"/>
      <c r="E8276" s="83"/>
    </row>
    <row r="8277" spans="2:5" x14ac:dyDescent="0.3">
      <c r="B8277" s="104"/>
      <c r="C8277" s="105"/>
      <c r="D8277" s="121"/>
      <c r="E8277" s="83"/>
    </row>
    <row r="8278" spans="2:5" x14ac:dyDescent="0.3">
      <c r="B8278" s="104"/>
      <c r="C8278" s="105"/>
      <c r="D8278" s="121"/>
      <c r="E8278" s="83"/>
    </row>
    <row r="8279" spans="2:5" x14ac:dyDescent="0.3">
      <c r="B8279" s="104"/>
      <c r="C8279" s="105"/>
      <c r="D8279" s="121"/>
      <c r="E8279" s="83"/>
    </row>
    <row r="8280" spans="2:5" x14ac:dyDescent="0.3">
      <c r="B8280" s="104"/>
      <c r="C8280" s="105"/>
      <c r="D8280" s="121"/>
      <c r="E8280" s="83"/>
    </row>
    <row r="8281" spans="2:5" x14ac:dyDescent="0.3">
      <c r="B8281" s="104"/>
      <c r="C8281" s="105"/>
      <c r="D8281" s="121"/>
      <c r="E8281" s="83"/>
    </row>
    <row r="8282" spans="2:5" x14ac:dyDescent="0.3">
      <c r="B8282" s="104"/>
      <c r="C8282" s="105"/>
      <c r="D8282" s="121"/>
      <c r="E8282" s="83"/>
    </row>
    <row r="8283" spans="2:5" x14ac:dyDescent="0.3">
      <c r="B8283" s="104"/>
      <c r="C8283" s="105"/>
      <c r="D8283" s="121"/>
      <c r="E8283" s="83"/>
    </row>
    <row r="8284" spans="2:5" x14ac:dyDescent="0.3">
      <c r="B8284" s="104"/>
      <c r="C8284" s="105"/>
      <c r="D8284" s="121"/>
      <c r="E8284" s="83"/>
    </row>
    <row r="8285" spans="2:5" x14ac:dyDescent="0.3">
      <c r="B8285" s="104"/>
      <c r="C8285" s="105"/>
      <c r="D8285" s="121"/>
      <c r="E8285" s="83"/>
    </row>
    <row r="8286" spans="2:5" x14ac:dyDescent="0.3">
      <c r="B8286" s="104"/>
      <c r="C8286" s="105"/>
      <c r="D8286" s="121"/>
      <c r="E8286" s="83"/>
    </row>
    <row r="8287" spans="2:5" x14ac:dyDescent="0.3">
      <c r="B8287" s="104"/>
      <c r="C8287" s="105"/>
      <c r="D8287" s="121"/>
      <c r="E8287" s="83"/>
    </row>
    <row r="8288" spans="2:5" x14ac:dyDescent="0.3">
      <c r="B8288" s="104"/>
      <c r="C8288" s="105"/>
      <c r="D8288" s="121"/>
      <c r="E8288" s="83"/>
    </row>
    <row r="8289" spans="2:5" x14ac:dyDescent="0.3">
      <c r="B8289" s="104"/>
      <c r="C8289" s="105"/>
      <c r="D8289" s="121"/>
      <c r="E8289" s="83"/>
    </row>
    <row r="8290" spans="2:5" x14ac:dyDescent="0.3">
      <c r="B8290" s="104"/>
      <c r="C8290" s="105"/>
      <c r="D8290" s="121"/>
      <c r="E8290" s="83"/>
    </row>
    <row r="8291" spans="2:5" x14ac:dyDescent="0.3">
      <c r="B8291" s="104"/>
      <c r="C8291" s="105"/>
      <c r="D8291" s="121"/>
      <c r="E8291" s="83"/>
    </row>
    <row r="8292" spans="2:5" x14ac:dyDescent="0.3">
      <c r="B8292" s="104"/>
      <c r="C8292" s="105"/>
      <c r="D8292" s="121"/>
      <c r="E8292" s="83"/>
    </row>
    <row r="8293" spans="2:5" x14ac:dyDescent="0.3">
      <c r="B8293" s="104"/>
      <c r="C8293" s="105"/>
      <c r="D8293" s="121"/>
      <c r="E8293" s="83"/>
    </row>
    <row r="8294" spans="2:5" x14ac:dyDescent="0.3">
      <c r="B8294" s="104"/>
      <c r="C8294" s="105"/>
      <c r="D8294" s="121"/>
      <c r="E8294" s="83"/>
    </row>
    <row r="8295" spans="2:5" x14ac:dyDescent="0.3">
      <c r="B8295" s="104"/>
      <c r="C8295" s="105"/>
      <c r="D8295" s="121"/>
      <c r="E8295" s="83"/>
    </row>
    <row r="8296" spans="2:5" x14ac:dyDescent="0.3">
      <c r="B8296" s="104"/>
      <c r="C8296" s="105"/>
      <c r="D8296" s="121"/>
      <c r="E8296" s="83"/>
    </row>
    <row r="8297" spans="2:5" x14ac:dyDescent="0.3">
      <c r="B8297" s="104"/>
      <c r="C8297" s="105"/>
      <c r="D8297" s="121"/>
      <c r="E8297" s="83"/>
    </row>
    <row r="8298" spans="2:5" x14ac:dyDescent="0.3">
      <c r="B8298" s="104"/>
      <c r="C8298" s="105"/>
      <c r="D8298" s="121"/>
      <c r="E8298" s="83"/>
    </row>
    <row r="8299" spans="2:5" x14ac:dyDescent="0.3">
      <c r="B8299" s="104"/>
      <c r="C8299" s="105"/>
      <c r="D8299" s="121"/>
      <c r="E8299" s="83"/>
    </row>
    <row r="8300" spans="2:5" x14ac:dyDescent="0.3">
      <c r="B8300" s="104"/>
      <c r="C8300" s="105"/>
      <c r="D8300" s="121"/>
      <c r="E8300" s="83"/>
    </row>
    <row r="8301" spans="2:5" x14ac:dyDescent="0.3">
      <c r="B8301" s="104"/>
      <c r="C8301" s="105"/>
      <c r="D8301" s="121"/>
      <c r="E8301" s="83"/>
    </row>
    <row r="8302" spans="2:5" x14ac:dyDescent="0.3">
      <c r="B8302" s="104"/>
      <c r="C8302" s="105"/>
      <c r="D8302" s="121"/>
      <c r="E8302" s="83"/>
    </row>
    <row r="8303" spans="2:5" x14ac:dyDescent="0.3">
      <c r="B8303" s="104"/>
      <c r="C8303" s="105"/>
      <c r="D8303" s="121"/>
      <c r="E8303" s="83"/>
    </row>
    <row r="8304" spans="2:5" x14ac:dyDescent="0.3">
      <c r="B8304" s="104"/>
      <c r="C8304" s="105"/>
      <c r="D8304" s="121"/>
      <c r="E8304" s="83"/>
    </row>
    <row r="8305" spans="2:5" x14ac:dyDescent="0.3">
      <c r="B8305" s="104"/>
      <c r="C8305" s="105"/>
      <c r="D8305" s="121"/>
      <c r="E8305" s="83"/>
    </row>
    <row r="8306" spans="2:5" x14ac:dyDescent="0.3">
      <c r="B8306" s="104"/>
      <c r="C8306" s="105"/>
      <c r="D8306" s="121"/>
      <c r="E8306" s="83"/>
    </row>
    <row r="8307" spans="2:5" x14ac:dyDescent="0.3">
      <c r="B8307" s="104"/>
      <c r="C8307" s="105"/>
      <c r="D8307" s="121"/>
      <c r="E8307" s="83"/>
    </row>
    <row r="8308" spans="2:5" x14ac:dyDescent="0.3">
      <c r="B8308" s="104"/>
      <c r="C8308" s="105"/>
      <c r="D8308" s="121"/>
      <c r="E8308" s="83"/>
    </row>
    <row r="8309" spans="2:5" x14ac:dyDescent="0.3">
      <c r="B8309" s="104"/>
      <c r="C8309" s="105"/>
      <c r="D8309" s="121"/>
      <c r="E8309" s="83"/>
    </row>
    <row r="8310" spans="2:5" x14ac:dyDescent="0.3">
      <c r="B8310" s="104"/>
      <c r="C8310" s="105"/>
      <c r="D8310" s="121"/>
      <c r="E8310" s="83"/>
    </row>
    <row r="8311" spans="2:5" x14ac:dyDescent="0.3">
      <c r="B8311" s="104"/>
      <c r="C8311" s="105"/>
      <c r="D8311" s="121"/>
      <c r="E8311" s="83"/>
    </row>
    <row r="8312" spans="2:5" x14ac:dyDescent="0.3">
      <c r="B8312" s="104"/>
      <c r="C8312" s="105"/>
      <c r="D8312" s="121"/>
      <c r="E8312" s="83"/>
    </row>
    <row r="8313" spans="2:5" x14ac:dyDescent="0.3">
      <c r="B8313" s="104"/>
      <c r="C8313" s="105"/>
      <c r="D8313" s="121"/>
      <c r="E8313" s="83"/>
    </row>
    <row r="8314" spans="2:5" x14ac:dyDescent="0.3">
      <c r="B8314" s="104"/>
      <c r="C8314" s="105"/>
      <c r="D8314" s="121"/>
      <c r="E8314" s="83"/>
    </row>
    <row r="8315" spans="2:5" x14ac:dyDescent="0.3">
      <c r="B8315" s="104"/>
      <c r="C8315" s="105"/>
      <c r="D8315" s="121"/>
      <c r="E8315" s="83"/>
    </row>
    <row r="8316" spans="2:5" x14ac:dyDescent="0.3">
      <c r="B8316" s="104"/>
      <c r="C8316" s="105"/>
      <c r="D8316" s="121"/>
      <c r="E8316" s="83"/>
    </row>
    <row r="8317" spans="2:5" x14ac:dyDescent="0.3">
      <c r="B8317" s="104"/>
      <c r="C8317" s="105"/>
      <c r="D8317" s="121"/>
      <c r="E8317" s="83"/>
    </row>
    <row r="8318" spans="2:5" x14ac:dyDescent="0.3">
      <c r="B8318" s="104"/>
      <c r="C8318" s="105"/>
      <c r="D8318" s="121"/>
      <c r="E8318" s="83"/>
    </row>
    <row r="8319" spans="2:5" x14ac:dyDescent="0.3">
      <c r="B8319" s="104"/>
      <c r="C8319" s="105"/>
      <c r="D8319" s="121"/>
      <c r="E8319" s="83"/>
    </row>
    <row r="8320" spans="2:5" x14ac:dyDescent="0.3">
      <c r="B8320" s="104"/>
      <c r="C8320" s="105"/>
      <c r="D8320" s="121"/>
      <c r="E8320" s="83"/>
    </row>
    <row r="8321" spans="2:5" x14ac:dyDescent="0.3">
      <c r="B8321" s="104"/>
      <c r="C8321" s="105"/>
      <c r="D8321" s="121"/>
      <c r="E8321" s="83"/>
    </row>
    <row r="8322" spans="2:5" x14ac:dyDescent="0.3">
      <c r="B8322" s="104"/>
      <c r="C8322" s="105"/>
      <c r="D8322" s="121"/>
      <c r="E8322" s="83"/>
    </row>
    <row r="8323" spans="2:5" x14ac:dyDescent="0.3">
      <c r="B8323" s="104"/>
      <c r="C8323" s="105"/>
      <c r="D8323" s="121"/>
      <c r="E8323" s="83"/>
    </row>
    <row r="8324" spans="2:5" x14ac:dyDescent="0.3">
      <c r="B8324" s="104"/>
      <c r="C8324" s="105"/>
      <c r="D8324" s="121"/>
      <c r="E8324" s="83"/>
    </row>
    <row r="8325" spans="2:5" x14ac:dyDescent="0.3">
      <c r="B8325" s="104"/>
      <c r="C8325" s="105"/>
      <c r="D8325" s="121"/>
      <c r="E8325" s="83"/>
    </row>
    <row r="8326" spans="2:5" x14ac:dyDescent="0.3">
      <c r="B8326" s="104"/>
      <c r="C8326" s="105"/>
      <c r="D8326" s="121"/>
      <c r="E8326" s="83"/>
    </row>
    <row r="8327" spans="2:5" x14ac:dyDescent="0.3">
      <c r="B8327" s="104"/>
      <c r="C8327" s="105"/>
      <c r="D8327" s="121"/>
      <c r="E8327" s="83"/>
    </row>
    <row r="8328" spans="2:5" x14ac:dyDescent="0.3">
      <c r="B8328" s="104"/>
      <c r="C8328" s="105"/>
      <c r="D8328" s="121"/>
      <c r="E8328" s="83"/>
    </row>
    <row r="8329" spans="2:5" x14ac:dyDescent="0.3">
      <c r="B8329" s="104"/>
      <c r="C8329" s="105"/>
      <c r="D8329" s="121"/>
      <c r="E8329" s="83"/>
    </row>
    <row r="8330" spans="2:5" x14ac:dyDescent="0.3">
      <c r="B8330" s="104"/>
      <c r="C8330" s="105"/>
      <c r="D8330" s="121"/>
      <c r="E8330" s="83"/>
    </row>
    <row r="8331" spans="2:5" x14ac:dyDescent="0.3">
      <c r="B8331" s="104"/>
      <c r="C8331" s="105"/>
      <c r="D8331" s="121"/>
      <c r="E8331" s="83"/>
    </row>
    <row r="8332" spans="2:5" x14ac:dyDescent="0.3">
      <c r="B8332" s="104"/>
      <c r="C8332" s="105"/>
      <c r="D8332" s="121"/>
      <c r="E8332" s="83"/>
    </row>
    <row r="8333" spans="2:5" x14ac:dyDescent="0.3">
      <c r="B8333" s="104"/>
      <c r="C8333" s="105"/>
      <c r="D8333" s="121"/>
      <c r="E8333" s="83"/>
    </row>
    <row r="8334" spans="2:5" x14ac:dyDescent="0.3">
      <c r="B8334" s="104"/>
      <c r="C8334" s="105"/>
      <c r="D8334" s="121"/>
      <c r="E8334" s="83"/>
    </row>
    <row r="8335" spans="2:5" x14ac:dyDescent="0.3">
      <c r="B8335" s="104"/>
      <c r="C8335" s="105"/>
      <c r="D8335" s="121"/>
      <c r="E8335" s="83"/>
    </row>
    <row r="8336" spans="2:5" x14ac:dyDescent="0.3">
      <c r="B8336" s="104"/>
      <c r="C8336" s="105"/>
      <c r="D8336" s="121"/>
      <c r="E8336" s="83"/>
    </row>
    <row r="8337" spans="2:5" x14ac:dyDescent="0.3">
      <c r="B8337" s="104"/>
      <c r="C8337" s="105"/>
      <c r="D8337" s="121"/>
      <c r="E8337" s="83"/>
    </row>
    <row r="8338" spans="2:5" x14ac:dyDescent="0.3">
      <c r="B8338" s="104"/>
      <c r="C8338" s="105"/>
      <c r="D8338" s="121"/>
      <c r="E8338" s="83"/>
    </row>
    <row r="8339" spans="2:5" x14ac:dyDescent="0.3">
      <c r="B8339" s="104"/>
      <c r="C8339" s="105"/>
      <c r="D8339" s="121"/>
      <c r="E8339" s="83"/>
    </row>
    <row r="8340" spans="2:5" x14ac:dyDescent="0.3">
      <c r="B8340" s="104"/>
      <c r="C8340" s="105"/>
      <c r="D8340" s="121"/>
      <c r="E8340" s="83"/>
    </row>
    <row r="8341" spans="2:5" x14ac:dyDescent="0.3">
      <c r="B8341" s="104"/>
      <c r="C8341" s="105"/>
      <c r="D8341" s="121"/>
      <c r="E8341" s="83"/>
    </row>
    <row r="8342" spans="2:5" x14ac:dyDescent="0.3">
      <c r="B8342" s="104"/>
      <c r="C8342" s="105"/>
      <c r="D8342" s="121"/>
      <c r="E8342" s="83"/>
    </row>
    <row r="8343" spans="2:5" x14ac:dyDescent="0.3">
      <c r="B8343" s="104"/>
      <c r="C8343" s="105"/>
      <c r="D8343" s="121"/>
      <c r="E8343" s="83"/>
    </row>
    <row r="8344" spans="2:5" x14ac:dyDescent="0.3">
      <c r="B8344" s="104"/>
      <c r="C8344" s="105"/>
      <c r="D8344" s="121"/>
      <c r="E8344" s="83"/>
    </row>
    <row r="8345" spans="2:5" x14ac:dyDescent="0.3">
      <c r="B8345" s="104"/>
      <c r="C8345" s="105"/>
      <c r="D8345" s="121"/>
      <c r="E8345" s="83"/>
    </row>
    <row r="8346" spans="2:5" x14ac:dyDescent="0.3">
      <c r="B8346" s="104"/>
      <c r="C8346" s="105"/>
      <c r="D8346" s="121"/>
      <c r="E8346" s="83"/>
    </row>
    <row r="8347" spans="2:5" x14ac:dyDescent="0.3">
      <c r="B8347" s="104"/>
      <c r="C8347" s="105"/>
      <c r="D8347" s="121"/>
      <c r="E8347" s="83"/>
    </row>
    <row r="8348" spans="2:5" x14ac:dyDescent="0.3">
      <c r="B8348" s="104"/>
      <c r="C8348" s="105"/>
      <c r="D8348" s="121"/>
      <c r="E8348" s="83"/>
    </row>
    <row r="8349" spans="2:5" x14ac:dyDescent="0.3">
      <c r="B8349" s="104"/>
      <c r="C8349" s="105"/>
      <c r="D8349" s="121"/>
      <c r="E8349" s="83"/>
    </row>
    <row r="8350" spans="2:5" x14ac:dyDescent="0.3">
      <c r="B8350" s="104"/>
      <c r="C8350" s="105"/>
      <c r="D8350" s="121"/>
      <c r="E8350" s="83"/>
    </row>
    <row r="8351" spans="2:5" x14ac:dyDescent="0.3">
      <c r="B8351" s="104"/>
      <c r="C8351" s="105"/>
      <c r="D8351" s="121"/>
      <c r="E8351" s="83"/>
    </row>
    <row r="8352" spans="2:5" x14ac:dyDescent="0.3">
      <c r="B8352" s="104"/>
      <c r="C8352" s="105"/>
      <c r="D8352" s="121"/>
      <c r="E8352" s="83"/>
    </row>
    <row r="8353" spans="2:5" x14ac:dyDescent="0.3">
      <c r="B8353" s="104"/>
      <c r="C8353" s="105"/>
      <c r="D8353" s="121"/>
      <c r="E8353" s="83"/>
    </row>
    <row r="8354" spans="2:5" x14ac:dyDescent="0.3">
      <c r="B8354" s="104"/>
      <c r="C8354" s="105"/>
      <c r="D8354" s="121"/>
      <c r="E8354" s="83"/>
    </row>
    <row r="8355" spans="2:5" x14ac:dyDescent="0.3">
      <c r="B8355" s="104"/>
      <c r="C8355" s="105"/>
      <c r="D8355" s="121"/>
      <c r="E8355" s="83"/>
    </row>
    <row r="8356" spans="2:5" x14ac:dyDescent="0.3">
      <c r="B8356" s="104"/>
      <c r="C8356" s="105"/>
      <c r="D8356" s="121"/>
      <c r="E8356" s="83"/>
    </row>
    <row r="8357" spans="2:5" x14ac:dyDescent="0.3">
      <c r="B8357" s="104"/>
      <c r="C8357" s="105"/>
      <c r="D8357" s="121"/>
      <c r="E8357" s="83"/>
    </row>
    <row r="8358" spans="2:5" x14ac:dyDescent="0.3">
      <c r="B8358" s="104"/>
      <c r="C8358" s="105"/>
      <c r="D8358" s="121"/>
      <c r="E8358" s="83"/>
    </row>
    <row r="8359" spans="2:5" x14ac:dyDescent="0.3">
      <c r="B8359" s="104"/>
      <c r="C8359" s="105"/>
      <c r="D8359" s="121"/>
      <c r="E8359" s="83"/>
    </row>
    <row r="8360" spans="2:5" x14ac:dyDescent="0.3">
      <c r="B8360" s="104"/>
      <c r="C8360" s="105"/>
      <c r="D8360" s="121"/>
      <c r="E8360" s="83"/>
    </row>
    <row r="8361" spans="2:5" x14ac:dyDescent="0.3">
      <c r="B8361" s="104"/>
      <c r="C8361" s="105"/>
      <c r="D8361" s="121"/>
      <c r="E8361" s="83"/>
    </row>
    <row r="8362" spans="2:5" x14ac:dyDescent="0.3">
      <c r="B8362" s="104"/>
      <c r="C8362" s="105"/>
      <c r="D8362" s="121"/>
      <c r="E8362" s="83"/>
    </row>
    <row r="8363" spans="2:5" x14ac:dyDescent="0.3">
      <c r="B8363" s="104"/>
      <c r="C8363" s="105"/>
      <c r="D8363" s="121"/>
      <c r="E8363" s="83"/>
    </row>
    <row r="8364" spans="2:5" x14ac:dyDescent="0.3">
      <c r="B8364" s="104"/>
      <c r="C8364" s="105"/>
      <c r="D8364" s="121"/>
      <c r="E8364" s="83"/>
    </row>
    <row r="8365" spans="2:5" x14ac:dyDescent="0.3">
      <c r="B8365" s="104"/>
      <c r="C8365" s="105"/>
      <c r="D8365" s="121"/>
      <c r="E8365" s="83"/>
    </row>
    <row r="8366" spans="2:5" x14ac:dyDescent="0.3">
      <c r="B8366" s="104"/>
      <c r="C8366" s="105"/>
      <c r="D8366" s="121"/>
      <c r="E8366" s="83"/>
    </row>
    <row r="8367" spans="2:5" x14ac:dyDescent="0.3">
      <c r="B8367" s="104"/>
      <c r="C8367" s="105"/>
      <c r="D8367" s="121"/>
      <c r="E8367" s="83"/>
    </row>
    <row r="8368" spans="2:5" x14ac:dyDescent="0.3">
      <c r="B8368" s="104"/>
      <c r="C8368" s="105"/>
      <c r="D8368" s="121"/>
      <c r="E8368" s="83"/>
    </row>
    <row r="8369" spans="2:5" x14ac:dyDescent="0.3">
      <c r="B8369" s="104"/>
      <c r="C8369" s="105"/>
      <c r="D8369" s="121"/>
      <c r="E8369" s="83"/>
    </row>
    <row r="8370" spans="2:5" x14ac:dyDescent="0.3">
      <c r="B8370" s="104"/>
      <c r="C8370" s="105"/>
      <c r="D8370" s="121"/>
      <c r="E8370" s="83"/>
    </row>
    <row r="8371" spans="2:5" x14ac:dyDescent="0.3">
      <c r="B8371" s="104"/>
      <c r="C8371" s="105"/>
      <c r="D8371" s="121"/>
      <c r="E8371" s="83"/>
    </row>
    <row r="8372" spans="2:5" x14ac:dyDescent="0.3">
      <c r="B8372" s="104"/>
      <c r="C8372" s="105"/>
      <c r="D8372" s="121"/>
      <c r="E8372" s="83"/>
    </row>
    <row r="8373" spans="2:5" x14ac:dyDescent="0.3">
      <c r="B8373" s="104"/>
      <c r="C8373" s="105"/>
      <c r="D8373" s="121"/>
      <c r="E8373" s="83"/>
    </row>
    <row r="8374" spans="2:5" x14ac:dyDescent="0.3">
      <c r="B8374" s="104"/>
      <c r="C8374" s="105"/>
      <c r="D8374" s="121"/>
      <c r="E8374" s="83"/>
    </row>
    <row r="8375" spans="2:5" x14ac:dyDescent="0.3">
      <c r="B8375" s="104"/>
      <c r="C8375" s="105"/>
      <c r="D8375" s="121"/>
      <c r="E8375" s="83"/>
    </row>
    <row r="8376" spans="2:5" x14ac:dyDescent="0.3">
      <c r="B8376" s="104"/>
      <c r="C8376" s="105"/>
      <c r="D8376" s="121"/>
      <c r="E8376" s="83"/>
    </row>
    <row r="8377" spans="2:5" x14ac:dyDescent="0.3">
      <c r="B8377" s="104"/>
      <c r="C8377" s="105"/>
      <c r="D8377" s="121"/>
      <c r="E8377" s="83"/>
    </row>
    <row r="8378" spans="2:5" x14ac:dyDescent="0.3">
      <c r="B8378" s="104"/>
      <c r="C8378" s="105"/>
      <c r="D8378" s="121"/>
      <c r="E8378" s="83"/>
    </row>
    <row r="8379" spans="2:5" x14ac:dyDescent="0.3">
      <c r="B8379" s="104"/>
      <c r="C8379" s="105"/>
      <c r="D8379" s="121"/>
      <c r="E8379" s="83"/>
    </row>
    <row r="8380" spans="2:5" x14ac:dyDescent="0.3">
      <c r="B8380" s="104"/>
      <c r="C8380" s="105"/>
      <c r="D8380" s="121"/>
      <c r="E8380" s="83"/>
    </row>
    <row r="8381" spans="2:5" x14ac:dyDescent="0.3">
      <c r="B8381" s="104"/>
      <c r="C8381" s="105"/>
      <c r="D8381" s="121"/>
      <c r="E8381" s="83"/>
    </row>
    <row r="8382" spans="2:5" x14ac:dyDescent="0.3">
      <c r="B8382" s="104"/>
      <c r="C8382" s="105"/>
      <c r="D8382" s="121"/>
      <c r="E8382" s="83"/>
    </row>
    <row r="8383" spans="2:5" x14ac:dyDescent="0.3">
      <c r="B8383" s="104"/>
      <c r="C8383" s="105"/>
      <c r="D8383" s="121"/>
      <c r="E8383" s="83"/>
    </row>
    <row r="8384" spans="2:5" x14ac:dyDescent="0.3">
      <c r="B8384" s="104"/>
      <c r="C8384" s="105"/>
      <c r="D8384" s="121"/>
      <c r="E8384" s="83"/>
    </row>
    <row r="8385" spans="2:5" x14ac:dyDescent="0.3">
      <c r="B8385" s="104"/>
      <c r="C8385" s="105"/>
      <c r="D8385" s="121"/>
      <c r="E8385" s="83"/>
    </row>
    <row r="8386" spans="2:5" x14ac:dyDescent="0.3">
      <c r="B8386" s="104"/>
      <c r="C8386" s="105"/>
      <c r="D8386" s="121"/>
      <c r="E8386" s="83"/>
    </row>
    <row r="8387" spans="2:5" x14ac:dyDescent="0.3">
      <c r="B8387" s="104"/>
      <c r="C8387" s="105"/>
      <c r="D8387" s="121"/>
      <c r="E8387" s="83"/>
    </row>
    <row r="8388" spans="2:5" x14ac:dyDescent="0.3">
      <c r="B8388" s="104"/>
      <c r="C8388" s="105"/>
      <c r="D8388" s="121"/>
      <c r="E8388" s="83"/>
    </row>
    <row r="8389" spans="2:5" x14ac:dyDescent="0.3">
      <c r="B8389" s="104"/>
      <c r="C8389" s="105"/>
      <c r="D8389" s="121"/>
      <c r="E8389" s="83"/>
    </row>
    <row r="8390" spans="2:5" x14ac:dyDescent="0.3">
      <c r="B8390" s="104"/>
      <c r="C8390" s="105"/>
      <c r="D8390" s="121"/>
      <c r="E8390" s="83"/>
    </row>
    <row r="8391" spans="2:5" x14ac:dyDescent="0.3">
      <c r="B8391" s="104"/>
      <c r="C8391" s="105"/>
      <c r="D8391" s="121"/>
      <c r="E8391" s="83"/>
    </row>
    <row r="8392" spans="2:5" x14ac:dyDescent="0.3">
      <c r="B8392" s="104"/>
      <c r="C8392" s="105"/>
      <c r="D8392" s="121"/>
      <c r="E8392" s="83"/>
    </row>
    <row r="8393" spans="2:5" x14ac:dyDescent="0.3">
      <c r="B8393" s="104"/>
      <c r="C8393" s="105"/>
      <c r="D8393" s="121"/>
      <c r="E8393" s="83"/>
    </row>
    <row r="8394" spans="2:5" x14ac:dyDescent="0.3">
      <c r="B8394" s="104"/>
      <c r="C8394" s="105"/>
      <c r="D8394" s="121"/>
      <c r="E8394" s="83"/>
    </row>
    <row r="8395" spans="2:5" x14ac:dyDescent="0.3">
      <c r="B8395" s="104"/>
      <c r="C8395" s="105"/>
      <c r="D8395" s="121"/>
      <c r="E8395" s="83"/>
    </row>
    <row r="8396" spans="2:5" x14ac:dyDescent="0.3">
      <c r="B8396" s="104"/>
      <c r="C8396" s="105"/>
      <c r="D8396" s="121"/>
      <c r="E8396" s="83"/>
    </row>
    <row r="8397" spans="2:5" x14ac:dyDescent="0.3">
      <c r="B8397" s="104"/>
      <c r="C8397" s="105"/>
      <c r="D8397" s="121"/>
      <c r="E8397" s="83"/>
    </row>
    <row r="8398" spans="2:5" x14ac:dyDescent="0.3">
      <c r="B8398" s="104"/>
      <c r="C8398" s="105"/>
      <c r="D8398" s="121"/>
      <c r="E8398" s="83"/>
    </row>
    <row r="8399" spans="2:5" x14ac:dyDescent="0.3">
      <c r="B8399" s="104"/>
      <c r="C8399" s="105"/>
      <c r="D8399" s="121"/>
      <c r="E8399" s="83"/>
    </row>
    <row r="8400" spans="2:5" x14ac:dyDescent="0.3">
      <c r="B8400" s="104"/>
      <c r="C8400" s="105"/>
      <c r="D8400" s="121"/>
      <c r="E8400" s="83"/>
    </row>
    <row r="8401" spans="2:5" x14ac:dyDescent="0.3">
      <c r="B8401" s="104"/>
      <c r="C8401" s="105"/>
      <c r="D8401" s="121"/>
      <c r="E8401" s="83"/>
    </row>
    <row r="8402" spans="2:5" x14ac:dyDescent="0.3">
      <c r="B8402" s="104"/>
      <c r="C8402" s="105"/>
      <c r="D8402" s="121"/>
      <c r="E8402" s="83"/>
    </row>
    <row r="8403" spans="2:5" x14ac:dyDescent="0.3">
      <c r="B8403" s="104"/>
      <c r="C8403" s="105"/>
      <c r="D8403" s="121"/>
      <c r="E8403" s="83"/>
    </row>
    <row r="8404" spans="2:5" x14ac:dyDescent="0.3">
      <c r="B8404" s="104"/>
      <c r="C8404" s="105"/>
      <c r="D8404" s="121"/>
      <c r="E8404" s="83"/>
    </row>
    <row r="8405" spans="2:5" x14ac:dyDescent="0.3">
      <c r="B8405" s="104"/>
      <c r="C8405" s="105"/>
      <c r="D8405" s="121"/>
      <c r="E8405" s="83"/>
    </row>
    <row r="8406" spans="2:5" x14ac:dyDescent="0.3">
      <c r="B8406" s="104"/>
      <c r="C8406" s="105"/>
      <c r="D8406" s="121"/>
      <c r="E8406" s="83"/>
    </row>
    <row r="8407" spans="2:5" x14ac:dyDescent="0.3">
      <c r="B8407" s="104"/>
      <c r="C8407" s="105"/>
      <c r="D8407" s="121"/>
      <c r="E8407" s="83"/>
    </row>
    <row r="8408" spans="2:5" x14ac:dyDescent="0.3">
      <c r="B8408" s="104"/>
      <c r="C8408" s="105"/>
      <c r="D8408" s="121"/>
      <c r="E8408" s="83"/>
    </row>
    <row r="8409" spans="2:5" x14ac:dyDescent="0.3">
      <c r="B8409" s="104"/>
      <c r="C8409" s="105"/>
      <c r="D8409" s="121"/>
      <c r="E8409" s="83"/>
    </row>
    <row r="8410" spans="2:5" x14ac:dyDescent="0.3">
      <c r="B8410" s="104"/>
      <c r="C8410" s="105"/>
      <c r="D8410" s="121"/>
      <c r="E8410" s="83"/>
    </row>
    <row r="8411" spans="2:5" x14ac:dyDescent="0.3">
      <c r="B8411" s="104"/>
      <c r="C8411" s="105"/>
      <c r="D8411" s="121"/>
      <c r="E8411" s="83"/>
    </row>
    <row r="8412" spans="2:5" x14ac:dyDescent="0.3">
      <c r="B8412" s="104"/>
      <c r="C8412" s="105"/>
      <c r="D8412" s="121"/>
      <c r="E8412" s="83"/>
    </row>
    <row r="8413" spans="2:5" x14ac:dyDescent="0.3">
      <c r="B8413" s="104"/>
      <c r="C8413" s="105"/>
      <c r="D8413" s="121"/>
      <c r="E8413" s="83"/>
    </row>
    <row r="8414" spans="2:5" x14ac:dyDescent="0.3">
      <c r="B8414" s="104"/>
      <c r="C8414" s="105"/>
      <c r="D8414" s="121"/>
      <c r="E8414" s="83"/>
    </row>
    <row r="8415" spans="2:5" x14ac:dyDescent="0.3">
      <c r="B8415" s="104"/>
      <c r="C8415" s="105"/>
      <c r="D8415" s="121"/>
      <c r="E8415" s="83"/>
    </row>
    <row r="8416" spans="2:5" x14ac:dyDescent="0.3">
      <c r="B8416" s="104"/>
      <c r="C8416" s="105"/>
      <c r="D8416" s="121"/>
      <c r="E8416" s="83"/>
    </row>
    <row r="8417" spans="2:5" x14ac:dyDescent="0.3">
      <c r="B8417" s="104"/>
      <c r="C8417" s="105"/>
      <c r="D8417" s="121"/>
      <c r="E8417" s="83"/>
    </row>
    <row r="8418" spans="2:5" x14ac:dyDescent="0.3">
      <c r="B8418" s="104"/>
      <c r="C8418" s="105"/>
      <c r="D8418" s="121"/>
      <c r="E8418" s="83"/>
    </row>
    <row r="8419" spans="2:5" x14ac:dyDescent="0.3">
      <c r="B8419" s="104"/>
      <c r="C8419" s="105"/>
      <c r="D8419" s="121"/>
      <c r="E8419" s="83"/>
    </row>
    <row r="8420" spans="2:5" x14ac:dyDescent="0.3">
      <c r="B8420" s="104"/>
      <c r="C8420" s="105"/>
      <c r="D8420" s="121"/>
      <c r="E8420" s="83"/>
    </row>
    <row r="8421" spans="2:5" x14ac:dyDescent="0.3">
      <c r="B8421" s="104"/>
      <c r="C8421" s="105"/>
      <c r="D8421" s="121"/>
      <c r="E8421" s="83"/>
    </row>
    <row r="8422" spans="2:5" x14ac:dyDescent="0.3">
      <c r="B8422" s="104"/>
      <c r="C8422" s="105"/>
      <c r="D8422" s="121"/>
      <c r="E8422" s="83"/>
    </row>
    <row r="8423" spans="2:5" x14ac:dyDescent="0.3">
      <c r="B8423" s="104"/>
      <c r="C8423" s="105"/>
      <c r="D8423" s="121"/>
      <c r="E8423" s="83"/>
    </row>
    <row r="8424" spans="2:5" x14ac:dyDescent="0.3">
      <c r="B8424" s="104"/>
      <c r="C8424" s="105"/>
      <c r="D8424" s="121"/>
      <c r="E8424" s="83"/>
    </row>
    <row r="8425" spans="2:5" x14ac:dyDescent="0.3">
      <c r="B8425" s="104"/>
      <c r="C8425" s="105"/>
      <c r="D8425" s="121"/>
      <c r="E8425" s="83"/>
    </row>
    <row r="8426" spans="2:5" x14ac:dyDescent="0.3">
      <c r="B8426" s="104"/>
      <c r="C8426" s="105"/>
      <c r="D8426" s="121"/>
      <c r="E8426" s="83"/>
    </row>
    <row r="8427" spans="2:5" x14ac:dyDescent="0.3">
      <c r="B8427" s="104"/>
      <c r="C8427" s="105"/>
      <c r="D8427" s="121"/>
      <c r="E8427" s="83"/>
    </row>
    <row r="8428" spans="2:5" x14ac:dyDescent="0.3">
      <c r="B8428" s="104"/>
      <c r="C8428" s="105"/>
      <c r="D8428" s="121"/>
      <c r="E8428" s="83"/>
    </row>
    <row r="8429" spans="2:5" x14ac:dyDescent="0.3">
      <c r="B8429" s="104"/>
      <c r="C8429" s="105"/>
      <c r="D8429" s="121"/>
      <c r="E8429" s="83"/>
    </row>
    <row r="8430" spans="2:5" x14ac:dyDescent="0.3">
      <c r="B8430" s="104"/>
      <c r="C8430" s="105"/>
      <c r="D8430" s="121"/>
      <c r="E8430" s="83"/>
    </row>
    <row r="8431" spans="2:5" x14ac:dyDescent="0.3">
      <c r="B8431" s="104"/>
      <c r="C8431" s="105"/>
      <c r="D8431" s="121"/>
      <c r="E8431" s="83"/>
    </row>
    <row r="8432" spans="2:5" x14ac:dyDescent="0.3">
      <c r="B8432" s="104"/>
      <c r="C8432" s="105"/>
      <c r="D8432" s="121"/>
      <c r="E8432" s="83"/>
    </row>
    <row r="8433" spans="2:5" x14ac:dyDescent="0.3">
      <c r="B8433" s="104"/>
      <c r="C8433" s="105"/>
      <c r="D8433" s="121"/>
      <c r="E8433" s="83"/>
    </row>
    <row r="8434" spans="2:5" x14ac:dyDescent="0.3">
      <c r="B8434" s="104"/>
      <c r="C8434" s="105"/>
      <c r="D8434" s="121"/>
      <c r="E8434" s="83"/>
    </row>
    <row r="8435" spans="2:5" x14ac:dyDescent="0.3">
      <c r="B8435" s="104"/>
      <c r="C8435" s="105"/>
      <c r="D8435" s="121"/>
      <c r="E8435" s="83"/>
    </row>
    <row r="8436" spans="2:5" x14ac:dyDescent="0.3">
      <c r="B8436" s="104"/>
      <c r="C8436" s="105"/>
      <c r="D8436" s="121"/>
      <c r="E8436" s="83"/>
    </row>
    <row r="8437" spans="2:5" x14ac:dyDescent="0.3">
      <c r="B8437" s="104"/>
      <c r="C8437" s="105"/>
      <c r="D8437" s="121"/>
      <c r="E8437" s="83"/>
    </row>
    <row r="8438" spans="2:5" x14ac:dyDescent="0.3">
      <c r="B8438" s="104"/>
      <c r="C8438" s="105"/>
      <c r="D8438" s="121"/>
      <c r="E8438" s="83"/>
    </row>
    <row r="8439" spans="2:5" x14ac:dyDescent="0.3">
      <c r="B8439" s="104"/>
      <c r="C8439" s="105"/>
      <c r="D8439" s="121"/>
      <c r="E8439" s="83"/>
    </row>
    <row r="8440" spans="2:5" x14ac:dyDescent="0.3">
      <c r="B8440" s="104"/>
      <c r="C8440" s="105"/>
      <c r="D8440" s="121"/>
      <c r="E8440" s="83"/>
    </row>
    <row r="8441" spans="2:5" x14ac:dyDescent="0.3">
      <c r="B8441" s="104"/>
      <c r="C8441" s="105"/>
      <c r="D8441" s="121"/>
      <c r="E8441" s="83"/>
    </row>
    <row r="8442" spans="2:5" x14ac:dyDescent="0.3">
      <c r="B8442" s="104"/>
      <c r="C8442" s="105"/>
      <c r="D8442" s="121"/>
      <c r="E8442" s="83"/>
    </row>
    <row r="8443" spans="2:5" x14ac:dyDescent="0.3">
      <c r="B8443" s="104"/>
      <c r="C8443" s="105"/>
      <c r="D8443" s="121"/>
      <c r="E8443" s="83"/>
    </row>
    <row r="8444" spans="2:5" x14ac:dyDescent="0.3">
      <c r="B8444" s="104"/>
      <c r="C8444" s="105"/>
      <c r="D8444" s="121"/>
      <c r="E8444" s="83"/>
    </row>
    <row r="8445" spans="2:5" x14ac:dyDescent="0.3">
      <c r="B8445" s="104"/>
      <c r="C8445" s="105"/>
      <c r="D8445" s="121"/>
      <c r="E8445" s="83"/>
    </row>
    <row r="8446" spans="2:5" x14ac:dyDescent="0.3">
      <c r="B8446" s="104"/>
      <c r="C8446" s="105"/>
      <c r="D8446" s="121"/>
      <c r="E8446" s="83"/>
    </row>
    <row r="8447" spans="2:5" x14ac:dyDescent="0.3">
      <c r="B8447" s="104"/>
      <c r="C8447" s="105"/>
      <c r="D8447" s="121"/>
      <c r="E8447" s="83"/>
    </row>
    <row r="8448" spans="2:5" x14ac:dyDescent="0.3">
      <c r="B8448" s="104"/>
      <c r="C8448" s="105"/>
      <c r="D8448" s="121"/>
      <c r="E8448" s="83"/>
    </row>
    <row r="8449" spans="2:5" x14ac:dyDescent="0.3">
      <c r="B8449" s="104"/>
      <c r="C8449" s="105"/>
      <c r="D8449" s="121"/>
      <c r="E8449" s="83"/>
    </row>
    <row r="8450" spans="2:5" x14ac:dyDescent="0.3">
      <c r="B8450" s="104"/>
      <c r="C8450" s="105"/>
      <c r="D8450" s="121"/>
      <c r="E8450" s="83"/>
    </row>
    <row r="8451" spans="2:5" x14ac:dyDescent="0.3">
      <c r="B8451" s="104"/>
      <c r="C8451" s="105"/>
      <c r="D8451" s="121"/>
      <c r="E8451" s="83"/>
    </row>
    <row r="8452" spans="2:5" x14ac:dyDescent="0.3">
      <c r="B8452" s="104"/>
      <c r="C8452" s="105"/>
      <c r="D8452" s="121"/>
      <c r="E8452" s="83"/>
    </row>
    <row r="8453" spans="2:5" x14ac:dyDescent="0.3">
      <c r="B8453" s="104"/>
      <c r="C8453" s="105"/>
      <c r="D8453" s="121"/>
      <c r="E8453" s="83"/>
    </row>
    <row r="8454" spans="2:5" x14ac:dyDescent="0.3">
      <c r="B8454" s="104"/>
      <c r="C8454" s="105"/>
      <c r="D8454" s="121"/>
      <c r="E8454" s="83"/>
    </row>
    <row r="8455" spans="2:5" x14ac:dyDescent="0.3">
      <c r="B8455" s="104"/>
      <c r="C8455" s="105"/>
      <c r="D8455" s="121"/>
      <c r="E8455" s="83"/>
    </row>
    <row r="8456" spans="2:5" x14ac:dyDescent="0.3">
      <c r="B8456" s="104"/>
      <c r="C8456" s="105"/>
      <c r="D8456" s="121"/>
      <c r="E8456" s="83"/>
    </row>
    <row r="8457" spans="2:5" x14ac:dyDescent="0.3">
      <c r="B8457" s="104"/>
      <c r="C8457" s="105"/>
      <c r="D8457" s="121"/>
      <c r="E8457" s="83"/>
    </row>
    <row r="8458" spans="2:5" x14ac:dyDescent="0.3">
      <c r="B8458" s="104"/>
      <c r="C8458" s="105"/>
      <c r="D8458" s="121"/>
      <c r="E8458" s="83"/>
    </row>
    <row r="8459" spans="2:5" x14ac:dyDescent="0.3">
      <c r="B8459" s="104"/>
      <c r="C8459" s="105"/>
      <c r="D8459" s="121"/>
      <c r="E8459" s="83"/>
    </row>
    <row r="8460" spans="2:5" x14ac:dyDescent="0.3">
      <c r="B8460" s="104"/>
      <c r="C8460" s="105"/>
      <c r="D8460" s="121"/>
      <c r="E8460" s="83"/>
    </row>
    <row r="8461" spans="2:5" x14ac:dyDescent="0.3">
      <c r="B8461" s="104"/>
      <c r="C8461" s="105"/>
      <c r="D8461" s="121"/>
      <c r="E8461" s="83"/>
    </row>
    <row r="8462" spans="2:5" x14ac:dyDescent="0.3">
      <c r="B8462" s="104"/>
      <c r="C8462" s="105"/>
      <c r="D8462" s="121"/>
      <c r="E8462" s="83"/>
    </row>
    <row r="8463" spans="2:5" x14ac:dyDescent="0.3">
      <c r="B8463" s="104"/>
      <c r="C8463" s="105"/>
      <c r="D8463" s="121"/>
      <c r="E8463" s="83"/>
    </row>
    <row r="8464" spans="2:5" x14ac:dyDescent="0.3">
      <c r="B8464" s="104"/>
      <c r="C8464" s="105"/>
      <c r="D8464" s="121"/>
      <c r="E8464" s="83"/>
    </row>
    <row r="8465" spans="2:5" x14ac:dyDescent="0.3">
      <c r="B8465" s="104"/>
      <c r="C8465" s="105"/>
      <c r="D8465" s="121"/>
      <c r="E8465" s="83"/>
    </row>
    <row r="8466" spans="2:5" x14ac:dyDescent="0.3">
      <c r="B8466" s="104"/>
      <c r="C8466" s="105"/>
      <c r="D8466" s="121"/>
      <c r="E8466" s="83"/>
    </row>
    <row r="8467" spans="2:5" x14ac:dyDescent="0.3">
      <c r="B8467" s="104"/>
      <c r="C8467" s="105"/>
      <c r="D8467" s="121"/>
      <c r="E8467" s="83"/>
    </row>
    <row r="8468" spans="2:5" x14ac:dyDescent="0.3">
      <c r="B8468" s="104"/>
      <c r="C8468" s="105"/>
      <c r="D8468" s="121"/>
      <c r="E8468" s="83"/>
    </row>
    <row r="8469" spans="2:5" x14ac:dyDescent="0.3">
      <c r="B8469" s="104"/>
      <c r="C8469" s="105"/>
      <c r="D8469" s="121"/>
      <c r="E8469" s="83"/>
    </row>
    <row r="8470" spans="2:5" x14ac:dyDescent="0.3">
      <c r="B8470" s="104"/>
      <c r="C8470" s="105"/>
      <c r="D8470" s="121"/>
      <c r="E8470" s="83"/>
    </row>
    <row r="8471" spans="2:5" x14ac:dyDescent="0.3">
      <c r="B8471" s="104"/>
      <c r="C8471" s="105"/>
      <c r="D8471" s="121"/>
      <c r="E8471" s="83"/>
    </row>
    <row r="8472" spans="2:5" x14ac:dyDescent="0.3">
      <c r="B8472" s="104"/>
      <c r="C8472" s="105"/>
      <c r="D8472" s="121"/>
      <c r="E8472" s="83"/>
    </row>
    <row r="8473" spans="2:5" x14ac:dyDescent="0.3">
      <c r="B8473" s="104"/>
      <c r="C8473" s="105"/>
      <c r="D8473" s="121"/>
      <c r="E8473" s="83"/>
    </row>
    <row r="8474" spans="2:5" x14ac:dyDescent="0.3">
      <c r="B8474" s="104"/>
      <c r="C8474" s="105"/>
      <c r="D8474" s="121"/>
      <c r="E8474" s="83"/>
    </row>
    <row r="8475" spans="2:5" x14ac:dyDescent="0.3">
      <c r="B8475" s="104"/>
      <c r="C8475" s="105"/>
      <c r="D8475" s="121"/>
      <c r="E8475" s="83"/>
    </row>
    <row r="8476" spans="2:5" x14ac:dyDescent="0.3">
      <c r="B8476" s="104"/>
      <c r="C8476" s="105"/>
      <c r="D8476" s="121"/>
      <c r="E8476" s="83"/>
    </row>
    <row r="8477" spans="2:5" x14ac:dyDescent="0.3">
      <c r="B8477" s="104"/>
      <c r="C8477" s="105"/>
      <c r="D8477" s="121"/>
      <c r="E8477" s="83"/>
    </row>
    <row r="8478" spans="2:5" x14ac:dyDescent="0.3">
      <c r="B8478" s="104"/>
      <c r="C8478" s="105"/>
      <c r="D8478" s="121"/>
      <c r="E8478" s="83"/>
    </row>
    <row r="8479" spans="2:5" x14ac:dyDescent="0.3">
      <c r="B8479" s="104"/>
      <c r="C8479" s="105"/>
      <c r="D8479" s="121"/>
      <c r="E8479" s="83"/>
    </row>
    <row r="8480" spans="2:5" x14ac:dyDescent="0.3">
      <c r="B8480" s="104"/>
      <c r="C8480" s="105"/>
      <c r="D8480" s="121"/>
      <c r="E8480" s="83"/>
    </row>
    <row r="8481" spans="2:5" x14ac:dyDescent="0.3">
      <c r="B8481" s="104"/>
      <c r="C8481" s="105"/>
      <c r="D8481" s="121"/>
      <c r="E8481" s="83"/>
    </row>
    <row r="8482" spans="2:5" x14ac:dyDescent="0.3">
      <c r="B8482" s="104"/>
      <c r="C8482" s="105"/>
      <c r="D8482" s="121"/>
      <c r="E8482" s="83"/>
    </row>
    <row r="8483" spans="2:5" x14ac:dyDescent="0.3">
      <c r="B8483" s="104"/>
      <c r="C8483" s="105"/>
      <c r="D8483" s="121"/>
      <c r="E8483" s="83"/>
    </row>
    <row r="8484" spans="2:5" x14ac:dyDescent="0.3">
      <c r="B8484" s="104"/>
      <c r="C8484" s="105"/>
      <c r="D8484" s="121"/>
      <c r="E8484" s="83"/>
    </row>
    <row r="8485" spans="2:5" x14ac:dyDescent="0.3">
      <c r="B8485" s="104"/>
      <c r="C8485" s="105"/>
      <c r="D8485" s="121"/>
      <c r="E8485" s="83"/>
    </row>
    <row r="8486" spans="2:5" x14ac:dyDescent="0.3">
      <c r="B8486" s="104"/>
      <c r="C8486" s="105"/>
      <c r="D8486" s="121"/>
      <c r="E8486" s="83"/>
    </row>
    <row r="8487" spans="2:5" x14ac:dyDescent="0.3">
      <c r="B8487" s="104"/>
      <c r="C8487" s="105"/>
      <c r="D8487" s="121"/>
      <c r="E8487" s="83"/>
    </row>
    <row r="8488" spans="2:5" x14ac:dyDescent="0.3">
      <c r="B8488" s="104"/>
      <c r="C8488" s="105"/>
      <c r="D8488" s="121"/>
      <c r="E8488" s="83"/>
    </row>
    <row r="8489" spans="2:5" x14ac:dyDescent="0.3">
      <c r="B8489" s="104"/>
      <c r="C8489" s="105"/>
      <c r="D8489" s="121"/>
      <c r="E8489" s="83"/>
    </row>
    <row r="8490" spans="2:5" x14ac:dyDescent="0.3">
      <c r="B8490" s="104"/>
      <c r="C8490" s="105"/>
      <c r="D8490" s="121"/>
      <c r="E8490" s="83"/>
    </row>
    <row r="8491" spans="2:5" x14ac:dyDescent="0.3">
      <c r="B8491" s="104"/>
      <c r="C8491" s="105"/>
      <c r="D8491" s="121"/>
      <c r="E8491" s="83"/>
    </row>
    <row r="8492" spans="2:5" x14ac:dyDescent="0.3">
      <c r="B8492" s="104"/>
      <c r="C8492" s="105"/>
      <c r="D8492" s="121"/>
      <c r="E8492" s="83"/>
    </row>
    <row r="8493" spans="2:5" x14ac:dyDescent="0.3">
      <c r="B8493" s="104"/>
      <c r="C8493" s="105"/>
      <c r="D8493" s="121"/>
      <c r="E8493" s="83"/>
    </row>
    <row r="8494" spans="2:5" x14ac:dyDescent="0.3">
      <c r="B8494" s="104"/>
      <c r="C8494" s="105"/>
      <c r="D8494" s="121"/>
      <c r="E8494" s="83"/>
    </row>
    <row r="8495" spans="2:5" x14ac:dyDescent="0.3">
      <c r="B8495" s="104"/>
      <c r="C8495" s="105"/>
      <c r="D8495" s="121"/>
      <c r="E8495" s="83"/>
    </row>
    <row r="8496" spans="2:5" x14ac:dyDescent="0.3">
      <c r="B8496" s="104"/>
      <c r="C8496" s="105"/>
      <c r="D8496" s="121"/>
      <c r="E8496" s="83"/>
    </row>
    <row r="8497" spans="2:5" x14ac:dyDescent="0.3">
      <c r="B8497" s="104"/>
      <c r="C8497" s="105"/>
      <c r="D8497" s="121"/>
      <c r="E8497" s="83"/>
    </row>
    <row r="8498" spans="2:5" x14ac:dyDescent="0.3">
      <c r="B8498" s="104"/>
      <c r="C8498" s="105"/>
      <c r="D8498" s="121"/>
      <c r="E8498" s="83"/>
    </row>
    <row r="8499" spans="2:5" x14ac:dyDescent="0.3">
      <c r="B8499" s="104"/>
      <c r="C8499" s="105"/>
      <c r="D8499" s="121"/>
      <c r="E8499" s="83"/>
    </row>
    <row r="8500" spans="2:5" x14ac:dyDescent="0.3">
      <c r="B8500" s="104"/>
      <c r="C8500" s="105"/>
      <c r="D8500" s="121"/>
      <c r="E8500" s="83"/>
    </row>
    <row r="8501" spans="2:5" x14ac:dyDescent="0.3">
      <c r="B8501" s="104"/>
      <c r="C8501" s="105"/>
      <c r="D8501" s="121"/>
      <c r="E8501" s="83"/>
    </row>
    <row r="8502" spans="2:5" x14ac:dyDescent="0.3">
      <c r="B8502" s="104"/>
      <c r="C8502" s="105"/>
      <c r="D8502" s="121"/>
      <c r="E8502" s="83"/>
    </row>
    <row r="8503" spans="2:5" x14ac:dyDescent="0.3">
      <c r="B8503" s="104"/>
      <c r="C8503" s="105"/>
      <c r="D8503" s="121"/>
      <c r="E8503" s="83"/>
    </row>
    <row r="8504" spans="2:5" x14ac:dyDescent="0.3">
      <c r="B8504" s="104"/>
      <c r="C8504" s="105"/>
      <c r="D8504" s="121"/>
      <c r="E8504" s="83"/>
    </row>
    <row r="8505" spans="2:5" x14ac:dyDescent="0.3">
      <c r="B8505" s="104"/>
      <c r="C8505" s="105"/>
      <c r="D8505" s="121"/>
      <c r="E8505" s="83"/>
    </row>
    <row r="8506" spans="2:5" x14ac:dyDescent="0.3">
      <c r="B8506" s="104"/>
      <c r="C8506" s="105"/>
      <c r="D8506" s="121"/>
      <c r="E8506" s="83"/>
    </row>
    <row r="8507" spans="2:5" x14ac:dyDescent="0.3">
      <c r="B8507" s="104"/>
      <c r="C8507" s="105"/>
      <c r="D8507" s="121"/>
      <c r="E8507" s="83"/>
    </row>
    <row r="8508" spans="2:5" x14ac:dyDescent="0.3">
      <c r="B8508" s="104"/>
      <c r="C8508" s="105"/>
      <c r="D8508" s="121"/>
      <c r="E8508" s="83"/>
    </row>
    <row r="8509" spans="2:5" x14ac:dyDescent="0.3">
      <c r="B8509" s="104"/>
      <c r="C8509" s="105"/>
      <c r="D8509" s="121"/>
      <c r="E8509" s="83"/>
    </row>
    <row r="8510" spans="2:5" x14ac:dyDescent="0.3">
      <c r="B8510" s="104"/>
      <c r="C8510" s="105"/>
      <c r="D8510" s="121"/>
      <c r="E8510" s="83"/>
    </row>
    <row r="8511" spans="2:5" x14ac:dyDescent="0.3">
      <c r="B8511" s="104"/>
      <c r="C8511" s="105"/>
      <c r="D8511" s="121"/>
      <c r="E8511" s="83"/>
    </row>
    <row r="8512" spans="2:5" x14ac:dyDescent="0.3">
      <c r="B8512" s="104"/>
      <c r="C8512" s="105"/>
      <c r="D8512" s="121"/>
      <c r="E8512" s="83"/>
    </row>
    <row r="8513" spans="2:5" x14ac:dyDescent="0.3">
      <c r="B8513" s="104"/>
      <c r="C8513" s="105"/>
      <c r="D8513" s="121"/>
      <c r="E8513" s="83"/>
    </row>
    <row r="8514" spans="2:5" x14ac:dyDescent="0.3">
      <c r="B8514" s="104"/>
      <c r="C8514" s="105"/>
      <c r="D8514" s="121"/>
      <c r="E8514" s="83"/>
    </row>
    <row r="8515" spans="2:5" x14ac:dyDescent="0.3">
      <c r="B8515" s="104"/>
      <c r="C8515" s="105"/>
      <c r="D8515" s="121"/>
      <c r="E8515" s="83"/>
    </row>
    <row r="8516" spans="2:5" x14ac:dyDescent="0.3">
      <c r="B8516" s="104"/>
      <c r="C8516" s="105"/>
      <c r="D8516" s="121"/>
      <c r="E8516" s="83"/>
    </row>
    <row r="8517" spans="2:5" x14ac:dyDescent="0.3">
      <c r="B8517" s="104"/>
      <c r="C8517" s="105"/>
      <c r="D8517" s="121"/>
      <c r="E8517" s="83"/>
    </row>
    <row r="8518" spans="2:5" x14ac:dyDescent="0.3">
      <c r="B8518" s="104"/>
      <c r="C8518" s="105"/>
      <c r="D8518" s="121"/>
      <c r="E8518" s="83"/>
    </row>
    <row r="8519" spans="2:5" x14ac:dyDescent="0.3">
      <c r="B8519" s="104"/>
      <c r="C8519" s="105"/>
      <c r="D8519" s="121"/>
      <c r="E8519" s="83"/>
    </row>
    <row r="8520" spans="2:5" x14ac:dyDescent="0.3">
      <c r="B8520" s="104"/>
      <c r="C8520" s="105"/>
      <c r="D8520" s="121"/>
      <c r="E8520" s="83"/>
    </row>
    <row r="8521" spans="2:5" x14ac:dyDescent="0.3">
      <c r="B8521" s="104"/>
      <c r="C8521" s="105"/>
      <c r="D8521" s="121"/>
      <c r="E8521" s="83"/>
    </row>
    <row r="8522" spans="2:5" x14ac:dyDescent="0.3">
      <c r="B8522" s="104"/>
      <c r="C8522" s="105"/>
      <c r="D8522" s="121"/>
      <c r="E8522" s="83"/>
    </row>
    <row r="8523" spans="2:5" x14ac:dyDescent="0.3">
      <c r="B8523" s="104"/>
      <c r="C8523" s="105"/>
      <c r="D8523" s="121"/>
      <c r="E8523" s="83"/>
    </row>
    <row r="8524" spans="2:5" x14ac:dyDescent="0.3">
      <c r="B8524" s="104"/>
      <c r="C8524" s="105"/>
      <c r="D8524" s="121"/>
      <c r="E8524" s="83"/>
    </row>
    <row r="8525" spans="2:5" x14ac:dyDescent="0.3">
      <c r="B8525" s="104"/>
      <c r="C8525" s="105"/>
      <c r="D8525" s="121"/>
      <c r="E8525" s="83"/>
    </row>
    <row r="8526" spans="2:5" x14ac:dyDescent="0.3">
      <c r="B8526" s="104"/>
      <c r="C8526" s="105"/>
      <c r="D8526" s="121"/>
      <c r="E8526" s="83"/>
    </row>
    <row r="8527" spans="2:5" x14ac:dyDescent="0.3">
      <c r="B8527" s="104"/>
      <c r="C8527" s="105"/>
      <c r="D8527" s="121"/>
      <c r="E8527" s="83"/>
    </row>
    <row r="8528" spans="2:5" x14ac:dyDescent="0.3">
      <c r="B8528" s="104"/>
      <c r="C8528" s="105"/>
      <c r="D8528" s="121"/>
      <c r="E8528" s="83"/>
    </row>
    <row r="8529" spans="2:5" x14ac:dyDescent="0.3">
      <c r="B8529" s="104"/>
      <c r="C8529" s="105"/>
      <c r="D8529" s="121"/>
      <c r="E8529" s="83"/>
    </row>
    <row r="8530" spans="2:5" x14ac:dyDescent="0.3">
      <c r="B8530" s="104"/>
      <c r="C8530" s="105"/>
      <c r="D8530" s="121"/>
      <c r="E8530" s="83"/>
    </row>
    <row r="8531" spans="2:5" x14ac:dyDescent="0.3">
      <c r="B8531" s="104"/>
      <c r="C8531" s="105"/>
      <c r="D8531" s="121"/>
      <c r="E8531" s="83"/>
    </row>
    <row r="8532" spans="2:5" x14ac:dyDescent="0.3">
      <c r="B8532" s="104"/>
      <c r="C8532" s="105"/>
      <c r="D8532" s="121"/>
      <c r="E8532" s="83"/>
    </row>
    <row r="8533" spans="2:5" x14ac:dyDescent="0.3">
      <c r="B8533" s="104"/>
      <c r="C8533" s="105"/>
      <c r="D8533" s="121"/>
      <c r="E8533" s="83"/>
    </row>
    <row r="8534" spans="2:5" x14ac:dyDescent="0.3">
      <c r="B8534" s="104"/>
      <c r="C8534" s="105"/>
      <c r="D8534" s="121"/>
      <c r="E8534" s="83"/>
    </row>
    <row r="8535" spans="2:5" x14ac:dyDescent="0.3">
      <c r="B8535" s="104"/>
      <c r="C8535" s="105"/>
      <c r="D8535" s="121"/>
      <c r="E8535" s="83"/>
    </row>
    <row r="8536" spans="2:5" x14ac:dyDescent="0.3">
      <c r="B8536" s="104"/>
      <c r="C8536" s="105"/>
      <c r="D8536" s="121"/>
      <c r="E8536" s="83"/>
    </row>
    <row r="8537" spans="2:5" x14ac:dyDescent="0.3">
      <c r="B8537" s="104"/>
      <c r="C8537" s="105"/>
      <c r="D8537" s="121"/>
      <c r="E8537" s="83"/>
    </row>
    <row r="8538" spans="2:5" x14ac:dyDescent="0.3">
      <c r="B8538" s="104"/>
      <c r="C8538" s="105"/>
      <c r="D8538" s="121"/>
      <c r="E8538" s="83"/>
    </row>
    <row r="8539" spans="2:5" x14ac:dyDescent="0.3">
      <c r="B8539" s="104"/>
      <c r="C8539" s="105"/>
      <c r="D8539" s="121"/>
      <c r="E8539" s="83"/>
    </row>
    <row r="8540" spans="2:5" x14ac:dyDescent="0.3">
      <c r="B8540" s="104"/>
      <c r="C8540" s="105"/>
      <c r="D8540" s="121"/>
      <c r="E8540" s="83"/>
    </row>
    <row r="8541" spans="2:5" x14ac:dyDescent="0.3">
      <c r="B8541" s="104"/>
      <c r="C8541" s="105"/>
      <c r="D8541" s="121"/>
      <c r="E8541" s="83"/>
    </row>
    <row r="8542" spans="2:5" x14ac:dyDescent="0.3">
      <c r="B8542" s="104"/>
      <c r="C8542" s="105"/>
      <c r="D8542" s="121"/>
      <c r="E8542" s="83"/>
    </row>
    <row r="8543" spans="2:5" x14ac:dyDescent="0.3">
      <c r="B8543" s="104"/>
      <c r="C8543" s="105"/>
      <c r="D8543" s="121"/>
      <c r="E8543" s="83"/>
    </row>
    <row r="8544" spans="2:5" x14ac:dyDescent="0.3">
      <c r="B8544" s="104"/>
      <c r="C8544" s="105"/>
      <c r="D8544" s="121"/>
      <c r="E8544" s="83"/>
    </row>
    <row r="8545" spans="2:5" x14ac:dyDescent="0.3">
      <c r="B8545" s="104"/>
      <c r="C8545" s="105"/>
      <c r="D8545" s="121"/>
      <c r="E8545" s="83"/>
    </row>
    <row r="8546" spans="2:5" x14ac:dyDescent="0.3">
      <c r="B8546" s="104"/>
      <c r="C8546" s="105"/>
      <c r="D8546" s="121"/>
      <c r="E8546" s="83"/>
    </row>
    <row r="8547" spans="2:5" x14ac:dyDescent="0.3">
      <c r="B8547" s="104"/>
      <c r="C8547" s="105"/>
      <c r="D8547" s="121"/>
      <c r="E8547" s="83"/>
    </row>
    <row r="8548" spans="2:5" x14ac:dyDescent="0.3">
      <c r="B8548" s="104"/>
      <c r="C8548" s="105"/>
      <c r="D8548" s="121"/>
      <c r="E8548" s="83"/>
    </row>
    <row r="8549" spans="2:5" x14ac:dyDescent="0.3">
      <c r="B8549" s="104"/>
      <c r="C8549" s="105"/>
      <c r="D8549" s="121"/>
      <c r="E8549" s="83"/>
    </row>
    <row r="8550" spans="2:5" x14ac:dyDescent="0.3">
      <c r="B8550" s="104"/>
      <c r="C8550" s="105"/>
      <c r="D8550" s="121"/>
      <c r="E8550" s="83"/>
    </row>
    <row r="8551" spans="2:5" x14ac:dyDescent="0.3">
      <c r="B8551" s="104"/>
      <c r="C8551" s="105"/>
      <c r="D8551" s="121"/>
      <c r="E8551" s="83"/>
    </row>
    <row r="8552" spans="2:5" x14ac:dyDescent="0.3">
      <c r="B8552" s="104"/>
      <c r="C8552" s="105"/>
      <c r="D8552" s="121"/>
      <c r="E8552" s="83"/>
    </row>
    <row r="8553" spans="2:5" x14ac:dyDescent="0.3">
      <c r="B8553" s="104"/>
      <c r="C8553" s="105"/>
      <c r="D8553" s="121"/>
      <c r="E8553" s="83"/>
    </row>
    <row r="8554" spans="2:5" x14ac:dyDescent="0.3">
      <c r="B8554" s="104"/>
      <c r="C8554" s="105"/>
      <c r="D8554" s="121"/>
      <c r="E8554" s="83"/>
    </row>
    <row r="8555" spans="2:5" x14ac:dyDescent="0.3">
      <c r="B8555" s="104"/>
      <c r="C8555" s="105"/>
      <c r="D8555" s="121"/>
      <c r="E8555" s="83"/>
    </row>
    <row r="8556" spans="2:5" x14ac:dyDescent="0.3">
      <c r="B8556" s="104"/>
      <c r="C8556" s="105"/>
      <c r="D8556" s="121"/>
      <c r="E8556" s="83"/>
    </row>
    <row r="8557" spans="2:5" x14ac:dyDescent="0.3">
      <c r="B8557" s="104"/>
      <c r="C8557" s="105"/>
      <c r="D8557" s="121"/>
      <c r="E8557" s="83"/>
    </row>
    <row r="8558" spans="2:5" x14ac:dyDescent="0.3">
      <c r="B8558" s="104"/>
      <c r="C8558" s="105"/>
      <c r="D8558" s="121"/>
      <c r="E8558" s="83"/>
    </row>
    <row r="8559" spans="2:5" x14ac:dyDescent="0.3">
      <c r="B8559" s="104"/>
      <c r="C8559" s="105"/>
      <c r="D8559" s="121"/>
      <c r="E8559" s="83"/>
    </row>
    <row r="8560" spans="2:5" x14ac:dyDescent="0.3">
      <c r="B8560" s="104"/>
      <c r="C8560" s="105"/>
      <c r="D8560" s="121"/>
      <c r="E8560" s="83"/>
    </row>
    <row r="8561" spans="2:5" x14ac:dyDescent="0.3">
      <c r="B8561" s="104"/>
      <c r="C8561" s="105"/>
      <c r="D8561" s="121"/>
      <c r="E8561" s="83"/>
    </row>
    <row r="8562" spans="2:5" x14ac:dyDescent="0.3">
      <c r="B8562" s="104"/>
      <c r="C8562" s="105"/>
      <c r="D8562" s="121"/>
      <c r="E8562" s="83"/>
    </row>
    <row r="8563" spans="2:5" x14ac:dyDescent="0.3">
      <c r="B8563" s="104"/>
      <c r="C8563" s="105"/>
      <c r="D8563" s="121"/>
      <c r="E8563" s="83"/>
    </row>
    <row r="8564" spans="2:5" x14ac:dyDescent="0.3">
      <c r="B8564" s="104"/>
      <c r="C8564" s="105"/>
      <c r="D8564" s="121"/>
      <c r="E8564" s="83"/>
    </row>
    <row r="8565" spans="2:5" x14ac:dyDescent="0.3">
      <c r="B8565" s="104"/>
      <c r="C8565" s="105"/>
      <c r="D8565" s="121"/>
      <c r="E8565" s="83"/>
    </row>
    <row r="8566" spans="2:5" x14ac:dyDescent="0.3">
      <c r="B8566" s="104"/>
      <c r="C8566" s="105"/>
      <c r="D8566" s="121"/>
      <c r="E8566" s="83"/>
    </row>
    <row r="8567" spans="2:5" x14ac:dyDescent="0.3">
      <c r="B8567" s="104"/>
      <c r="C8567" s="105"/>
      <c r="D8567" s="121"/>
      <c r="E8567" s="83"/>
    </row>
    <row r="8568" spans="2:5" x14ac:dyDescent="0.3">
      <c r="B8568" s="104"/>
      <c r="C8568" s="105"/>
      <c r="D8568" s="121"/>
      <c r="E8568" s="83"/>
    </row>
    <row r="8569" spans="2:5" x14ac:dyDescent="0.3">
      <c r="B8569" s="104"/>
      <c r="C8569" s="105"/>
      <c r="D8569" s="121"/>
      <c r="E8569" s="83"/>
    </row>
    <row r="8570" spans="2:5" x14ac:dyDescent="0.3">
      <c r="B8570" s="104"/>
      <c r="C8570" s="105"/>
      <c r="D8570" s="121"/>
      <c r="E8570" s="83"/>
    </row>
    <row r="8571" spans="2:5" x14ac:dyDescent="0.3">
      <c r="B8571" s="104"/>
      <c r="C8571" s="105"/>
      <c r="D8571" s="121"/>
      <c r="E8571" s="83"/>
    </row>
    <row r="8572" spans="2:5" x14ac:dyDescent="0.3">
      <c r="B8572" s="104"/>
      <c r="C8572" s="105"/>
      <c r="D8572" s="121"/>
      <c r="E8572" s="83"/>
    </row>
    <row r="8573" spans="2:5" x14ac:dyDescent="0.3">
      <c r="B8573" s="104"/>
      <c r="C8573" s="105"/>
      <c r="D8573" s="121"/>
      <c r="E8573" s="83"/>
    </row>
    <row r="8574" spans="2:5" x14ac:dyDescent="0.3">
      <c r="B8574" s="104"/>
      <c r="C8574" s="105"/>
      <c r="D8574" s="121"/>
      <c r="E8574" s="83"/>
    </row>
    <row r="8575" spans="2:5" x14ac:dyDescent="0.3">
      <c r="B8575" s="104"/>
      <c r="C8575" s="105"/>
      <c r="D8575" s="121"/>
      <c r="E8575" s="83"/>
    </row>
    <row r="8576" spans="2:5" x14ac:dyDescent="0.3">
      <c r="B8576" s="104"/>
      <c r="C8576" s="105"/>
      <c r="D8576" s="121"/>
      <c r="E8576" s="83"/>
    </row>
    <row r="8577" spans="2:5" x14ac:dyDescent="0.3">
      <c r="B8577" s="104"/>
      <c r="C8577" s="105"/>
      <c r="D8577" s="121"/>
      <c r="E8577" s="83"/>
    </row>
    <row r="8578" spans="2:5" x14ac:dyDescent="0.3">
      <c r="B8578" s="104"/>
      <c r="C8578" s="105"/>
      <c r="D8578" s="121"/>
      <c r="E8578" s="83"/>
    </row>
    <row r="8579" spans="2:5" x14ac:dyDescent="0.3">
      <c r="B8579" s="104"/>
      <c r="C8579" s="105"/>
      <c r="D8579" s="121"/>
      <c r="E8579" s="83"/>
    </row>
    <row r="8580" spans="2:5" x14ac:dyDescent="0.3">
      <c r="B8580" s="104"/>
      <c r="C8580" s="105"/>
      <c r="D8580" s="121"/>
      <c r="E8580" s="83"/>
    </row>
    <row r="8581" spans="2:5" x14ac:dyDescent="0.3">
      <c r="B8581" s="104"/>
      <c r="C8581" s="105"/>
      <c r="D8581" s="121"/>
      <c r="E8581" s="83"/>
    </row>
    <row r="8582" spans="2:5" x14ac:dyDescent="0.3">
      <c r="B8582" s="104"/>
      <c r="C8582" s="105"/>
      <c r="D8582" s="121"/>
      <c r="E8582" s="83"/>
    </row>
    <row r="8583" spans="2:5" x14ac:dyDescent="0.3">
      <c r="B8583" s="104"/>
      <c r="C8583" s="105"/>
      <c r="D8583" s="121"/>
      <c r="E8583" s="83"/>
    </row>
    <row r="8584" spans="2:5" x14ac:dyDescent="0.3">
      <c r="B8584" s="104"/>
      <c r="C8584" s="105"/>
      <c r="D8584" s="121"/>
      <c r="E8584" s="83"/>
    </row>
    <row r="8585" spans="2:5" x14ac:dyDescent="0.3">
      <c r="B8585" s="104"/>
      <c r="C8585" s="105"/>
      <c r="D8585" s="121"/>
      <c r="E8585" s="83"/>
    </row>
    <row r="8586" spans="2:5" x14ac:dyDescent="0.3">
      <c r="B8586" s="104"/>
      <c r="C8586" s="105"/>
      <c r="D8586" s="121"/>
      <c r="E8586" s="83"/>
    </row>
    <row r="8587" spans="2:5" x14ac:dyDescent="0.3">
      <c r="B8587" s="104"/>
      <c r="C8587" s="105"/>
      <c r="D8587" s="121"/>
      <c r="E8587" s="83"/>
    </row>
    <row r="8588" spans="2:5" x14ac:dyDescent="0.3">
      <c r="B8588" s="104"/>
      <c r="C8588" s="105"/>
      <c r="D8588" s="121"/>
      <c r="E8588" s="83"/>
    </row>
    <row r="8589" spans="2:5" x14ac:dyDescent="0.3">
      <c r="B8589" s="104"/>
      <c r="C8589" s="105"/>
      <c r="D8589" s="121"/>
      <c r="E8589" s="83"/>
    </row>
    <row r="8590" spans="2:5" x14ac:dyDescent="0.3">
      <c r="B8590" s="104"/>
      <c r="C8590" s="105"/>
      <c r="D8590" s="121"/>
      <c r="E8590" s="83"/>
    </row>
    <row r="8591" spans="2:5" x14ac:dyDescent="0.3">
      <c r="B8591" s="104"/>
      <c r="C8591" s="105"/>
      <c r="D8591" s="121"/>
      <c r="E8591" s="83"/>
    </row>
    <row r="8592" spans="2:5" x14ac:dyDescent="0.3">
      <c r="B8592" s="104"/>
      <c r="C8592" s="105"/>
      <c r="D8592" s="121"/>
      <c r="E8592" s="83"/>
    </row>
    <row r="8593" spans="2:5" x14ac:dyDescent="0.3">
      <c r="B8593" s="104"/>
      <c r="C8593" s="105"/>
      <c r="D8593" s="121"/>
      <c r="E8593" s="83"/>
    </row>
    <row r="8594" spans="2:5" x14ac:dyDescent="0.3">
      <c r="B8594" s="104"/>
      <c r="C8594" s="105"/>
      <c r="D8594" s="121"/>
      <c r="E8594" s="83"/>
    </row>
    <row r="8595" spans="2:5" x14ac:dyDescent="0.3">
      <c r="B8595" s="104"/>
      <c r="C8595" s="105"/>
      <c r="D8595" s="121"/>
      <c r="E8595" s="83"/>
    </row>
    <row r="8596" spans="2:5" x14ac:dyDescent="0.3">
      <c r="B8596" s="104"/>
      <c r="C8596" s="105"/>
      <c r="D8596" s="121"/>
      <c r="E8596" s="83"/>
    </row>
    <row r="8597" spans="2:5" x14ac:dyDescent="0.3">
      <c r="B8597" s="104"/>
      <c r="C8597" s="105"/>
      <c r="D8597" s="121"/>
      <c r="E8597" s="83"/>
    </row>
    <row r="8598" spans="2:5" x14ac:dyDescent="0.3">
      <c r="B8598" s="104"/>
      <c r="C8598" s="105"/>
      <c r="D8598" s="121"/>
      <c r="E8598" s="83"/>
    </row>
    <row r="8599" spans="2:5" x14ac:dyDescent="0.3">
      <c r="B8599" s="104"/>
      <c r="C8599" s="105"/>
      <c r="D8599" s="121"/>
      <c r="E8599" s="83"/>
    </row>
    <row r="8600" spans="2:5" x14ac:dyDescent="0.3">
      <c r="B8600" s="104"/>
      <c r="C8600" s="105"/>
      <c r="D8600" s="121"/>
      <c r="E8600" s="83"/>
    </row>
    <row r="8601" spans="2:5" x14ac:dyDescent="0.3">
      <c r="B8601" s="104"/>
      <c r="C8601" s="105"/>
      <c r="D8601" s="121"/>
      <c r="E8601" s="83"/>
    </row>
    <row r="8602" spans="2:5" x14ac:dyDescent="0.3">
      <c r="B8602" s="104"/>
      <c r="C8602" s="105"/>
      <c r="D8602" s="121"/>
      <c r="E8602" s="83"/>
    </row>
    <row r="8603" spans="2:5" x14ac:dyDescent="0.3">
      <c r="B8603" s="104"/>
      <c r="C8603" s="105"/>
      <c r="D8603" s="121"/>
      <c r="E8603" s="83"/>
    </row>
    <row r="8604" spans="2:5" x14ac:dyDescent="0.3">
      <c r="B8604" s="104"/>
      <c r="C8604" s="105"/>
      <c r="D8604" s="121"/>
      <c r="E8604" s="83"/>
    </row>
    <row r="8605" spans="2:5" x14ac:dyDescent="0.3">
      <c r="B8605" s="104"/>
      <c r="C8605" s="105"/>
      <c r="D8605" s="121"/>
      <c r="E8605" s="83"/>
    </row>
    <row r="8606" spans="2:5" x14ac:dyDescent="0.3">
      <c r="B8606" s="104"/>
      <c r="C8606" s="105"/>
      <c r="D8606" s="121"/>
      <c r="E8606" s="83"/>
    </row>
    <row r="8607" spans="2:5" x14ac:dyDescent="0.3">
      <c r="B8607" s="104"/>
      <c r="C8607" s="105"/>
      <c r="D8607" s="121"/>
      <c r="E8607" s="83"/>
    </row>
    <row r="8608" spans="2:5" x14ac:dyDescent="0.3">
      <c r="B8608" s="104"/>
      <c r="C8608" s="105"/>
      <c r="D8608" s="121"/>
      <c r="E8608" s="83"/>
    </row>
    <row r="8609" spans="2:5" x14ac:dyDescent="0.3">
      <c r="B8609" s="104"/>
      <c r="C8609" s="105"/>
      <c r="D8609" s="121"/>
      <c r="E8609" s="83"/>
    </row>
    <row r="8610" spans="2:5" x14ac:dyDescent="0.3">
      <c r="B8610" s="104"/>
      <c r="C8610" s="105"/>
      <c r="D8610" s="121"/>
      <c r="E8610" s="83"/>
    </row>
    <row r="8611" spans="2:5" x14ac:dyDescent="0.3">
      <c r="B8611" s="104"/>
      <c r="C8611" s="105"/>
      <c r="D8611" s="121"/>
      <c r="E8611" s="83"/>
    </row>
    <row r="8612" spans="2:5" x14ac:dyDescent="0.3">
      <c r="B8612" s="104"/>
      <c r="C8612" s="105"/>
      <c r="D8612" s="121"/>
      <c r="E8612" s="83"/>
    </row>
    <row r="8613" spans="2:5" x14ac:dyDescent="0.3">
      <c r="B8613" s="104"/>
      <c r="C8613" s="105"/>
      <c r="D8613" s="121"/>
      <c r="E8613" s="83"/>
    </row>
    <row r="8614" spans="2:5" x14ac:dyDescent="0.3">
      <c r="B8614" s="104"/>
      <c r="C8614" s="105"/>
      <c r="D8614" s="121"/>
      <c r="E8614" s="83"/>
    </row>
    <row r="8615" spans="2:5" x14ac:dyDescent="0.3">
      <c r="B8615" s="104"/>
      <c r="C8615" s="105"/>
      <c r="D8615" s="121"/>
      <c r="E8615" s="83"/>
    </row>
    <row r="8616" spans="2:5" x14ac:dyDescent="0.3">
      <c r="B8616" s="104"/>
      <c r="C8616" s="105"/>
      <c r="D8616" s="121"/>
      <c r="E8616" s="83"/>
    </row>
    <row r="8617" spans="2:5" x14ac:dyDescent="0.3">
      <c r="B8617" s="104"/>
      <c r="C8617" s="105"/>
      <c r="D8617" s="121"/>
      <c r="E8617" s="83"/>
    </row>
    <row r="8618" spans="2:5" x14ac:dyDescent="0.3">
      <c r="B8618" s="104"/>
      <c r="C8618" s="105"/>
      <c r="D8618" s="121"/>
      <c r="E8618" s="83"/>
    </row>
    <row r="8619" spans="2:5" x14ac:dyDescent="0.3">
      <c r="B8619" s="104"/>
      <c r="C8619" s="105"/>
      <c r="D8619" s="121"/>
      <c r="E8619" s="83"/>
    </row>
    <row r="8620" spans="2:5" x14ac:dyDescent="0.3">
      <c r="B8620" s="104"/>
      <c r="C8620" s="105"/>
      <c r="D8620" s="121"/>
      <c r="E8620" s="83"/>
    </row>
    <row r="8621" spans="2:5" x14ac:dyDescent="0.3">
      <c r="B8621" s="104"/>
      <c r="C8621" s="105"/>
      <c r="D8621" s="121"/>
      <c r="E8621" s="83"/>
    </row>
    <row r="8622" spans="2:5" x14ac:dyDescent="0.3">
      <c r="B8622" s="104"/>
      <c r="C8622" s="105"/>
      <c r="D8622" s="121"/>
      <c r="E8622" s="83"/>
    </row>
    <row r="8623" spans="2:5" x14ac:dyDescent="0.3">
      <c r="B8623" s="104"/>
      <c r="C8623" s="105"/>
      <c r="D8623" s="121"/>
      <c r="E8623" s="83"/>
    </row>
    <row r="8624" spans="2:5" x14ac:dyDescent="0.3">
      <c r="B8624" s="104"/>
      <c r="C8624" s="105"/>
      <c r="D8624" s="121"/>
      <c r="E8624" s="83"/>
    </row>
    <row r="8625" spans="2:5" x14ac:dyDescent="0.3">
      <c r="B8625" s="104"/>
      <c r="C8625" s="105"/>
      <c r="D8625" s="121"/>
      <c r="E8625" s="83"/>
    </row>
    <row r="8626" spans="2:5" x14ac:dyDescent="0.3">
      <c r="B8626" s="104"/>
      <c r="C8626" s="105"/>
      <c r="D8626" s="121"/>
      <c r="E8626" s="83"/>
    </row>
    <row r="8627" spans="2:5" x14ac:dyDescent="0.3">
      <c r="B8627" s="104"/>
      <c r="C8627" s="105"/>
      <c r="D8627" s="121"/>
      <c r="E8627" s="83"/>
    </row>
    <row r="8628" spans="2:5" x14ac:dyDescent="0.3">
      <c r="B8628" s="104"/>
      <c r="C8628" s="105"/>
      <c r="D8628" s="121"/>
      <c r="E8628" s="83"/>
    </row>
    <row r="8629" spans="2:5" x14ac:dyDescent="0.3">
      <c r="B8629" s="104"/>
      <c r="C8629" s="105"/>
      <c r="D8629" s="121"/>
      <c r="E8629" s="83"/>
    </row>
    <row r="8630" spans="2:5" x14ac:dyDescent="0.3">
      <c r="B8630" s="104"/>
      <c r="C8630" s="105"/>
      <c r="D8630" s="121"/>
      <c r="E8630" s="83"/>
    </row>
    <row r="8631" spans="2:5" x14ac:dyDescent="0.3">
      <c r="B8631" s="104"/>
      <c r="C8631" s="105"/>
      <c r="D8631" s="121"/>
      <c r="E8631" s="83"/>
    </row>
    <row r="8632" spans="2:5" x14ac:dyDescent="0.3">
      <c r="B8632" s="104"/>
      <c r="C8632" s="105"/>
      <c r="D8632" s="121"/>
      <c r="E8632" s="83"/>
    </row>
    <row r="8633" spans="2:5" x14ac:dyDescent="0.3">
      <c r="B8633" s="104"/>
      <c r="C8633" s="105"/>
      <c r="D8633" s="121"/>
      <c r="E8633" s="83"/>
    </row>
    <row r="8634" spans="2:5" x14ac:dyDescent="0.3">
      <c r="B8634" s="104"/>
      <c r="C8634" s="105"/>
      <c r="D8634" s="121"/>
      <c r="E8634" s="83"/>
    </row>
    <row r="8635" spans="2:5" x14ac:dyDescent="0.3">
      <c r="B8635" s="104"/>
      <c r="C8635" s="105"/>
      <c r="D8635" s="121"/>
      <c r="E8635" s="83"/>
    </row>
    <row r="8636" spans="2:5" x14ac:dyDescent="0.3">
      <c r="B8636" s="104"/>
      <c r="C8636" s="105"/>
      <c r="D8636" s="121"/>
      <c r="E8636" s="83"/>
    </row>
    <row r="8637" spans="2:5" x14ac:dyDescent="0.3">
      <c r="B8637" s="104"/>
      <c r="C8637" s="105"/>
      <c r="D8637" s="121"/>
      <c r="E8637" s="83"/>
    </row>
    <row r="8638" spans="2:5" x14ac:dyDescent="0.3">
      <c r="B8638" s="104"/>
      <c r="C8638" s="105"/>
      <c r="D8638" s="121"/>
      <c r="E8638" s="83"/>
    </row>
    <row r="8639" spans="2:5" x14ac:dyDescent="0.3">
      <c r="B8639" s="104"/>
      <c r="C8639" s="105"/>
      <c r="D8639" s="121"/>
      <c r="E8639" s="83"/>
    </row>
    <row r="8640" spans="2:5" x14ac:dyDescent="0.3">
      <c r="B8640" s="104"/>
      <c r="C8640" s="105"/>
      <c r="D8640" s="121"/>
      <c r="E8640" s="83"/>
    </row>
    <row r="8641" spans="2:5" x14ac:dyDescent="0.3">
      <c r="B8641" s="104"/>
      <c r="C8641" s="105"/>
      <c r="D8641" s="121"/>
      <c r="E8641" s="83"/>
    </row>
    <row r="8642" spans="2:5" x14ac:dyDescent="0.3">
      <c r="B8642" s="104"/>
      <c r="C8642" s="105"/>
      <c r="D8642" s="121"/>
      <c r="E8642" s="83"/>
    </row>
    <row r="8643" spans="2:5" x14ac:dyDescent="0.3">
      <c r="B8643" s="104"/>
      <c r="C8643" s="105"/>
      <c r="D8643" s="121"/>
      <c r="E8643" s="83"/>
    </row>
    <row r="8644" spans="2:5" x14ac:dyDescent="0.3">
      <c r="B8644" s="104"/>
      <c r="C8644" s="105"/>
      <c r="D8644" s="121"/>
      <c r="E8644" s="83"/>
    </row>
    <row r="8645" spans="2:5" x14ac:dyDescent="0.3">
      <c r="B8645" s="104"/>
      <c r="C8645" s="105"/>
      <c r="D8645" s="121"/>
      <c r="E8645" s="83"/>
    </row>
    <row r="8646" spans="2:5" x14ac:dyDescent="0.3">
      <c r="B8646" s="104"/>
      <c r="C8646" s="105"/>
      <c r="D8646" s="121"/>
      <c r="E8646" s="83"/>
    </row>
    <row r="8647" spans="2:5" x14ac:dyDescent="0.3">
      <c r="B8647" s="104"/>
      <c r="C8647" s="105"/>
      <c r="D8647" s="121"/>
      <c r="E8647" s="83"/>
    </row>
    <row r="8648" spans="2:5" x14ac:dyDescent="0.3">
      <c r="B8648" s="104"/>
      <c r="C8648" s="105"/>
      <c r="D8648" s="121"/>
      <c r="E8648" s="83"/>
    </row>
    <row r="8649" spans="2:5" x14ac:dyDescent="0.3">
      <c r="B8649" s="104"/>
      <c r="C8649" s="105"/>
      <c r="D8649" s="121"/>
      <c r="E8649" s="83"/>
    </row>
    <row r="8650" spans="2:5" x14ac:dyDescent="0.3">
      <c r="B8650" s="104"/>
      <c r="C8650" s="105"/>
      <c r="D8650" s="121"/>
      <c r="E8650" s="83"/>
    </row>
    <row r="8651" spans="2:5" x14ac:dyDescent="0.3">
      <c r="B8651" s="104"/>
      <c r="C8651" s="105"/>
      <c r="D8651" s="121"/>
      <c r="E8651" s="83"/>
    </row>
    <row r="8652" spans="2:5" x14ac:dyDescent="0.3">
      <c r="B8652" s="104"/>
      <c r="C8652" s="105"/>
      <c r="D8652" s="121"/>
      <c r="E8652" s="83"/>
    </row>
    <row r="8653" spans="2:5" x14ac:dyDescent="0.3">
      <c r="B8653" s="104"/>
      <c r="C8653" s="105"/>
      <c r="D8653" s="121"/>
      <c r="E8653" s="83"/>
    </row>
    <row r="8654" spans="2:5" x14ac:dyDescent="0.3">
      <c r="B8654" s="104"/>
      <c r="C8654" s="105"/>
      <c r="D8654" s="121"/>
      <c r="E8654" s="83"/>
    </row>
    <row r="8655" spans="2:5" x14ac:dyDescent="0.3">
      <c r="B8655" s="104"/>
      <c r="C8655" s="105"/>
      <c r="D8655" s="121"/>
      <c r="E8655" s="83"/>
    </row>
    <row r="8656" spans="2:5" x14ac:dyDescent="0.3">
      <c r="B8656" s="104"/>
      <c r="C8656" s="105"/>
      <c r="D8656" s="121"/>
      <c r="E8656" s="83"/>
    </row>
    <row r="8657" spans="2:5" x14ac:dyDescent="0.3">
      <c r="B8657" s="104"/>
      <c r="C8657" s="105"/>
      <c r="D8657" s="121"/>
      <c r="E8657" s="83"/>
    </row>
    <row r="8658" spans="2:5" x14ac:dyDescent="0.3">
      <c r="B8658" s="104"/>
      <c r="C8658" s="105"/>
      <c r="D8658" s="121"/>
      <c r="E8658" s="83"/>
    </row>
    <row r="8659" spans="2:5" x14ac:dyDescent="0.3">
      <c r="B8659" s="104"/>
      <c r="C8659" s="105"/>
      <c r="D8659" s="121"/>
      <c r="E8659" s="83"/>
    </row>
    <row r="8660" spans="2:5" x14ac:dyDescent="0.3">
      <c r="B8660" s="104"/>
      <c r="C8660" s="105"/>
      <c r="D8660" s="121"/>
      <c r="E8660" s="83"/>
    </row>
    <row r="8661" spans="2:5" x14ac:dyDescent="0.3">
      <c r="B8661" s="104"/>
      <c r="C8661" s="105"/>
      <c r="D8661" s="121"/>
      <c r="E8661" s="83"/>
    </row>
    <row r="8662" spans="2:5" x14ac:dyDescent="0.3">
      <c r="B8662" s="104"/>
      <c r="C8662" s="105"/>
      <c r="D8662" s="121"/>
      <c r="E8662" s="83"/>
    </row>
    <row r="8663" spans="2:5" x14ac:dyDescent="0.3">
      <c r="B8663" s="104"/>
      <c r="C8663" s="105"/>
      <c r="D8663" s="121"/>
      <c r="E8663" s="83"/>
    </row>
    <row r="8664" spans="2:5" x14ac:dyDescent="0.3">
      <c r="B8664" s="104"/>
      <c r="C8664" s="105"/>
      <c r="D8664" s="121"/>
      <c r="E8664" s="83"/>
    </row>
    <row r="8665" spans="2:5" x14ac:dyDescent="0.3">
      <c r="B8665" s="104"/>
      <c r="C8665" s="105"/>
      <c r="D8665" s="121"/>
      <c r="E8665" s="83"/>
    </row>
    <row r="8666" spans="2:5" x14ac:dyDescent="0.3">
      <c r="B8666" s="104"/>
      <c r="C8666" s="105"/>
      <c r="D8666" s="121"/>
      <c r="E8666" s="83"/>
    </row>
    <row r="8667" spans="2:5" x14ac:dyDescent="0.3">
      <c r="B8667" s="104"/>
      <c r="C8667" s="105"/>
      <c r="D8667" s="121"/>
      <c r="E8667" s="83"/>
    </row>
    <row r="8668" spans="2:5" x14ac:dyDescent="0.3">
      <c r="B8668" s="104"/>
      <c r="C8668" s="105"/>
      <c r="D8668" s="121"/>
      <c r="E8668" s="83"/>
    </row>
    <row r="8669" spans="2:5" x14ac:dyDescent="0.3">
      <c r="B8669" s="104"/>
      <c r="C8669" s="105"/>
      <c r="D8669" s="121"/>
      <c r="E8669" s="83"/>
    </row>
    <row r="8670" spans="2:5" x14ac:dyDescent="0.3">
      <c r="B8670" s="104"/>
      <c r="C8670" s="105"/>
      <c r="D8670" s="121"/>
      <c r="E8670" s="83"/>
    </row>
    <row r="8671" spans="2:5" x14ac:dyDescent="0.3">
      <c r="B8671" s="104"/>
      <c r="C8671" s="105"/>
      <c r="D8671" s="121"/>
      <c r="E8671" s="83"/>
    </row>
    <row r="8672" spans="2:5" x14ac:dyDescent="0.3">
      <c r="B8672" s="104"/>
      <c r="C8672" s="105"/>
      <c r="D8672" s="121"/>
      <c r="E8672" s="83"/>
    </row>
    <row r="8673" spans="2:5" x14ac:dyDescent="0.3">
      <c r="B8673" s="104"/>
      <c r="C8673" s="105"/>
      <c r="D8673" s="121"/>
      <c r="E8673" s="83"/>
    </row>
    <row r="8674" spans="2:5" x14ac:dyDescent="0.3">
      <c r="B8674" s="104"/>
      <c r="C8674" s="105"/>
      <c r="D8674" s="121"/>
      <c r="E8674" s="83"/>
    </row>
    <row r="8675" spans="2:5" x14ac:dyDescent="0.3">
      <c r="B8675" s="104"/>
      <c r="C8675" s="105"/>
      <c r="D8675" s="121"/>
      <c r="E8675" s="83"/>
    </row>
    <row r="8676" spans="2:5" x14ac:dyDescent="0.3">
      <c r="B8676" s="104"/>
      <c r="C8676" s="105"/>
      <c r="D8676" s="121"/>
      <c r="E8676" s="83"/>
    </row>
    <row r="8677" spans="2:5" x14ac:dyDescent="0.3">
      <c r="B8677" s="104"/>
      <c r="C8677" s="105"/>
      <c r="D8677" s="121"/>
      <c r="E8677" s="83"/>
    </row>
    <row r="8678" spans="2:5" x14ac:dyDescent="0.3">
      <c r="B8678" s="104"/>
      <c r="C8678" s="105"/>
      <c r="D8678" s="121"/>
      <c r="E8678" s="83"/>
    </row>
    <row r="8679" spans="2:5" x14ac:dyDescent="0.3">
      <c r="B8679" s="104"/>
      <c r="C8679" s="105"/>
      <c r="D8679" s="121"/>
      <c r="E8679" s="83"/>
    </row>
    <row r="8680" spans="2:5" x14ac:dyDescent="0.3">
      <c r="B8680" s="104"/>
      <c r="C8680" s="105"/>
      <c r="D8680" s="121"/>
      <c r="E8680" s="83"/>
    </row>
    <row r="8681" spans="2:5" x14ac:dyDescent="0.3">
      <c r="B8681" s="104"/>
      <c r="C8681" s="105"/>
      <c r="D8681" s="121"/>
      <c r="E8681" s="83"/>
    </row>
    <row r="8682" spans="2:5" x14ac:dyDescent="0.3">
      <c r="B8682" s="104"/>
      <c r="C8682" s="105"/>
      <c r="D8682" s="121"/>
      <c r="E8682" s="83"/>
    </row>
    <row r="8683" spans="2:5" x14ac:dyDescent="0.3">
      <c r="B8683" s="104"/>
      <c r="C8683" s="105"/>
      <c r="D8683" s="121"/>
      <c r="E8683" s="83"/>
    </row>
    <row r="8684" spans="2:5" x14ac:dyDescent="0.3">
      <c r="B8684" s="104"/>
      <c r="C8684" s="105"/>
      <c r="D8684" s="121"/>
      <c r="E8684" s="83"/>
    </row>
    <row r="8685" spans="2:5" x14ac:dyDescent="0.3">
      <c r="B8685" s="104"/>
      <c r="C8685" s="105"/>
      <c r="D8685" s="121"/>
      <c r="E8685" s="83"/>
    </row>
    <row r="8686" spans="2:5" x14ac:dyDescent="0.3">
      <c r="B8686" s="104"/>
      <c r="C8686" s="105"/>
      <c r="D8686" s="121"/>
      <c r="E8686" s="83"/>
    </row>
    <row r="8687" spans="2:5" x14ac:dyDescent="0.3">
      <c r="B8687" s="104"/>
      <c r="C8687" s="105"/>
      <c r="D8687" s="121"/>
      <c r="E8687" s="83"/>
    </row>
    <row r="8688" spans="2:5" x14ac:dyDescent="0.3">
      <c r="B8688" s="104"/>
      <c r="C8688" s="105"/>
      <c r="D8688" s="121"/>
      <c r="E8688" s="83"/>
    </row>
    <row r="8689" spans="2:5" x14ac:dyDescent="0.3">
      <c r="B8689" s="104"/>
      <c r="C8689" s="105"/>
      <c r="D8689" s="121"/>
      <c r="E8689" s="83"/>
    </row>
    <row r="8690" spans="2:5" x14ac:dyDescent="0.3">
      <c r="B8690" s="104"/>
      <c r="C8690" s="105"/>
      <c r="D8690" s="121"/>
      <c r="E8690" s="83"/>
    </row>
    <row r="8691" spans="2:5" x14ac:dyDescent="0.3">
      <c r="B8691" s="104"/>
      <c r="C8691" s="105"/>
      <c r="D8691" s="121"/>
      <c r="E8691" s="83"/>
    </row>
    <row r="8692" spans="2:5" x14ac:dyDescent="0.3">
      <c r="B8692" s="104"/>
      <c r="C8692" s="105"/>
      <c r="D8692" s="121"/>
      <c r="E8692" s="83"/>
    </row>
    <row r="8693" spans="2:5" x14ac:dyDescent="0.3">
      <c r="B8693" s="104"/>
      <c r="C8693" s="105"/>
      <c r="D8693" s="121"/>
      <c r="E8693" s="83"/>
    </row>
    <row r="8694" spans="2:5" x14ac:dyDescent="0.3">
      <c r="B8694" s="104"/>
      <c r="C8694" s="105"/>
      <c r="D8694" s="121"/>
      <c r="E8694" s="83"/>
    </row>
    <row r="8695" spans="2:5" x14ac:dyDescent="0.3">
      <c r="B8695" s="104"/>
      <c r="C8695" s="105"/>
      <c r="D8695" s="121"/>
      <c r="E8695" s="83"/>
    </row>
    <row r="8696" spans="2:5" x14ac:dyDescent="0.3">
      <c r="B8696" s="104"/>
      <c r="C8696" s="105"/>
      <c r="D8696" s="121"/>
      <c r="E8696" s="83"/>
    </row>
    <row r="8697" spans="2:5" x14ac:dyDescent="0.3">
      <c r="B8697" s="104"/>
      <c r="C8697" s="105"/>
      <c r="D8697" s="121"/>
      <c r="E8697" s="83"/>
    </row>
    <row r="8698" spans="2:5" x14ac:dyDescent="0.3">
      <c r="B8698" s="104"/>
      <c r="C8698" s="105"/>
      <c r="D8698" s="121"/>
      <c r="E8698" s="83"/>
    </row>
    <row r="8699" spans="2:5" x14ac:dyDescent="0.3">
      <c r="B8699" s="104"/>
      <c r="C8699" s="105"/>
      <c r="D8699" s="121"/>
      <c r="E8699" s="83"/>
    </row>
    <row r="8700" spans="2:5" x14ac:dyDescent="0.3">
      <c r="B8700" s="104"/>
      <c r="C8700" s="105"/>
      <c r="D8700" s="121"/>
      <c r="E8700" s="83"/>
    </row>
    <row r="8701" spans="2:5" x14ac:dyDescent="0.3">
      <c r="B8701" s="104"/>
      <c r="C8701" s="105"/>
      <c r="D8701" s="121"/>
      <c r="E8701" s="83"/>
    </row>
    <row r="8702" spans="2:5" x14ac:dyDescent="0.3">
      <c r="B8702" s="104"/>
      <c r="C8702" s="105"/>
      <c r="D8702" s="121"/>
      <c r="E8702" s="83"/>
    </row>
    <row r="8703" spans="2:5" x14ac:dyDescent="0.3">
      <c r="B8703" s="104"/>
      <c r="C8703" s="105"/>
      <c r="D8703" s="121"/>
      <c r="E8703" s="83"/>
    </row>
    <row r="8704" spans="2:5" x14ac:dyDescent="0.3">
      <c r="B8704" s="104"/>
      <c r="C8704" s="105"/>
      <c r="D8704" s="121"/>
      <c r="E8704" s="83"/>
    </row>
    <row r="8705" spans="2:5" x14ac:dyDescent="0.3">
      <c r="B8705" s="104"/>
      <c r="C8705" s="105"/>
      <c r="D8705" s="121"/>
      <c r="E8705" s="83"/>
    </row>
    <row r="8706" spans="2:5" x14ac:dyDescent="0.3">
      <c r="B8706" s="104"/>
      <c r="C8706" s="105"/>
      <c r="D8706" s="121"/>
      <c r="E8706" s="83"/>
    </row>
    <row r="8707" spans="2:5" x14ac:dyDescent="0.3">
      <c r="B8707" s="104"/>
      <c r="C8707" s="105"/>
      <c r="D8707" s="121"/>
      <c r="E8707" s="83"/>
    </row>
    <row r="8708" spans="2:5" x14ac:dyDescent="0.3">
      <c r="B8708" s="104"/>
      <c r="C8708" s="105"/>
      <c r="D8708" s="121"/>
      <c r="E8708" s="83"/>
    </row>
    <row r="8709" spans="2:5" x14ac:dyDescent="0.3">
      <c r="B8709" s="104"/>
      <c r="C8709" s="105"/>
      <c r="D8709" s="121"/>
      <c r="E8709" s="83"/>
    </row>
    <row r="8710" spans="2:5" x14ac:dyDescent="0.3">
      <c r="B8710" s="104"/>
      <c r="C8710" s="105"/>
      <c r="D8710" s="121"/>
      <c r="E8710" s="83"/>
    </row>
    <row r="8711" spans="2:5" x14ac:dyDescent="0.3">
      <c r="B8711" s="104"/>
      <c r="C8711" s="105"/>
      <c r="D8711" s="121"/>
      <c r="E8711" s="83"/>
    </row>
    <row r="8712" spans="2:5" x14ac:dyDescent="0.3">
      <c r="B8712" s="104"/>
      <c r="C8712" s="105"/>
      <c r="D8712" s="121"/>
      <c r="E8712" s="83"/>
    </row>
    <row r="8713" spans="2:5" x14ac:dyDescent="0.3">
      <c r="B8713" s="104"/>
      <c r="C8713" s="105"/>
      <c r="D8713" s="121"/>
      <c r="E8713" s="83"/>
    </row>
    <row r="8714" spans="2:5" x14ac:dyDescent="0.3">
      <c r="B8714" s="104"/>
      <c r="C8714" s="105"/>
      <c r="D8714" s="121"/>
      <c r="E8714" s="83"/>
    </row>
    <row r="8715" spans="2:5" x14ac:dyDescent="0.3">
      <c r="B8715" s="104"/>
      <c r="C8715" s="105"/>
      <c r="D8715" s="121"/>
      <c r="E8715" s="83"/>
    </row>
    <row r="8716" spans="2:5" x14ac:dyDescent="0.3">
      <c r="B8716" s="104"/>
      <c r="C8716" s="105"/>
      <c r="D8716" s="121"/>
      <c r="E8716" s="83"/>
    </row>
    <row r="8717" spans="2:5" x14ac:dyDescent="0.3">
      <c r="B8717" s="104"/>
      <c r="C8717" s="105"/>
      <c r="D8717" s="121"/>
      <c r="E8717" s="83"/>
    </row>
    <row r="8718" spans="2:5" x14ac:dyDescent="0.3">
      <c r="B8718" s="104"/>
      <c r="C8718" s="105"/>
      <c r="D8718" s="121"/>
      <c r="E8718" s="83"/>
    </row>
    <row r="8719" spans="2:5" x14ac:dyDescent="0.3">
      <c r="B8719" s="104"/>
      <c r="C8719" s="105"/>
      <c r="D8719" s="121"/>
      <c r="E8719" s="83"/>
    </row>
    <row r="8720" spans="2:5" x14ac:dyDescent="0.3">
      <c r="B8720" s="104"/>
      <c r="C8720" s="105"/>
      <c r="D8720" s="121"/>
      <c r="E8720" s="83"/>
    </row>
    <row r="8721" spans="2:5" x14ac:dyDescent="0.3">
      <c r="B8721" s="104"/>
      <c r="C8721" s="105"/>
      <c r="D8721" s="121"/>
      <c r="E8721" s="83"/>
    </row>
    <row r="8722" spans="2:5" x14ac:dyDescent="0.3">
      <c r="B8722" s="104"/>
      <c r="C8722" s="105"/>
      <c r="D8722" s="121"/>
      <c r="E8722" s="83"/>
    </row>
    <row r="8723" spans="2:5" x14ac:dyDescent="0.3">
      <c r="B8723" s="104"/>
      <c r="C8723" s="105"/>
      <c r="D8723" s="121"/>
      <c r="E8723" s="83"/>
    </row>
    <row r="8724" spans="2:5" x14ac:dyDescent="0.3">
      <c r="B8724" s="104"/>
      <c r="C8724" s="105"/>
      <c r="D8724" s="121"/>
      <c r="E8724" s="83"/>
    </row>
    <row r="8725" spans="2:5" x14ac:dyDescent="0.3">
      <c r="B8725" s="104"/>
      <c r="C8725" s="105"/>
      <c r="D8725" s="121"/>
      <c r="E8725" s="83"/>
    </row>
    <row r="8726" spans="2:5" x14ac:dyDescent="0.3">
      <c r="B8726" s="104"/>
      <c r="C8726" s="105"/>
      <c r="D8726" s="121"/>
      <c r="E8726" s="83"/>
    </row>
    <row r="8727" spans="2:5" x14ac:dyDescent="0.3">
      <c r="B8727" s="104"/>
      <c r="C8727" s="105"/>
      <c r="D8727" s="121"/>
      <c r="E8727" s="83"/>
    </row>
    <row r="8728" spans="2:5" x14ac:dyDescent="0.3">
      <c r="B8728" s="104"/>
      <c r="C8728" s="105"/>
      <c r="D8728" s="121"/>
      <c r="E8728" s="83"/>
    </row>
    <row r="8729" spans="2:5" x14ac:dyDescent="0.3">
      <c r="B8729" s="104"/>
      <c r="C8729" s="105"/>
      <c r="D8729" s="121"/>
      <c r="E8729" s="83"/>
    </row>
    <row r="8730" spans="2:5" x14ac:dyDescent="0.3">
      <c r="B8730" s="104"/>
      <c r="C8730" s="105"/>
      <c r="D8730" s="121"/>
      <c r="E8730" s="83"/>
    </row>
    <row r="8731" spans="2:5" x14ac:dyDescent="0.3">
      <c r="B8731" s="104"/>
      <c r="C8731" s="105"/>
      <c r="D8731" s="121"/>
      <c r="E8731" s="83"/>
    </row>
    <row r="8732" spans="2:5" x14ac:dyDescent="0.3">
      <c r="B8732" s="104"/>
      <c r="C8732" s="105"/>
      <c r="D8732" s="121"/>
      <c r="E8732" s="83"/>
    </row>
    <row r="8733" spans="2:5" x14ac:dyDescent="0.3">
      <c r="B8733" s="104"/>
      <c r="C8733" s="105"/>
      <c r="D8733" s="121"/>
      <c r="E8733" s="83"/>
    </row>
    <row r="8734" spans="2:5" x14ac:dyDescent="0.3">
      <c r="B8734" s="104"/>
      <c r="C8734" s="105"/>
      <c r="D8734" s="121"/>
      <c r="E8734" s="83"/>
    </row>
    <row r="8735" spans="2:5" x14ac:dyDescent="0.3">
      <c r="B8735" s="104"/>
      <c r="C8735" s="105"/>
      <c r="D8735" s="121"/>
      <c r="E8735" s="83"/>
    </row>
    <row r="8736" spans="2:5" x14ac:dyDescent="0.3">
      <c r="B8736" s="104"/>
      <c r="C8736" s="105"/>
      <c r="D8736" s="121"/>
      <c r="E8736" s="83"/>
    </row>
    <row r="8737" spans="2:5" x14ac:dyDescent="0.3">
      <c r="B8737" s="104"/>
      <c r="C8737" s="105"/>
      <c r="D8737" s="121"/>
      <c r="E8737" s="83"/>
    </row>
    <row r="8738" spans="2:5" x14ac:dyDescent="0.3">
      <c r="B8738" s="104"/>
      <c r="C8738" s="105"/>
      <c r="D8738" s="121"/>
      <c r="E8738" s="83"/>
    </row>
    <row r="8739" spans="2:5" x14ac:dyDescent="0.3">
      <c r="B8739" s="104"/>
      <c r="C8739" s="105"/>
      <c r="D8739" s="121"/>
      <c r="E8739" s="83"/>
    </row>
    <row r="8740" spans="2:5" x14ac:dyDescent="0.3">
      <c r="B8740" s="104"/>
      <c r="C8740" s="105"/>
      <c r="D8740" s="121"/>
      <c r="E8740" s="83"/>
    </row>
    <row r="8741" spans="2:5" x14ac:dyDescent="0.3">
      <c r="B8741" s="104"/>
      <c r="C8741" s="105"/>
      <c r="D8741" s="121"/>
      <c r="E8741" s="83"/>
    </row>
    <row r="8742" spans="2:5" x14ac:dyDescent="0.3">
      <c r="B8742" s="104"/>
      <c r="C8742" s="105"/>
      <c r="D8742" s="121"/>
      <c r="E8742" s="83"/>
    </row>
    <row r="8743" spans="2:5" x14ac:dyDescent="0.3">
      <c r="B8743" s="104"/>
      <c r="C8743" s="105"/>
      <c r="D8743" s="121"/>
      <c r="E8743" s="83"/>
    </row>
    <row r="8744" spans="2:5" x14ac:dyDescent="0.3">
      <c r="B8744" s="104"/>
      <c r="C8744" s="105"/>
      <c r="D8744" s="121"/>
      <c r="E8744" s="83"/>
    </row>
    <row r="8745" spans="2:5" x14ac:dyDescent="0.3">
      <c r="B8745" s="104"/>
      <c r="C8745" s="105"/>
      <c r="D8745" s="121"/>
      <c r="E8745" s="83"/>
    </row>
    <row r="8746" spans="2:5" x14ac:dyDescent="0.3">
      <c r="B8746" s="104"/>
      <c r="C8746" s="105"/>
      <c r="D8746" s="121"/>
      <c r="E8746" s="83"/>
    </row>
    <row r="8747" spans="2:5" x14ac:dyDescent="0.3">
      <c r="B8747" s="104"/>
      <c r="C8747" s="105"/>
      <c r="D8747" s="121"/>
      <c r="E8747" s="83"/>
    </row>
    <row r="8748" spans="2:5" x14ac:dyDescent="0.3">
      <c r="B8748" s="104"/>
      <c r="C8748" s="105"/>
      <c r="D8748" s="121"/>
      <c r="E8748" s="83"/>
    </row>
    <row r="8749" spans="2:5" x14ac:dyDescent="0.3">
      <c r="B8749" s="104"/>
      <c r="C8749" s="105"/>
      <c r="D8749" s="121"/>
      <c r="E8749" s="83"/>
    </row>
    <row r="8750" spans="2:5" x14ac:dyDescent="0.3">
      <c r="B8750" s="104"/>
      <c r="C8750" s="105"/>
      <c r="D8750" s="121"/>
      <c r="E8750" s="83"/>
    </row>
    <row r="8751" spans="2:5" x14ac:dyDescent="0.3">
      <c r="B8751" s="104"/>
      <c r="C8751" s="105"/>
      <c r="D8751" s="121"/>
      <c r="E8751" s="83"/>
    </row>
    <row r="8752" spans="2:5" x14ac:dyDescent="0.3">
      <c r="B8752" s="104"/>
      <c r="C8752" s="105"/>
      <c r="D8752" s="121"/>
      <c r="E8752" s="83"/>
    </row>
    <row r="8753" spans="2:5" x14ac:dyDescent="0.3">
      <c r="B8753" s="104"/>
      <c r="C8753" s="105"/>
      <c r="D8753" s="121"/>
      <c r="E8753" s="83"/>
    </row>
    <row r="8754" spans="2:5" x14ac:dyDescent="0.3">
      <c r="B8754" s="104"/>
      <c r="C8754" s="105"/>
      <c r="D8754" s="121"/>
      <c r="E8754" s="83"/>
    </row>
    <row r="8755" spans="2:5" x14ac:dyDescent="0.3">
      <c r="B8755" s="104"/>
      <c r="C8755" s="105"/>
      <c r="D8755" s="121"/>
      <c r="E8755" s="83"/>
    </row>
    <row r="8756" spans="2:5" x14ac:dyDescent="0.3">
      <c r="B8756" s="104"/>
      <c r="C8756" s="105"/>
      <c r="D8756" s="121"/>
      <c r="E8756" s="83"/>
    </row>
    <row r="8757" spans="2:5" x14ac:dyDescent="0.3">
      <c r="B8757" s="104"/>
      <c r="C8757" s="105"/>
      <c r="D8757" s="121"/>
      <c r="E8757" s="83"/>
    </row>
    <row r="8758" spans="2:5" x14ac:dyDescent="0.3">
      <c r="B8758" s="104"/>
      <c r="C8758" s="105"/>
      <c r="D8758" s="121"/>
      <c r="E8758" s="83"/>
    </row>
    <row r="8759" spans="2:5" x14ac:dyDescent="0.3">
      <c r="B8759" s="104"/>
      <c r="C8759" s="105"/>
      <c r="D8759" s="121"/>
      <c r="E8759" s="83"/>
    </row>
    <row r="8760" spans="2:5" x14ac:dyDescent="0.3">
      <c r="B8760" s="104"/>
      <c r="C8760" s="105"/>
      <c r="D8760" s="121"/>
      <c r="E8760" s="83"/>
    </row>
    <row r="8761" spans="2:5" x14ac:dyDescent="0.3">
      <c r="B8761" s="104"/>
      <c r="C8761" s="105"/>
      <c r="D8761" s="121"/>
      <c r="E8761" s="83"/>
    </row>
    <row r="8762" spans="2:5" x14ac:dyDescent="0.3">
      <c r="B8762" s="104"/>
      <c r="C8762" s="105"/>
      <c r="D8762" s="121"/>
      <c r="E8762" s="83"/>
    </row>
    <row r="8763" spans="2:5" x14ac:dyDescent="0.3">
      <c r="B8763" s="104"/>
      <c r="C8763" s="105"/>
      <c r="D8763" s="121"/>
      <c r="E8763" s="83"/>
    </row>
    <row r="8764" spans="2:5" x14ac:dyDescent="0.3">
      <c r="B8764" s="104"/>
      <c r="C8764" s="105"/>
      <c r="D8764" s="121"/>
      <c r="E8764" s="83"/>
    </row>
    <row r="8765" spans="2:5" x14ac:dyDescent="0.3">
      <c r="B8765" s="104"/>
      <c r="C8765" s="105"/>
      <c r="D8765" s="121"/>
      <c r="E8765" s="83"/>
    </row>
    <row r="8766" spans="2:5" x14ac:dyDescent="0.3">
      <c r="B8766" s="104"/>
      <c r="C8766" s="105"/>
      <c r="D8766" s="121"/>
      <c r="E8766" s="83"/>
    </row>
    <row r="8767" spans="2:5" x14ac:dyDescent="0.3">
      <c r="B8767" s="104"/>
      <c r="C8767" s="105"/>
      <c r="D8767" s="121"/>
      <c r="E8767" s="83"/>
    </row>
    <row r="8768" spans="2:5" x14ac:dyDescent="0.3">
      <c r="B8768" s="104"/>
      <c r="C8768" s="105"/>
      <c r="D8768" s="121"/>
      <c r="E8768" s="83"/>
    </row>
    <row r="8769" spans="2:5" x14ac:dyDescent="0.3">
      <c r="B8769" s="104"/>
      <c r="C8769" s="105"/>
      <c r="D8769" s="121"/>
      <c r="E8769" s="83"/>
    </row>
    <row r="8770" spans="2:5" x14ac:dyDescent="0.3">
      <c r="B8770" s="104"/>
      <c r="C8770" s="105"/>
      <c r="D8770" s="121"/>
      <c r="E8770" s="83"/>
    </row>
    <row r="8771" spans="2:5" x14ac:dyDescent="0.3">
      <c r="B8771" s="104"/>
      <c r="C8771" s="105"/>
      <c r="D8771" s="121"/>
      <c r="E8771" s="83"/>
    </row>
    <row r="8772" spans="2:5" x14ac:dyDescent="0.3">
      <c r="B8772" s="104"/>
      <c r="C8772" s="105"/>
      <c r="D8772" s="121"/>
      <c r="E8772" s="83"/>
    </row>
    <row r="8773" spans="2:5" x14ac:dyDescent="0.3">
      <c r="B8773" s="104"/>
      <c r="C8773" s="105"/>
      <c r="D8773" s="121"/>
      <c r="E8773" s="83"/>
    </row>
    <row r="8774" spans="2:5" x14ac:dyDescent="0.3">
      <c r="B8774" s="104"/>
      <c r="C8774" s="105"/>
      <c r="D8774" s="121"/>
      <c r="E8774" s="83"/>
    </row>
    <row r="8775" spans="2:5" x14ac:dyDescent="0.3">
      <c r="B8775" s="104"/>
      <c r="C8775" s="105"/>
      <c r="D8775" s="121"/>
      <c r="E8775" s="83"/>
    </row>
    <row r="8776" spans="2:5" x14ac:dyDescent="0.3">
      <c r="B8776" s="104"/>
      <c r="C8776" s="105"/>
      <c r="D8776" s="121"/>
      <c r="E8776" s="83"/>
    </row>
    <row r="8777" spans="2:5" x14ac:dyDescent="0.3">
      <c r="B8777" s="104"/>
      <c r="C8777" s="105"/>
      <c r="D8777" s="121"/>
      <c r="E8777" s="83"/>
    </row>
    <row r="8778" spans="2:5" x14ac:dyDescent="0.3">
      <c r="B8778" s="104"/>
      <c r="C8778" s="105"/>
      <c r="D8778" s="121"/>
      <c r="E8778" s="83"/>
    </row>
    <row r="8779" spans="2:5" x14ac:dyDescent="0.3">
      <c r="B8779" s="104"/>
      <c r="C8779" s="105"/>
      <c r="D8779" s="121"/>
      <c r="E8779" s="83"/>
    </row>
    <row r="8780" spans="2:5" x14ac:dyDescent="0.3">
      <c r="B8780" s="104"/>
      <c r="C8780" s="105"/>
      <c r="D8780" s="121"/>
      <c r="E8780" s="83"/>
    </row>
    <row r="8781" spans="2:5" x14ac:dyDescent="0.3">
      <c r="B8781" s="104"/>
      <c r="C8781" s="105"/>
      <c r="D8781" s="121"/>
      <c r="E8781" s="83"/>
    </row>
    <row r="8782" spans="2:5" x14ac:dyDescent="0.3">
      <c r="B8782" s="104"/>
      <c r="C8782" s="105"/>
      <c r="D8782" s="121"/>
      <c r="E8782" s="83"/>
    </row>
    <row r="8783" spans="2:5" x14ac:dyDescent="0.3">
      <c r="B8783" s="104"/>
      <c r="C8783" s="105"/>
      <c r="D8783" s="121"/>
      <c r="E8783" s="83"/>
    </row>
    <row r="8784" spans="2:5" x14ac:dyDescent="0.3">
      <c r="B8784" s="104"/>
      <c r="C8784" s="105"/>
      <c r="D8784" s="121"/>
      <c r="E8784" s="83"/>
    </row>
    <row r="8785" spans="2:5" x14ac:dyDescent="0.3">
      <c r="B8785" s="104"/>
      <c r="C8785" s="105"/>
      <c r="D8785" s="121"/>
      <c r="E8785" s="83"/>
    </row>
    <row r="8786" spans="2:5" x14ac:dyDescent="0.3">
      <c r="B8786" s="104"/>
      <c r="C8786" s="105"/>
      <c r="D8786" s="121"/>
      <c r="E8786" s="83"/>
    </row>
    <row r="8787" spans="2:5" x14ac:dyDescent="0.3">
      <c r="B8787" s="104"/>
      <c r="C8787" s="105"/>
      <c r="D8787" s="121"/>
      <c r="E8787" s="83"/>
    </row>
    <row r="8788" spans="2:5" x14ac:dyDescent="0.3">
      <c r="B8788" s="104"/>
      <c r="C8788" s="105"/>
      <c r="D8788" s="121"/>
      <c r="E8788" s="83"/>
    </row>
    <row r="8789" spans="2:5" x14ac:dyDescent="0.3">
      <c r="B8789" s="104"/>
      <c r="C8789" s="105"/>
      <c r="D8789" s="121"/>
      <c r="E8789" s="83"/>
    </row>
    <row r="8790" spans="2:5" x14ac:dyDescent="0.3">
      <c r="B8790" s="104"/>
      <c r="C8790" s="105"/>
      <c r="D8790" s="121"/>
      <c r="E8790" s="83"/>
    </row>
    <row r="8791" spans="2:5" x14ac:dyDescent="0.3">
      <c r="B8791" s="104"/>
      <c r="C8791" s="105"/>
      <c r="D8791" s="121"/>
      <c r="E8791" s="83"/>
    </row>
    <row r="8792" spans="2:5" x14ac:dyDescent="0.3">
      <c r="B8792" s="104"/>
      <c r="C8792" s="105"/>
      <c r="D8792" s="121"/>
      <c r="E8792" s="83"/>
    </row>
    <row r="8793" spans="2:5" x14ac:dyDescent="0.3">
      <c r="B8793" s="104"/>
      <c r="C8793" s="105"/>
      <c r="D8793" s="121"/>
      <c r="E8793" s="83"/>
    </row>
    <row r="8794" spans="2:5" x14ac:dyDescent="0.3">
      <c r="B8794" s="104"/>
      <c r="C8794" s="105"/>
      <c r="D8794" s="121"/>
      <c r="E8794" s="83"/>
    </row>
    <row r="8795" spans="2:5" x14ac:dyDescent="0.3">
      <c r="B8795" s="104"/>
      <c r="C8795" s="105"/>
      <c r="D8795" s="121"/>
      <c r="E8795" s="83"/>
    </row>
    <row r="8796" spans="2:5" x14ac:dyDescent="0.3">
      <c r="B8796" s="104"/>
      <c r="C8796" s="105"/>
      <c r="D8796" s="121"/>
      <c r="E8796" s="83"/>
    </row>
    <row r="8797" spans="2:5" x14ac:dyDescent="0.3">
      <c r="B8797" s="104"/>
      <c r="C8797" s="105"/>
      <c r="D8797" s="121"/>
      <c r="E8797" s="83"/>
    </row>
    <row r="8798" spans="2:5" x14ac:dyDescent="0.3">
      <c r="B8798" s="104"/>
      <c r="C8798" s="105"/>
      <c r="D8798" s="121"/>
      <c r="E8798" s="83"/>
    </row>
    <row r="8799" spans="2:5" x14ac:dyDescent="0.3">
      <c r="B8799" s="104"/>
      <c r="C8799" s="105"/>
      <c r="D8799" s="121"/>
      <c r="E8799" s="83"/>
    </row>
    <row r="8800" spans="2:5" x14ac:dyDescent="0.3">
      <c r="B8800" s="104"/>
      <c r="C8800" s="105"/>
      <c r="D8800" s="121"/>
      <c r="E8800" s="83"/>
    </row>
    <row r="8801" spans="2:5" x14ac:dyDescent="0.3">
      <c r="B8801" s="104"/>
      <c r="C8801" s="105"/>
      <c r="D8801" s="121"/>
      <c r="E8801" s="83"/>
    </row>
    <row r="8802" spans="2:5" x14ac:dyDescent="0.3">
      <c r="B8802" s="104"/>
      <c r="C8802" s="105"/>
      <c r="D8802" s="121"/>
      <c r="E8802" s="83"/>
    </row>
    <row r="8803" spans="2:5" x14ac:dyDescent="0.3">
      <c r="B8803" s="104"/>
      <c r="C8803" s="105"/>
      <c r="D8803" s="121"/>
      <c r="E8803" s="83"/>
    </row>
    <row r="8804" spans="2:5" x14ac:dyDescent="0.3">
      <c r="B8804" s="104"/>
      <c r="C8804" s="105"/>
      <c r="D8804" s="121"/>
      <c r="E8804" s="83"/>
    </row>
    <row r="8805" spans="2:5" x14ac:dyDescent="0.3">
      <c r="B8805" s="104"/>
      <c r="C8805" s="105"/>
      <c r="D8805" s="121"/>
      <c r="E8805" s="83"/>
    </row>
    <row r="8806" spans="2:5" x14ac:dyDescent="0.3">
      <c r="B8806" s="104"/>
      <c r="C8806" s="105"/>
      <c r="D8806" s="121"/>
      <c r="E8806" s="83"/>
    </row>
    <row r="8807" spans="2:5" x14ac:dyDescent="0.3">
      <c r="B8807" s="104"/>
      <c r="C8807" s="105"/>
      <c r="D8807" s="121"/>
      <c r="E8807" s="83"/>
    </row>
    <row r="8808" spans="2:5" x14ac:dyDescent="0.3">
      <c r="B8808" s="104"/>
      <c r="C8808" s="105"/>
      <c r="D8808" s="121"/>
      <c r="E8808" s="83"/>
    </row>
    <row r="8809" spans="2:5" x14ac:dyDescent="0.3">
      <c r="B8809" s="104"/>
      <c r="C8809" s="105"/>
      <c r="D8809" s="121"/>
      <c r="E8809" s="83"/>
    </row>
    <row r="8810" spans="2:5" x14ac:dyDescent="0.3">
      <c r="B8810" s="104"/>
      <c r="C8810" s="105"/>
      <c r="D8810" s="121"/>
      <c r="E8810" s="83"/>
    </row>
    <row r="8811" spans="2:5" x14ac:dyDescent="0.3">
      <c r="B8811" s="104"/>
      <c r="C8811" s="105"/>
      <c r="D8811" s="121"/>
      <c r="E8811" s="83"/>
    </row>
    <row r="8812" spans="2:5" x14ac:dyDescent="0.3">
      <c r="B8812" s="104"/>
      <c r="C8812" s="105"/>
      <c r="D8812" s="121"/>
      <c r="E8812" s="83"/>
    </row>
    <row r="8813" spans="2:5" x14ac:dyDescent="0.3">
      <c r="B8813" s="104"/>
      <c r="C8813" s="105"/>
      <c r="D8813" s="121"/>
      <c r="E8813" s="83"/>
    </row>
    <row r="8814" spans="2:5" x14ac:dyDescent="0.3">
      <c r="B8814" s="104"/>
      <c r="C8814" s="105"/>
      <c r="D8814" s="121"/>
      <c r="E8814" s="83"/>
    </row>
    <row r="8815" spans="2:5" x14ac:dyDescent="0.3">
      <c r="B8815" s="104"/>
      <c r="C8815" s="105"/>
      <c r="D8815" s="121"/>
      <c r="E8815" s="83"/>
    </row>
    <row r="8816" spans="2:5" x14ac:dyDescent="0.3">
      <c r="B8816" s="104"/>
      <c r="C8816" s="105"/>
      <c r="D8816" s="121"/>
      <c r="E8816" s="83"/>
    </row>
    <row r="8817" spans="2:5" x14ac:dyDescent="0.3">
      <c r="B8817" s="104"/>
      <c r="C8817" s="105"/>
      <c r="D8817" s="121"/>
      <c r="E8817" s="83"/>
    </row>
    <row r="8818" spans="2:5" x14ac:dyDescent="0.3">
      <c r="B8818" s="104"/>
      <c r="C8818" s="105"/>
      <c r="D8818" s="121"/>
      <c r="E8818" s="83"/>
    </row>
    <row r="8819" spans="2:5" x14ac:dyDescent="0.3">
      <c r="B8819" s="104"/>
      <c r="C8819" s="105"/>
      <c r="D8819" s="121"/>
      <c r="E8819" s="83"/>
    </row>
    <row r="8820" spans="2:5" x14ac:dyDescent="0.3">
      <c r="B8820" s="104"/>
      <c r="C8820" s="105"/>
      <c r="D8820" s="121"/>
      <c r="E8820" s="83"/>
    </row>
    <row r="8821" spans="2:5" x14ac:dyDescent="0.3">
      <c r="B8821" s="104"/>
      <c r="C8821" s="105"/>
      <c r="D8821" s="121"/>
      <c r="E8821" s="83"/>
    </row>
    <row r="8822" spans="2:5" x14ac:dyDescent="0.3">
      <c r="B8822" s="104"/>
      <c r="C8822" s="105"/>
      <c r="D8822" s="121"/>
      <c r="E8822" s="83"/>
    </row>
    <row r="8823" spans="2:5" x14ac:dyDescent="0.3">
      <c r="B8823" s="104"/>
      <c r="C8823" s="105"/>
      <c r="D8823" s="121"/>
      <c r="E8823" s="83"/>
    </row>
    <row r="8824" spans="2:5" x14ac:dyDescent="0.3">
      <c r="B8824" s="104"/>
      <c r="C8824" s="105"/>
      <c r="D8824" s="121"/>
      <c r="E8824" s="83"/>
    </row>
    <row r="8825" spans="2:5" x14ac:dyDescent="0.3">
      <c r="B8825" s="104"/>
      <c r="C8825" s="105"/>
      <c r="D8825" s="121"/>
      <c r="E8825" s="83"/>
    </row>
    <row r="8826" spans="2:5" x14ac:dyDescent="0.3">
      <c r="B8826" s="104"/>
      <c r="C8826" s="105"/>
      <c r="D8826" s="121"/>
      <c r="E8826" s="83"/>
    </row>
    <row r="8827" spans="2:5" x14ac:dyDescent="0.3">
      <c r="B8827" s="104"/>
      <c r="C8827" s="105"/>
      <c r="D8827" s="121"/>
      <c r="E8827" s="83"/>
    </row>
    <row r="8828" spans="2:5" x14ac:dyDescent="0.3">
      <c r="B8828" s="104"/>
      <c r="C8828" s="105"/>
      <c r="D8828" s="121"/>
      <c r="E8828" s="83"/>
    </row>
    <row r="8829" spans="2:5" x14ac:dyDescent="0.3">
      <c r="B8829" s="104"/>
      <c r="C8829" s="105"/>
      <c r="D8829" s="121"/>
      <c r="E8829" s="83"/>
    </row>
    <row r="8830" spans="2:5" x14ac:dyDescent="0.3">
      <c r="B8830" s="104"/>
      <c r="C8830" s="105"/>
      <c r="D8830" s="121"/>
      <c r="E8830" s="83"/>
    </row>
    <row r="8831" spans="2:5" x14ac:dyDescent="0.3">
      <c r="B8831" s="104"/>
      <c r="C8831" s="105"/>
      <c r="D8831" s="121"/>
      <c r="E8831" s="83"/>
    </row>
    <row r="8832" spans="2:5" x14ac:dyDescent="0.3">
      <c r="B8832" s="104"/>
      <c r="C8832" s="105"/>
      <c r="D8832" s="121"/>
      <c r="E8832" s="83"/>
    </row>
    <row r="8833" spans="2:5" x14ac:dyDescent="0.3">
      <c r="B8833" s="104"/>
      <c r="C8833" s="105"/>
      <c r="D8833" s="121"/>
      <c r="E8833" s="83"/>
    </row>
    <row r="8834" spans="2:5" x14ac:dyDescent="0.3">
      <c r="B8834" s="104"/>
      <c r="C8834" s="105"/>
      <c r="D8834" s="121"/>
      <c r="E8834" s="83"/>
    </row>
    <row r="8835" spans="2:5" x14ac:dyDescent="0.3">
      <c r="B8835" s="104"/>
      <c r="C8835" s="105"/>
      <c r="D8835" s="121"/>
      <c r="E8835" s="83"/>
    </row>
    <row r="8836" spans="2:5" x14ac:dyDescent="0.3">
      <c r="B8836" s="104"/>
      <c r="C8836" s="105"/>
      <c r="D8836" s="121"/>
      <c r="E8836" s="83"/>
    </row>
    <row r="8837" spans="2:5" x14ac:dyDescent="0.3">
      <c r="B8837" s="104"/>
      <c r="C8837" s="105"/>
      <c r="D8837" s="121"/>
      <c r="E8837" s="83"/>
    </row>
    <row r="8838" spans="2:5" x14ac:dyDescent="0.3">
      <c r="B8838" s="104"/>
      <c r="C8838" s="105"/>
      <c r="D8838" s="121"/>
      <c r="E8838" s="83"/>
    </row>
    <row r="8839" spans="2:5" x14ac:dyDescent="0.3">
      <c r="B8839" s="104"/>
      <c r="C8839" s="105"/>
      <c r="D8839" s="121"/>
      <c r="E8839" s="83"/>
    </row>
    <row r="8840" spans="2:5" x14ac:dyDescent="0.3">
      <c r="B8840" s="104"/>
      <c r="C8840" s="105"/>
      <c r="D8840" s="121"/>
      <c r="E8840" s="83"/>
    </row>
    <row r="8841" spans="2:5" x14ac:dyDescent="0.3">
      <c r="B8841" s="104"/>
      <c r="C8841" s="105"/>
      <c r="D8841" s="121"/>
      <c r="E8841" s="83"/>
    </row>
    <row r="8842" spans="2:5" x14ac:dyDescent="0.3">
      <c r="B8842" s="104"/>
      <c r="C8842" s="105"/>
      <c r="D8842" s="121"/>
      <c r="E8842" s="83"/>
    </row>
    <row r="8843" spans="2:5" x14ac:dyDescent="0.3">
      <c r="B8843" s="104"/>
      <c r="C8843" s="105"/>
      <c r="D8843" s="121"/>
      <c r="E8843" s="83"/>
    </row>
    <row r="8844" spans="2:5" x14ac:dyDescent="0.3">
      <c r="B8844" s="104"/>
      <c r="C8844" s="105"/>
      <c r="D8844" s="121"/>
      <c r="E8844" s="83"/>
    </row>
    <row r="8845" spans="2:5" x14ac:dyDescent="0.3">
      <c r="B8845" s="104"/>
      <c r="C8845" s="105"/>
      <c r="D8845" s="121"/>
      <c r="E8845" s="83"/>
    </row>
    <row r="8846" spans="2:5" x14ac:dyDescent="0.3">
      <c r="B8846" s="104"/>
      <c r="C8846" s="105"/>
      <c r="D8846" s="121"/>
      <c r="E8846" s="83"/>
    </row>
    <row r="8847" spans="2:5" x14ac:dyDescent="0.3">
      <c r="B8847" s="104"/>
      <c r="C8847" s="105"/>
      <c r="D8847" s="121"/>
      <c r="E8847" s="83"/>
    </row>
    <row r="8848" spans="2:5" x14ac:dyDescent="0.3">
      <c r="B8848" s="104"/>
      <c r="C8848" s="105"/>
      <c r="D8848" s="121"/>
      <c r="E8848" s="83"/>
    </row>
    <row r="8849" spans="2:5" x14ac:dyDescent="0.3">
      <c r="B8849" s="104"/>
      <c r="C8849" s="105"/>
      <c r="D8849" s="121"/>
      <c r="E8849" s="83"/>
    </row>
    <row r="8850" spans="2:5" x14ac:dyDescent="0.3">
      <c r="B8850" s="104"/>
      <c r="C8850" s="105"/>
      <c r="D8850" s="121"/>
      <c r="E8850" s="83"/>
    </row>
    <row r="8851" spans="2:5" x14ac:dyDescent="0.3">
      <c r="B8851" s="104"/>
      <c r="C8851" s="105"/>
      <c r="D8851" s="121"/>
      <c r="E8851" s="83"/>
    </row>
    <row r="8852" spans="2:5" x14ac:dyDescent="0.3">
      <c r="B8852" s="104"/>
      <c r="C8852" s="105"/>
      <c r="D8852" s="121"/>
      <c r="E8852" s="83"/>
    </row>
    <row r="8853" spans="2:5" x14ac:dyDescent="0.3">
      <c r="B8853" s="104"/>
      <c r="C8853" s="105"/>
      <c r="D8853" s="121"/>
      <c r="E8853" s="83"/>
    </row>
    <row r="8854" spans="2:5" x14ac:dyDescent="0.3">
      <c r="B8854" s="104"/>
      <c r="C8854" s="105"/>
      <c r="D8854" s="121"/>
      <c r="E8854" s="83"/>
    </row>
    <row r="8855" spans="2:5" x14ac:dyDescent="0.3">
      <c r="B8855" s="104"/>
      <c r="C8855" s="105"/>
      <c r="D8855" s="121"/>
      <c r="E8855" s="83"/>
    </row>
    <row r="8856" spans="2:5" x14ac:dyDescent="0.3">
      <c r="B8856" s="104"/>
      <c r="C8856" s="105"/>
      <c r="D8856" s="121"/>
      <c r="E8856" s="83"/>
    </row>
    <row r="8857" spans="2:5" x14ac:dyDescent="0.3">
      <c r="B8857" s="104"/>
      <c r="C8857" s="105"/>
      <c r="D8857" s="121"/>
      <c r="E8857" s="83"/>
    </row>
    <row r="8858" spans="2:5" x14ac:dyDescent="0.3">
      <c r="B8858" s="104"/>
      <c r="C8858" s="105"/>
      <c r="D8858" s="121"/>
      <c r="E8858" s="83"/>
    </row>
    <row r="8859" spans="2:5" x14ac:dyDescent="0.3">
      <c r="B8859" s="104"/>
      <c r="C8859" s="105"/>
      <c r="D8859" s="121"/>
      <c r="E8859" s="83"/>
    </row>
    <row r="8860" spans="2:5" x14ac:dyDescent="0.3">
      <c r="B8860" s="104"/>
      <c r="C8860" s="105"/>
      <c r="D8860" s="121"/>
      <c r="E8860" s="83"/>
    </row>
    <row r="8861" spans="2:5" x14ac:dyDescent="0.3">
      <c r="B8861" s="104"/>
      <c r="C8861" s="105"/>
      <c r="D8861" s="121"/>
      <c r="E8861" s="83"/>
    </row>
    <row r="8862" spans="2:5" x14ac:dyDescent="0.3">
      <c r="B8862" s="104"/>
      <c r="C8862" s="105"/>
      <c r="D8862" s="121"/>
      <c r="E8862" s="83"/>
    </row>
    <row r="8863" spans="2:5" x14ac:dyDescent="0.3">
      <c r="B8863" s="104"/>
      <c r="C8863" s="105"/>
      <c r="D8863" s="121"/>
      <c r="E8863" s="83"/>
    </row>
    <row r="8864" spans="2:5" x14ac:dyDescent="0.3">
      <c r="B8864" s="104"/>
      <c r="C8864" s="105"/>
      <c r="D8864" s="121"/>
      <c r="E8864" s="83"/>
    </row>
    <row r="8865" spans="2:5" x14ac:dyDescent="0.3">
      <c r="B8865" s="104"/>
      <c r="C8865" s="105"/>
      <c r="D8865" s="121"/>
      <c r="E8865" s="83"/>
    </row>
    <row r="8866" spans="2:5" x14ac:dyDescent="0.3">
      <c r="B8866" s="104"/>
      <c r="C8866" s="105"/>
      <c r="D8866" s="121"/>
      <c r="E8866" s="83"/>
    </row>
    <row r="8867" spans="2:5" x14ac:dyDescent="0.3">
      <c r="B8867" s="104"/>
      <c r="C8867" s="105"/>
      <c r="D8867" s="121"/>
      <c r="E8867" s="83"/>
    </row>
    <row r="8868" spans="2:5" x14ac:dyDescent="0.3">
      <c r="B8868" s="104"/>
      <c r="C8868" s="105"/>
      <c r="D8868" s="121"/>
      <c r="E8868" s="83"/>
    </row>
    <row r="8869" spans="2:5" x14ac:dyDescent="0.3">
      <c r="B8869" s="104"/>
      <c r="C8869" s="105"/>
      <c r="D8869" s="121"/>
      <c r="E8869" s="83"/>
    </row>
    <row r="8870" spans="2:5" x14ac:dyDescent="0.3">
      <c r="B8870" s="104"/>
      <c r="C8870" s="105"/>
      <c r="D8870" s="121"/>
      <c r="E8870" s="83"/>
    </row>
    <row r="8871" spans="2:5" x14ac:dyDescent="0.3">
      <c r="B8871" s="104"/>
      <c r="C8871" s="105"/>
      <c r="D8871" s="121"/>
      <c r="E8871" s="83"/>
    </row>
    <row r="8872" spans="2:5" x14ac:dyDescent="0.3">
      <c r="B8872" s="104"/>
      <c r="C8872" s="105"/>
      <c r="D8872" s="121"/>
      <c r="E8872" s="83"/>
    </row>
    <row r="8873" spans="2:5" x14ac:dyDescent="0.3">
      <c r="B8873" s="104"/>
      <c r="C8873" s="105"/>
      <c r="D8873" s="121"/>
      <c r="E8873" s="83"/>
    </row>
    <row r="8874" spans="2:5" x14ac:dyDescent="0.3">
      <c r="B8874" s="104"/>
      <c r="C8874" s="105"/>
      <c r="D8874" s="121"/>
      <c r="E8874" s="83"/>
    </row>
    <row r="8875" spans="2:5" x14ac:dyDescent="0.3">
      <c r="B8875" s="104"/>
      <c r="C8875" s="105"/>
      <c r="D8875" s="121"/>
      <c r="E8875" s="83"/>
    </row>
    <row r="8876" spans="2:5" x14ac:dyDescent="0.3">
      <c r="B8876" s="104"/>
      <c r="C8876" s="105"/>
      <c r="D8876" s="121"/>
      <c r="E8876" s="83"/>
    </row>
    <row r="8877" spans="2:5" x14ac:dyDescent="0.3">
      <c r="B8877" s="104"/>
      <c r="C8877" s="105"/>
      <c r="D8877" s="121"/>
      <c r="E8877" s="83"/>
    </row>
    <row r="8878" spans="2:5" x14ac:dyDescent="0.3">
      <c r="B8878" s="104"/>
      <c r="C8878" s="105"/>
      <c r="D8878" s="121"/>
      <c r="E8878" s="83"/>
    </row>
    <row r="8879" spans="2:5" x14ac:dyDescent="0.3">
      <c r="B8879" s="104"/>
      <c r="C8879" s="105"/>
      <c r="D8879" s="121"/>
      <c r="E8879" s="83"/>
    </row>
    <row r="8880" spans="2:5" x14ac:dyDescent="0.3">
      <c r="B8880" s="104"/>
      <c r="C8880" s="105"/>
      <c r="D8880" s="121"/>
      <c r="E8880" s="83"/>
    </row>
    <row r="8881" spans="2:5" x14ac:dyDescent="0.3">
      <c r="B8881" s="104"/>
      <c r="C8881" s="105"/>
      <c r="D8881" s="121"/>
      <c r="E8881" s="83"/>
    </row>
    <row r="8882" spans="2:5" x14ac:dyDescent="0.3">
      <c r="B8882" s="104"/>
      <c r="C8882" s="105"/>
      <c r="D8882" s="121"/>
      <c r="E8882" s="83"/>
    </row>
    <row r="8883" spans="2:5" x14ac:dyDescent="0.3">
      <c r="B8883" s="104"/>
      <c r="C8883" s="105"/>
      <c r="D8883" s="121"/>
      <c r="E8883" s="83"/>
    </row>
    <row r="8884" spans="2:5" x14ac:dyDescent="0.3">
      <c r="B8884" s="104"/>
      <c r="C8884" s="105"/>
      <c r="D8884" s="121"/>
      <c r="E8884" s="83"/>
    </row>
    <row r="8885" spans="2:5" x14ac:dyDescent="0.3">
      <c r="B8885" s="104"/>
      <c r="C8885" s="105"/>
      <c r="D8885" s="121"/>
      <c r="E8885" s="83"/>
    </row>
    <row r="8886" spans="2:5" x14ac:dyDescent="0.3">
      <c r="B8886" s="104"/>
      <c r="C8886" s="105"/>
      <c r="D8886" s="121"/>
      <c r="E8886" s="83"/>
    </row>
    <row r="8887" spans="2:5" x14ac:dyDescent="0.3">
      <c r="B8887" s="104"/>
      <c r="C8887" s="105"/>
      <c r="D8887" s="121"/>
      <c r="E8887" s="83"/>
    </row>
    <row r="8888" spans="2:5" x14ac:dyDescent="0.3">
      <c r="B8888" s="104"/>
      <c r="C8888" s="105"/>
      <c r="D8888" s="121"/>
      <c r="E8888" s="83"/>
    </row>
    <row r="8889" spans="2:5" x14ac:dyDescent="0.3">
      <c r="B8889" s="104"/>
      <c r="C8889" s="105"/>
      <c r="D8889" s="121"/>
      <c r="E8889" s="83"/>
    </row>
    <row r="8890" spans="2:5" x14ac:dyDescent="0.3">
      <c r="B8890" s="104"/>
      <c r="C8890" s="105"/>
      <c r="D8890" s="121"/>
      <c r="E8890" s="83"/>
    </row>
    <row r="8891" spans="2:5" x14ac:dyDescent="0.3">
      <c r="B8891" s="104"/>
      <c r="C8891" s="105"/>
      <c r="D8891" s="121"/>
      <c r="E8891" s="83"/>
    </row>
    <row r="8892" spans="2:5" x14ac:dyDescent="0.3">
      <c r="B8892" s="104"/>
      <c r="C8892" s="105"/>
      <c r="D8892" s="121"/>
      <c r="E8892" s="83"/>
    </row>
    <row r="8893" spans="2:5" x14ac:dyDescent="0.3">
      <c r="B8893" s="104"/>
      <c r="C8893" s="105"/>
      <c r="D8893" s="121"/>
      <c r="E8893" s="83"/>
    </row>
    <row r="8894" spans="2:5" x14ac:dyDescent="0.3">
      <c r="B8894" s="104"/>
      <c r="C8894" s="105"/>
      <c r="D8894" s="121"/>
      <c r="E8894" s="83"/>
    </row>
    <row r="8895" spans="2:5" x14ac:dyDescent="0.3">
      <c r="B8895" s="104"/>
      <c r="C8895" s="105"/>
      <c r="D8895" s="121"/>
      <c r="E8895" s="83"/>
    </row>
    <row r="8896" spans="2:5" x14ac:dyDescent="0.3">
      <c r="B8896" s="104"/>
      <c r="C8896" s="105"/>
      <c r="D8896" s="121"/>
      <c r="E8896" s="83"/>
    </row>
    <row r="8897" spans="2:5" x14ac:dyDescent="0.3">
      <c r="B8897" s="104"/>
      <c r="C8897" s="105"/>
      <c r="D8897" s="121"/>
      <c r="E8897" s="83"/>
    </row>
    <row r="8898" spans="2:5" x14ac:dyDescent="0.3">
      <c r="B8898" s="104"/>
      <c r="C8898" s="105"/>
      <c r="D8898" s="121"/>
      <c r="E8898" s="83"/>
    </row>
    <row r="8899" spans="2:5" x14ac:dyDescent="0.3">
      <c r="B8899" s="104"/>
      <c r="C8899" s="105"/>
      <c r="D8899" s="121"/>
      <c r="E8899" s="83"/>
    </row>
    <row r="8900" spans="2:5" x14ac:dyDescent="0.3">
      <c r="B8900" s="104"/>
      <c r="C8900" s="105"/>
      <c r="D8900" s="121"/>
      <c r="E8900" s="83"/>
    </row>
    <row r="8901" spans="2:5" x14ac:dyDescent="0.3">
      <c r="B8901" s="104"/>
      <c r="C8901" s="105"/>
      <c r="D8901" s="121"/>
      <c r="E8901" s="83"/>
    </row>
    <row r="8902" spans="2:5" x14ac:dyDescent="0.3">
      <c r="B8902" s="104"/>
      <c r="C8902" s="105"/>
      <c r="D8902" s="121"/>
      <c r="E8902" s="83"/>
    </row>
    <row r="8903" spans="2:5" x14ac:dyDescent="0.3">
      <c r="B8903" s="104"/>
      <c r="C8903" s="105"/>
      <c r="D8903" s="121"/>
      <c r="E8903" s="83"/>
    </row>
    <row r="8904" spans="2:5" x14ac:dyDescent="0.3">
      <c r="B8904" s="104"/>
      <c r="C8904" s="105"/>
      <c r="D8904" s="121"/>
      <c r="E8904" s="83"/>
    </row>
    <row r="8905" spans="2:5" x14ac:dyDescent="0.3">
      <c r="B8905" s="104"/>
      <c r="C8905" s="105"/>
      <c r="D8905" s="121"/>
      <c r="E8905" s="83"/>
    </row>
    <row r="8906" spans="2:5" x14ac:dyDescent="0.3">
      <c r="B8906" s="104"/>
      <c r="C8906" s="105"/>
      <c r="D8906" s="121"/>
      <c r="E8906" s="83"/>
    </row>
    <row r="8907" spans="2:5" x14ac:dyDescent="0.3">
      <c r="B8907" s="104"/>
      <c r="C8907" s="105"/>
      <c r="D8907" s="121"/>
      <c r="E8907" s="83"/>
    </row>
    <row r="8908" spans="2:5" x14ac:dyDescent="0.3">
      <c r="B8908" s="104"/>
      <c r="C8908" s="105"/>
      <c r="D8908" s="121"/>
      <c r="E8908" s="83"/>
    </row>
    <row r="8909" spans="2:5" x14ac:dyDescent="0.3">
      <c r="B8909" s="104"/>
      <c r="C8909" s="105"/>
      <c r="D8909" s="121"/>
      <c r="E8909" s="83"/>
    </row>
    <row r="8910" spans="2:5" x14ac:dyDescent="0.3">
      <c r="B8910" s="104"/>
      <c r="C8910" s="105"/>
      <c r="D8910" s="121"/>
      <c r="E8910" s="83"/>
    </row>
    <row r="8911" spans="2:5" x14ac:dyDescent="0.3">
      <c r="B8911" s="104"/>
      <c r="C8911" s="105"/>
      <c r="D8911" s="121"/>
      <c r="E8911" s="83"/>
    </row>
    <row r="8912" spans="2:5" x14ac:dyDescent="0.3">
      <c r="B8912" s="104"/>
      <c r="C8912" s="105"/>
      <c r="D8912" s="121"/>
      <c r="E8912" s="83"/>
    </row>
    <row r="8913" spans="2:5" x14ac:dyDescent="0.3">
      <c r="B8913" s="104"/>
      <c r="C8913" s="105"/>
      <c r="D8913" s="121"/>
      <c r="E8913" s="83"/>
    </row>
    <row r="8914" spans="2:5" x14ac:dyDescent="0.3">
      <c r="B8914" s="104"/>
      <c r="C8914" s="105"/>
      <c r="D8914" s="121"/>
      <c r="E8914" s="83"/>
    </row>
    <row r="8915" spans="2:5" x14ac:dyDescent="0.3">
      <c r="B8915" s="104"/>
      <c r="C8915" s="105"/>
      <c r="D8915" s="121"/>
      <c r="E8915" s="83"/>
    </row>
    <row r="8916" spans="2:5" x14ac:dyDescent="0.3">
      <c r="B8916" s="104"/>
      <c r="C8916" s="105"/>
      <c r="D8916" s="121"/>
      <c r="E8916" s="83"/>
    </row>
    <row r="8917" spans="2:5" x14ac:dyDescent="0.3">
      <c r="B8917" s="104"/>
      <c r="C8917" s="105"/>
      <c r="D8917" s="121"/>
      <c r="E8917" s="83"/>
    </row>
    <row r="8918" spans="2:5" x14ac:dyDescent="0.3">
      <c r="B8918" s="104"/>
      <c r="C8918" s="105"/>
      <c r="D8918" s="121"/>
      <c r="E8918" s="83"/>
    </row>
    <row r="8919" spans="2:5" x14ac:dyDescent="0.3">
      <c r="B8919" s="104"/>
      <c r="C8919" s="105"/>
      <c r="D8919" s="121"/>
      <c r="E8919" s="83"/>
    </row>
    <row r="8920" spans="2:5" x14ac:dyDescent="0.3">
      <c r="B8920" s="104"/>
      <c r="C8920" s="105"/>
      <c r="D8920" s="121"/>
      <c r="E8920" s="83"/>
    </row>
    <row r="8921" spans="2:5" x14ac:dyDescent="0.3">
      <c r="B8921" s="104"/>
      <c r="C8921" s="105"/>
      <c r="D8921" s="121"/>
      <c r="E8921" s="83"/>
    </row>
    <row r="8922" spans="2:5" x14ac:dyDescent="0.3">
      <c r="B8922" s="104"/>
      <c r="C8922" s="105"/>
      <c r="D8922" s="121"/>
      <c r="E8922" s="83"/>
    </row>
    <row r="8923" spans="2:5" x14ac:dyDescent="0.3">
      <c r="B8923" s="104"/>
      <c r="C8923" s="105"/>
      <c r="D8923" s="121"/>
      <c r="E8923" s="83"/>
    </row>
    <row r="8924" spans="2:5" x14ac:dyDescent="0.3">
      <c r="B8924" s="104"/>
      <c r="C8924" s="105"/>
      <c r="D8924" s="121"/>
      <c r="E8924" s="83"/>
    </row>
    <row r="8925" spans="2:5" x14ac:dyDescent="0.3">
      <c r="B8925" s="104"/>
      <c r="C8925" s="105"/>
      <c r="D8925" s="121"/>
      <c r="E8925" s="83"/>
    </row>
    <row r="8926" spans="2:5" x14ac:dyDescent="0.3">
      <c r="B8926" s="104"/>
      <c r="C8926" s="105"/>
      <c r="D8926" s="121"/>
      <c r="E8926" s="83"/>
    </row>
    <row r="8927" spans="2:5" x14ac:dyDescent="0.3">
      <c r="B8927" s="104"/>
      <c r="C8927" s="105"/>
      <c r="D8927" s="121"/>
      <c r="E8927" s="83"/>
    </row>
    <row r="8928" spans="2:5" x14ac:dyDescent="0.3">
      <c r="B8928" s="104"/>
      <c r="C8928" s="105"/>
      <c r="D8928" s="121"/>
      <c r="E8928" s="83"/>
    </row>
    <row r="8929" spans="2:5" x14ac:dyDescent="0.3">
      <c r="B8929" s="104"/>
      <c r="C8929" s="105"/>
      <c r="D8929" s="121"/>
      <c r="E8929" s="83"/>
    </row>
    <row r="8930" spans="2:5" x14ac:dyDescent="0.3">
      <c r="B8930" s="104"/>
      <c r="C8930" s="105"/>
      <c r="D8930" s="121"/>
      <c r="E8930" s="83"/>
    </row>
    <row r="8931" spans="2:5" x14ac:dyDescent="0.3">
      <c r="B8931" s="104"/>
      <c r="C8931" s="105"/>
      <c r="D8931" s="121"/>
      <c r="E8931" s="83"/>
    </row>
    <row r="8932" spans="2:5" x14ac:dyDescent="0.3">
      <c r="B8932" s="104"/>
      <c r="C8932" s="105"/>
      <c r="D8932" s="121"/>
      <c r="E8932" s="83"/>
    </row>
    <row r="8933" spans="2:5" x14ac:dyDescent="0.3">
      <c r="B8933" s="104"/>
      <c r="C8933" s="105"/>
      <c r="D8933" s="121"/>
      <c r="E8933" s="83"/>
    </row>
    <row r="8934" spans="2:5" x14ac:dyDescent="0.3">
      <c r="B8934" s="104"/>
      <c r="C8934" s="105"/>
      <c r="D8934" s="121"/>
      <c r="E8934" s="83"/>
    </row>
    <row r="8935" spans="2:5" x14ac:dyDescent="0.3">
      <c r="B8935" s="104"/>
      <c r="C8935" s="105"/>
      <c r="D8935" s="121"/>
      <c r="E8935" s="83"/>
    </row>
    <row r="8936" spans="2:5" x14ac:dyDescent="0.3">
      <c r="B8936" s="104"/>
      <c r="C8936" s="105"/>
      <c r="D8936" s="121"/>
      <c r="E8936" s="83"/>
    </row>
    <row r="8937" spans="2:5" x14ac:dyDescent="0.3">
      <c r="B8937" s="104"/>
      <c r="C8937" s="105"/>
      <c r="D8937" s="121"/>
      <c r="E8937" s="83"/>
    </row>
    <row r="8938" spans="2:5" x14ac:dyDescent="0.3">
      <c r="B8938" s="104"/>
      <c r="C8938" s="105"/>
      <c r="D8938" s="121"/>
      <c r="E8938" s="83"/>
    </row>
    <row r="8939" spans="2:5" x14ac:dyDescent="0.3">
      <c r="B8939" s="104"/>
      <c r="C8939" s="105"/>
      <c r="D8939" s="121"/>
      <c r="E8939" s="83"/>
    </row>
    <row r="8940" spans="2:5" x14ac:dyDescent="0.3">
      <c r="B8940" s="104"/>
      <c r="C8940" s="105"/>
      <c r="D8940" s="121"/>
      <c r="E8940" s="83"/>
    </row>
    <row r="8941" spans="2:5" x14ac:dyDescent="0.3">
      <c r="B8941" s="104"/>
      <c r="C8941" s="105"/>
      <c r="D8941" s="121"/>
      <c r="E8941" s="83"/>
    </row>
    <row r="8942" spans="2:5" x14ac:dyDescent="0.3">
      <c r="B8942" s="104"/>
      <c r="C8942" s="105"/>
      <c r="D8942" s="121"/>
      <c r="E8942" s="83"/>
    </row>
    <row r="8943" spans="2:5" x14ac:dyDescent="0.3">
      <c r="B8943" s="104"/>
      <c r="C8943" s="105"/>
      <c r="D8943" s="121"/>
      <c r="E8943" s="83"/>
    </row>
    <row r="8944" spans="2:5" x14ac:dyDescent="0.3">
      <c r="B8944" s="104"/>
      <c r="C8944" s="105"/>
      <c r="D8944" s="121"/>
      <c r="E8944" s="83"/>
    </row>
    <row r="8945" spans="2:5" x14ac:dyDescent="0.3">
      <c r="B8945" s="104"/>
      <c r="C8945" s="105"/>
      <c r="D8945" s="121"/>
      <c r="E8945" s="83"/>
    </row>
    <row r="8946" spans="2:5" x14ac:dyDescent="0.3">
      <c r="B8946" s="104"/>
      <c r="C8946" s="105"/>
      <c r="D8946" s="121"/>
      <c r="E8946" s="83"/>
    </row>
    <row r="8947" spans="2:5" x14ac:dyDescent="0.3">
      <c r="B8947" s="104"/>
      <c r="C8947" s="105"/>
      <c r="D8947" s="121"/>
      <c r="E8947" s="83"/>
    </row>
    <row r="8948" spans="2:5" x14ac:dyDescent="0.3">
      <c r="B8948" s="104"/>
      <c r="C8948" s="105"/>
      <c r="D8948" s="121"/>
      <c r="E8948" s="83"/>
    </row>
    <row r="8949" spans="2:5" x14ac:dyDescent="0.3">
      <c r="B8949" s="104"/>
      <c r="C8949" s="105"/>
      <c r="D8949" s="121"/>
      <c r="E8949" s="83"/>
    </row>
    <row r="8950" spans="2:5" x14ac:dyDescent="0.3">
      <c r="B8950" s="104"/>
      <c r="C8950" s="105"/>
      <c r="D8950" s="121"/>
      <c r="E8950" s="83"/>
    </row>
    <row r="8951" spans="2:5" x14ac:dyDescent="0.3">
      <c r="B8951" s="104"/>
      <c r="C8951" s="105"/>
      <c r="D8951" s="121"/>
      <c r="E8951" s="83"/>
    </row>
    <row r="8952" spans="2:5" x14ac:dyDescent="0.3">
      <c r="B8952" s="104"/>
      <c r="C8952" s="105"/>
      <c r="D8952" s="121"/>
      <c r="E8952" s="83"/>
    </row>
    <row r="8953" spans="2:5" x14ac:dyDescent="0.3">
      <c r="B8953" s="104"/>
      <c r="C8953" s="105"/>
      <c r="D8953" s="121"/>
      <c r="E8953" s="83"/>
    </row>
    <row r="8954" spans="2:5" x14ac:dyDescent="0.3">
      <c r="B8954" s="104"/>
      <c r="C8954" s="105"/>
      <c r="D8954" s="121"/>
      <c r="E8954" s="83"/>
    </row>
    <row r="8955" spans="2:5" x14ac:dyDescent="0.3">
      <c r="B8955" s="104"/>
      <c r="C8955" s="105"/>
      <c r="D8955" s="121"/>
      <c r="E8955" s="83"/>
    </row>
    <row r="8956" spans="2:5" x14ac:dyDescent="0.3">
      <c r="B8956" s="104"/>
      <c r="C8956" s="105"/>
      <c r="D8956" s="121"/>
      <c r="E8956" s="83"/>
    </row>
    <row r="8957" spans="2:5" x14ac:dyDescent="0.3">
      <c r="B8957" s="104"/>
      <c r="C8957" s="105"/>
      <c r="D8957" s="121"/>
      <c r="E8957" s="83"/>
    </row>
    <row r="8958" spans="2:5" x14ac:dyDescent="0.3">
      <c r="B8958" s="104"/>
      <c r="C8958" s="105"/>
      <c r="D8958" s="121"/>
      <c r="E8958" s="83"/>
    </row>
    <row r="8959" spans="2:5" x14ac:dyDescent="0.3">
      <c r="B8959" s="104"/>
      <c r="C8959" s="105"/>
      <c r="D8959" s="121"/>
      <c r="E8959" s="83"/>
    </row>
    <row r="8960" spans="2:5" x14ac:dyDescent="0.3">
      <c r="B8960" s="104"/>
      <c r="C8960" s="105"/>
      <c r="D8960" s="121"/>
      <c r="E8960" s="83"/>
    </row>
    <row r="8961" spans="2:5" x14ac:dyDescent="0.3">
      <c r="B8961" s="104"/>
      <c r="C8961" s="105"/>
      <c r="D8961" s="121"/>
      <c r="E8961" s="83"/>
    </row>
    <row r="8962" spans="2:5" x14ac:dyDescent="0.3">
      <c r="B8962" s="104"/>
      <c r="C8962" s="105"/>
      <c r="D8962" s="121"/>
      <c r="E8962" s="83"/>
    </row>
    <row r="8963" spans="2:5" x14ac:dyDescent="0.3">
      <c r="B8963" s="104"/>
      <c r="C8963" s="105"/>
      <c r="D8963" s="121"/>
      <c r="E8963" s="83"/>
    </row>
    <row r="8964" spans="2:5" x14ac:dyDescent="0.3">
      <c r="B8964" s="104"/>
      <c r="C8964" s="105"/>
      <c r="D8964" s="121"/>
      <c r="E8964" s="83"/>
    </row>
    <row r="8965" spans="2:5" x14ac:dyDescent="0.3">
      <c r="B8965" s="104"/>
      <c r="C8965" s="105"/>
      <c r="D8965" s="121"/>
      <c r="E8965" s="83"/>
    </row>
    <row r="8966" spans="2:5" x14ac:dyDescent="0.3">
      <c r="B8966" s="104"/>
      <c r="C8966" s="105"/>
      <c r="D8966" s="121"/>
      <c r="E8966" s="83"/>
    </row>
    <row r="8967" spans="2:5" x14ac:dyDescent="0.3">
      <c r="B8967" s="104"/>
      <c r="C8967" s="105"/>
      <c r="D8967" s="121"/>
      <c r="E8967" s="83"/>
    </row>
    <row r="8968" spans="2:5" x14ac:dyDescent="0.3">
      <c r="B8968" s="104"/>
      <c r="C8968" s="105"/>
      <c r="D8968" s="121"/>
      <c r="E8968" s="83"/>
    </row>
    <row r="8969" spans="2:5" x14ac:dyDescent="0.3">
      <c r="B8969" s="104"/>
      <c r="C8969" s="105"/>
      <c r="D8969" s="121"/>
      <c r="E8969" s="83"/>
    </row>
    <row r="8970" spans="2:5" x14ac:dyDescent="0.3">
      <c r="B8970" s="104"/>
      <c r="C8970" s="105"/>
      <c r="D8970" s="121"/>
      <c r="E8970" s="83"/>
    </row>
    <row r="8971" spans="2:5" x14ac:dyDescent="0.3">
      <c r="B8971" s="104"/>
      <c r="C8971" s="105"/>
      <c r="D8971" s="121"/>
      <c r="E8971" s="83"/>
    </row>
    <row r="8972" spans="2:5" x14ac:dyDescent="0.3">
      <c r="B8972" s="104"/>
      <c r="C8972" s="105"/>
      <c r="D8972" s="121"/>
      <c r="E8972" s="83"/>
    </row>
    <row r="8973" spans="2:5" x14ac:dyDescent="0.3">
      <c r="B8973" s="104"/>
      <c r="C8973" s="105"/>
      <c r="D8973" s="121"/>
      <c r="E8973" s="83"/>
    </row>
    <row r="8974" spans="2:5" x14ac:dyDescent="0.3">
      <c r="B8974" s="104"/>
      <c r="C8974" s="105"/>
      <c r="D8974" s="121"/>
      <c r="E8974" s="83"/>
    </row>
    <row r="8975" spans="2:5" x14ac:dyDescent="0.3">
      <c r="B8975" s="104"/>
      <c r="C8975" s="105"/>
      <c r="D8975" s="121"/>
      <c r="E8975" s="83"/>
    </row>
    <row r="8976" spans="2:5" x14ac:dyDescent="0.3">
      <c r="B8976" s="104"/>
      <c r="C8976" s="105"/>
      <c r="D8976" s="121"/>
      <c r="E8976" s="83"/>
    </row>
    <row r="8977" spans="2:5" x14ac:dyDescent="0.3">
      <c r="B8977" s="104"/>
      <c r="C8977" s="105"/>
      <c r="D8977" s="121"/>
      <c r="E8977" s="83"/>
    </row>
    <row r="8978" spans="2:5" x14ac:dyDescent="0.3">
      <c r="B8978" s="104"/>
      <c r="C8978" s="105"/>
      <c r="D8978" s="121"/>
      <c r="E8978" s="83"/>
    </row>
    <row r="8979" spans="2:5" x14ac:dyDescent="0.3">
      <c r="B8979" s="104"/>
      <c r="C8979" s="105"/>
      <c r="D8979" s="121"/>
      <c r="E8979" s="83"/>
    </row>
    <row r="8980" spans="2:5" x14ac:dyDescent="0.3">
      <c r="B8980" s="104"/>
      <c r="C8980" s="105"/>
      <c r="D8980" s="121"/>
      <c r="E8980" s="83"/>
    </row>
    <row r="8981" spans="2:5" x14ac:dyDescent="0.3">
      <c r="B8981" s="104"/>
      <c r="C8981" s="105"/>
      <c r="D8981" s="121"/>
      <c r="E8981" s="83"/>
    </row>
    <row r="8982" spans="2:5" x14ac:dyDescent="0.3">
      <c r="B8982" s="104"/>
      <c r="C8982" s="105"/>
      <c r="D8982" s="121"/>
      <c r="E8982" s="83"/>
    </row>
    <row r="8983" spans="2:5" x14ac:dyDescent="0.3">
      <c r="B8983" s="104"/>
      <c r="C8983" s="105"/>
      <c r="D8983" s="121"/>
      <c r="E8983" s="83"/>
    </row>
    <row r="8984" spans="2:5" x14ac:dyDescent="0.3">
      <c r="B8984" s="104"/>
      <c r="C8984" s="105"/>
      <c r="D8984" s="121"/>
      <c r="E8984" s="83"/>
    </row>
    <row r="8985" spans="2:5" x14ac:dyDescent="0.3">
      <c r="B8985" s="104"/>
      <c r="C8985" s="105"/>
      <c r="D8985" s="121"/>
      <c r="E8985" s="83"/>
    </row>
    <row r="8986" spans="2:5" x14ac:dyDescent="0.3">
      <c r="B8986" s="104"/>
      <c r="C8986" s="105"/>
      <c r="D8986" s="121"/>
      <c r="E8986" s="83"/>
    </row>
    <row r="8987" spans="2:5" x14ac:dyDescent="0.3">
      <c r="B8987" s="104"/>
      <c r="C8987" s="105"/>
      <c r="D8987" s="121"/>
      <c r="E8987" s="83"/>
    </row>
    <row r="8988" spans="2:5" x14ac:dyDescent="0.3">
      <c r="B8988" s="104"/>
      <c r="C8988" s="105"/>
      <c r="D8988" s="121"/>
      <c r="E8988" s="83"/>
    </row>
    <row r="8989" spans="2:5" x14ac:dyDescent="0.3">
      <c r="B8989" s="104"/>
      <c r="C8989" s="105"/>
      <c r="D8989" s="121"/>
      <c r="E8989" s="83"/>
    </row>
    <row r="8990" spans="2:5" x14ac:dyDescent="0.3">
      <c r="B8990" s="104"/>
      <c r="C8990" s="105"/>
      <c r="D8990" s="121"/>
      <c r="E8990" s="83"/>
    </row>
    <row r="8991" spans="2:5" x14ac:dyDescent="0.3">
      <c r="B8991" s="104"/>
      <c r="C8991" s="105"/>
      <c r="D8991" s="121"/>
      <c r="E8991" s="83"/>
    </row>
    <row r="8992" spans="2:5" x14ac:dyDescent="0.3">
      <c r="B8992" s="104"/>
      <c r="C8992" s="105"/>
      <c r="D8992" s="121"/>
      <c r="E8992" s="83"/>
    </row>
    <row r="8993" spans="2:5" x14ac:dyDescent="0.3">
      <c r="B8993" s="104"/>
      <c r="C8993" s="105"/>
      <c r="D8993" s="121"/>
      <c r="E8993" s="83"/>
    </row>
    <row r="8994" spans="2:5" x14ac:dyDescent="0.3">
      <c r="B8994" s="104"/>
      <c r="C8994" s="105"/>
      <c r="D8994" s="121"/>
      <c r="E8994" s="83"/>
    </row>
    <row r="8995" spans="2:5" x14ac:dyDescent="0.3">
      <c r="B8995" s="104"/>
      <c r="C8995" s="105"/>
      <c r="D8995" s="121"/>
      <c r="E8995" s="83"/>
    </row>
    <row r="8996" spans="2:5" x14ac:dyDescent="0.3">
      <c r="B8996" s="104"/>
      <c r="C8996" s="105"/>
      <c r="D8996" s="121"/>
      <c r="E8996" s="83"/>
    </row>
    <row r="8997" spans="2:5" x14ac:dyDescent="0.3">
      <c r="B8997" s="104"/>
      <c r="C8997" s="105"/>
      <c r="D8997" s="121"/>
      <c r="E8997" s="83"/>
    </row>
    <row r="8998" spans="2:5" x14ac:dyDescent="0.3">
      <c r="B8998" s="104"/>
      <c r="C8998" s="105"/>
      <c r="D8998" s="121"/>
      <c r="E8998" s="83"/>
    </row>
    <row r="8999" spans="2:5" x14ac:dyDescent="0.3">
      <c r="B8999" s="104"/>
      <c r="C8999" s="105"/>
      <c r="D8999" s="121"/>
      <c r="E8999" s="83"/>
    </row>
    <row r="9000" spans="2:5" x14ac:dyDescent="0.3">
      <c r="B9000" s="104"/>
      <c r="C9000" s="105"/>
      <c r="D9000" s="121"/>
      <c r="E9000" s="83"/>
    </row>
    <row r="9001" spans="2:5" x14ac:dyDescent="0.3">
      <c r="B9001" s="104"/>
      <c r="C9001" s="105"/>
      <c r="D9001" s="121"/>
      <c r="E9001" s="83"/>
    </row>
    <row r="9002" spans="2:5" x14ac:dyDescent="0.3">
      <c r="B9002" s="104"/>
      <c r="C9002" s="105"/>
      <c r="D9002" s="121"/>
      <c r="E9002" s="83"/>
    </row>
    <row r="9003" spans="2:5" x14ac:dyDescent="0.3">
      <c r="B9003" s="104"/>
      <c r="C9003" s="105"/>
      <c r="D9003" s="121"/>
      <c r="E9003" s="83"/>
    </row>
    <row r="9004" spans="2:5" x14ac:dyDescent="0.3">
      <c r="B9004" s="104"/>
      <c r="C9004" s="105"/>
      <c r="D9004" s="121"/>
      <c r="E9004" s="83"/>
    </row>
    <row r="9005" spans="2:5" x14ac:dyDescent="0.3">
      <c r="B9005" s="104"/>
      <c r="C9005" s="105"/>
      <c r="D9005" s="121"/>
      <c r="E9005" s="83"/>
    </row>
    <row r="9006" spans="2:5" x14ac:dyDescent="0.3">
      <c r="B9006" s="104"/>
      <c r="C9006" s="105"/>
      <c r="D9006" s="121"/>
      <c r="E9006" s="83"/>
    </row>
    <row r="9007" spans="2:5" x14ac:dyDescent="0.3">
      <c r="B9007" s="104"/>
      <c r="C9007" s="105"/>
      <c r="D9007" s="121"/>
      <c r="E9007" s="83"/>
    </row>
    <row r="9008" spans="2:5" x14ac:dyDescent="0.3">
      <c r="B9008" s="104"/>
      <c r="C9008" s="105"/>
      <c r="D9008" s="121"/>
      <c r="E9008" s="83"/>
    </row>
    <row r="9009" spans="2:5" x14ac:dyDescent="0.3">
      <c r="B9009" s="104"/>
      <c r="C9009" s="105"/>
      <c r="D9009" s="121"/>
      <c r="E9009" s="83"/>
    </row>
    <row r="9010" spans="2:5" x14ac:dyDescent="0.3">
      <c r="B9010" s="104"/>
      <c r="C9010" s="105"/>
      <c r="D9010" s="121"/>
      <c r="E9010" s="83"/>
    </row>
    <row r="9011" spans="2:5" x14ac:dyDescent="0.3">
      <c r="B9011" s="104"/>
      <c r="C9011" s="105"/>
      <c r="D9011" s="121"/>
      <c r="E9011" s="83"/>
    </row>
    <row r="9012" spans="2:5" x14ac:dyDescent="0.3">
      <c r="B9012" s="104"/>
      <c r="C9012" s="105"/>
      <c r="D9012" s="121"/>
      <c r="E9012" s="83"/>
    </row>
    <row r="9013" spans="2:5" x14ac:dyDescent="0.3">
      <c r="B9013" s="104"/>
      <c r="C9013" s="105"/>
      <c r="D9013" s="121"/>
      <c r="E9013" s="83"/>
    </row>
    <row r="9014" spans="2:5" x14ac:dyDescent="0.3">
      <c r="B9014" s="104"/>
      <c r="C9014" s="105"/>
      <c r="D9014" s="121"/>
      <c r="E9014" s="83"/>
    </row>
    <row r="9015" spans="2:5" x14ac:dyDescent="0.3">
      <c r="B9015" s="104"/>
      <c r="C9015" s="105"/>
      <c r="D9015" s="121"/>
      <c r="E9015" s="83"/>
    </row>
    <row r="9016" spans="2:5" x14ac:dyDescent="0.3">
      <c r="B9016" s="104"/>
      <c r="C9016" s="105"/>
      <c r="D9016" s="121"/>
      <c r="E9016" s="83"/>
    </row>
    <row r="9017" spans="2:5" x14ac:dyDescent="0.3">
      <c r="B9017" s="104"/>
      <c r="C9017" s="105"/>
      <c r="D9017" s="121"/>
      <c r="E9017" s="83"/>
    </row>
    <row r="9018" spans="2:5" x14ac:dyDescent="0.3">
      <c r="B9018" s="104"/>
      <c r="C9018" s="105"/>
      <c r="D9018" s="121"/>
      <c r="E9018" s="83"/>
    </row>
    <row r="9019" spans="2:5" x14ac:dyDescent="0.3">
      <c r="B9019" s="104"/>
      <c r="C9019" s="105"/>
      <c r="D9019" s="121"/>
      <c r="E9019" s="83"/>
    </row>
    <row r="9020" spans="2:5" x14ac:dyDescent="0.3">
      <c r="B9020" s="104"/>
      <c r="C9020" s="105"/>
      <c r="D9020" s="121"/>
      <c r="E9020" s="83"/>
    </row>
    <row r="9021" spans="2:5" x14ac:dyDescent="0.3">
      <c r="B9021" s="104"/>
      <c r="C9021" s="105"/>
      <c r="D9021" s="121"/>
      <c r="E9021" s="83"/>
    </row>
    <row r="9022" spans="2:5" x14ac:dyDescent="0.3">
      <c r="B9022" s="104"/>
      <c r="C9022" s="105"/>
      <c r="D9022" s="121"/>
      <c r="E9022" s="83"/>
    </row>
    <row r="9023" spans="2:5" x14ac:dyDescent="0.3">
      <c r="B9023" s="104"/>
      <c r="C9023" s="105"/>
      <c r="D9023" s="121"/>
      <c r="E9023" s="83"/>
    </row>
    <row r="9024" spans="2:5" x14ac:dyDescent="0.3">
      <c r="B9024" s="104"/>
      <c r="C9024" s="105"/>
      <c r="D9024" s="121"/>
      <c r="E9024" s="83"/>
    </row>
    <row r="9025" spans="2:5" x14ac:dyDescent="0.3">
      <c r="B9025" s="104"/>
      <c r="C9025" s="105"/>
      <c r="D9025" s="121"/>
      <c r="E9025" s="83"/>
    </row>
    <row r="9026" spans="2:5" x14ac:dyDescent="0.3">
      <c r="B9026" s="104"/>
      <c r="C9026" s="105"/>
      <c r="D9026" s="121"/>
      <c r="E9026" s="83"/>
    </row>
    <row r="9027" spans="2:5" x14ac:dyDescent="0.3">
      <c r="B9027" s="104"/>
      <c r="C9027" s="105"/>
      <c r="D9027" s="121"/>
      <c r="E9027" s="83"/>
    </row>
    <row r="9028" spans="2:5" x14ac:dyDescent="0.3">
      <c r="B9028" s="104"/>
      <c r="C9028" s="105"/>
      <c r="D9028" s="121"/>
      <c r="E9028" s="83"/>
    </row>
    <row r="9029" spans="2:5" x14ac:dyDescent="0.3">
      <c r="B9029" s="104"/>
      <c r="C9029" s="105"/>
      <c r="D9029" s="121"/>
      <c r="E9029" s="83"/>
    </row>
    <row r="9030" spans="2:5" x14ac:dyDescent="0.3">
      <c r="B9030" s="104"/>
      <c r="C9030" s="105"/>
      <c r="D9030" s="121"/>
      <c r="E9030" s="83"/>
    </row>
    <row r="9031" spans="2:5" x14ac:dyDescent="0.3">
      <c r="B9031" s="104"/>
      <c r="C9031" s="105"/>
      <c r="D9031" s="121"/>
      <c r="E9031" s="83"/>
    </row>
    <row r="9032" spans="2:5" x14ac:dyDescent="0.3">
      <c r="B9032" s="104"/>
      <c r="C9032" s="105"/>
      <c r="D9032" s="121"/>
      <c r="E9032" s="83"/>
    </row>
    <row r="9033" spans="2:5" x14ac:dyDescent="0.3">
      <c r="B9033" s="104"/>
      <c r="C9033" s="105"/>
      <c r="D9033" s="121"/>
      <c r="E9033" s="83"/>
    </row>
    <row r="9034" spans="2:5" x14ac:dyDescent="0.3">
      <c r="B9034" s="104"/>
      <c r="C9034" s="105"/>
      <c r="D9034" s="121"/>
      <c r="E9034" s="83"/>
    </row>
    <row r="9035" spans="2:5" x14ac:dyDescent="0.3">
      <c r="B9035" s="104"/>
      <c r="C9035" s="105"/>
      <c r="D9035" s="121"/>
      <c r="E9035" s="83"/>
    </row>
    <row r="9036" spans="2:5" x14ac:dyDescent="0.3">
      <c r="B9036" s="104"/>
      <c r="C9036" s="105"/>
      <c r="D9036" s="121"/>
      <c r="E9036" s="83"/>
    </row>
    <row r="9037" spans="2:5" x14ac:dyDescent="0.3">
      <c r="B9037" s="104"/>
      <c r="C9037" s="105"/>
      <c r="D9037" s="121"/>
      <c r="E9037" s="83"/>
    </row>
    <row r="9038" spans="2:5" x14ac:dyDescent="0.3">
      <c r="B9038" s="104"/>
      <c r="C9038" s="105"/>
      <c r="D9038" s="121"/>
      <c r="E9038" s="83"/>
    </row>
    <row r="9039" spans="2:5" x14ac:dyDescent="0.3">
      <c r="B9039" s="104"/>
      <c r="C9039" s="105"/>
      <c r="D9039" s="121"/>
      <c r="E9039" s="83"/>
    </row>
    <row r="9040" spans="2:5" x14ac:dyDescent="0.3">
      <c r="B9040" s="104"/>
      <c r="C9040" s="105"/>
      <c r="D9040" s="121"/>
      <c r="E9040" s="83"/>
    </row>
    <row r="9041" spans="2:5" x14ac:dyDescent="0.3">
      <c r="B9041" s="104"/>
      <c r="C9041" s="105"/>
      <c r="D9041" s="121"/>
      <c r="E9041" s="83"/>
    </row>
    <row r="9042" spans="2:5" x14ac:dyDescent="0.3">
      <c r="B9042" s="104"/>
      <c r="C9042" s="105"/>
      <c r="D9042" s="121"/>
      <c r="E9042" s="83"/>
    </row>
    <row r="9043" spans="2:5" x14ac:dyDescent="0.3">
      <c r="B9043" s="104"/>
      <c r="C9043" s="105"/>
      <c r="D9043" s="121"/>
      <c r="E9043" s="83"/>
    </row>
    <row r="9044" spans="2:5" x14ac:dyDescent="0.3">
      <c r="B9044" s="104"/>
      <c r="C9044" s="105"/>
      <c r="D9044" s="121"/>
      <c r="E9044" s="83"/>
    </row>
    <row r="9045" spans="2:5" x14ac:dyDescent="0.3">
      <c r="B9045" s="104"/>
      <c r="C9045" s="105"/>
      <c r="D9045" s="121"/>
      <c r="E9045" s="83"/>
    </row>
    <row r="9046" spans="2:5" x14ac:dyDescent="0.3">
      <c r="B9046" s="104"/>
      <c r="C9046" s="105"/>
      <c r="D9046" s="121"/>
      <c r="E9046" s="83"/>
    </row>
    <row r="9047" spans="2:5" x14ac:dyDescent="0.3">
      <c r="B9047" s="104"/>
      <c r="C9047" s="105"/>
      <c r="D9047" s="121"/>
      <c r="E9047" s="83"/>
    </row>
    <row r="9048" spans="2:5" x14ac:dyDescent="0.3">
      <c r="B9048" s="104"/>
      <c r="C9048" s="105"/>
      <c r="D9048" s="121"/>
      <c r="E9048" s="83"/>
    </row>
    <row r="9049" spans="2:5" x14ac:dyDescent="0.3">
      <c r="B9049" s="104"/>
      <c r="C9049" s="105"/>
      <c r="D9049" s="121"/>
      <c r="E9049" s="83"/>
    </row>
    <row r="9050" spans="2:5" x14ac:dyDescent="0.3">
      <c r="B9050" s="104"/>
      <c r="C9050" s="105"/>
      <c r="D9050" s="121"/>
      <c r="E9050" s="83"/>
    </row>
    <row r="9051" spans="2:5" x14ac:dyDescent="0.3">
      <c r="B9051" s="104"/>
      <c r="C9051" s="105"/>
      <c r="D9051" s="121"/>
      <c r="E9051" s="83"/>
    </row>
    <row r="9052" spans="2:5" x14ac:dyDescent="0.3">
      <c r="B9052" s="104"/>
      <c r="C9052" s="105"/>
      <c r="D9052" s="121"/>
      <c r="E9052" s="83"/>
    </row>
    <row r="9053" spans="2:5" x14ac:dyDescent="0.3">
      <c r="B9053" s="104"/>
      <c r="C9053" s="105"/>
      <c r="D9053" s="121"/>
      <c r="E9053" s="83"/>
    </row>
    <row r="9054" spans="2:5" x14ac:dyDescent="0.3">
      <c r="B9054" s="104"/>
      <c r="C9054" s="105"/>
      <c r="D9054" s="121"/>
      <c r="E9054" s="83"/>
    </row>
    <row r="9055" spans="2:5" x14ac:dyDescent="0.3">
      <c r="B9055" s="104"/>
      <c r="C9055" s="105"/>
      <c r="D9055" s="121"/>
      <c r="E9055" s="83"/>
    </row>
    <row r="9056" spans="2:5" x14ac:dyDescent="0.3">
      <c r="B9056" s="104"/>
      <c r="C9056" s="105"/>
      <c r="D9056" s="121"/>
      <c r="E9056" s="83"/>
    </row>
    <row r="9057" spans="2:5" x14ac:dyDescent="0.3">
      <c r="B9057" s="104"/>
      <c r="C9057" s="105"/>
      <c r="D9057" s="121"/>
      <c r="E9057" s="83"/>
    </row>
    <row r="9058" spans="2:5" x14ac:dyDescent="0.3">
      <c r="B9058" s="104"/>
      <c r="C9058" s="105"/>
      <c r="D9058" s="121"/>
      <c r="E9058" s="83"/>
    </row>
    <row r="9059" spans="2:5" x14ac:dyDescent="0.3">
      <c r="B9059" s="104"/>
      <c r="C9059" s="105"/>
      <c r="D9059" s="121"/>
      <c r="E9059" s="83"/>
    </row>
    <row r="9060" spans="2:5" x14ac:dyDescent="0.3">
      <c r="B9060" s="104"/>
      <c r="C9060" s="105"/>
      <c r="D9060" s="121"/>
      <c r="E9060" s="83"/>
    </row>
    <row r="9061" spans="2:5" x14ac:dyDescent="0.3">
      <c r="B9061" s="104"/>
      <c r="C9061" s="105"/>
      <c r="D9061" s="121"/>
      <c r="E9061" s="83"/>
    </row>
    <row r="9062" spans="2:5" x14ac:dyDescent="0.3">
      <c r="B9062" s="104"/>
      <c r="C9062" s="105"/>
      <c r="D9062" s="121"/>
      <c r="E9062" s="83"/>
    </row>
    <row r="9063" spans="2:5" x14ac:dyDescent="0.3">
      <c r="B9063" s="104"/>
      <c r="C9063" s="105"/>
      <c r="D9063" s="121"/>
      <c r="E9063" s="83"/>
    </row>
    <row r="9064" spans="2:5" x14ac:dyDescent="0.3">
      <c r="B9064" s="104"/>
      <c r="C9064" s="105"/>
      <c r="D9064" s="121"/>
      <c r="E9064" s="83"/>
    </row>
    <row r="9065" spans="2:5" x14ac:dyDescent="0.3">
      <c r="B9065" s="104"/>
      <c r="C9065" s="105"/>
      <c r="D9065" s="121"/>
      <c r="E9065" s="83"/>
    </row>
    <row r="9066" spans="2:5" x14ac:dyDescent="0.3">
      <c r="B9066" s="104"/>
      <c r="C9066" s="105"/>
      <c r="D9066" s="121"/>
      <c r="E9066" s="83"/>
    </row>
    <row r="9067" spans="2:5" x14ac:dyDescent="0.3">
      <c r="B9067" s="104"/>
      <c r="C9067" s="105"/>
      <c r="D9067" s="121"/>
      <c r="E9067" s="83"/>
    </row>
    <row r="9068" spans="2:5" x14ac:dyDescent="0.3">
      <c r="B9068" s="104"/>
      <c r="C9068" s="105"/>
      <c r="D9068" s="121"/>
      <c r="E9068" s="83"/>
    </row>
    <row r="9069" spans="2:5" x14ac:dyDescent="0.3">
      <c r="B9069" s="104"/>
      <c r="C9069" s="105"/>
      <c r="D9069" s="121"/>
      <c r="E9069" s="83"/>
    </row>
    <row r="9070" spans="2:5" x14ac:dyDescent="0.3">
      <c r="B9070" s="104"/>
      <c r="C9070" s="105"/>
      <c r="D9070" s="121"/>
      <c r="E9070" s="83"/>
    </row>
    <row r="9071" spans="2:5" x14ac:dyDescent="0.3">
      <c r="B9071" s="104"/>
      <c r="C9071" s="105"/>
      <c r="D9071" s="121"/>
      <c r="E9071" s="83"/>
    </row>
    <row r="9072" spans="2:5" x14ac:dyDescent="0.3">
      <c r="B9072" s="104"/>
      <c r="C9072" s="105"/>
      <c r="D9072" s="121"/>
      <c r="E9072" s="83"/>
    </row>
    <row r="9073" spans="2:5" x14ac:dyDescent="0.3">
      <c r="B9073" s="104"/>
      <c r="C9073" s="105"/>
      <c r="D9073" s="121"/>
      <c r="E9073" s="83"/>
    </row>
    <row r="9074" spans="2:5" x14ac:dyDescent="0.3">
      <c r="B9074" s="104"/>
      <c r="C9074" s="105"/>
      <c r="D9074" s="121"/>
      <c r="E9074" s="83"/>
    </row>
    <row r="9075" spans="2:5" x14ac:dyDescent="0.3">
      <c r="B9075" s="104"/>
      <c r="C9075" s="105"/>
      <c r="D9075" s="121"/>
      <c r="E9075" s="83"/>
    </row>
    <row r="9076" spans="2:5" x14ac:dyDescent="0.3">
      <c r="B9076" s="104"/>
      <c r="C9076" s="105"/>
      <c r="D9076" s="121"/>
      <c r="E9076" s="83"/>
    </row>
    <row r="9077" spans="2:5" x14ac:dyDescent="0.3">
      <c r="B9077" s="104"/>
      <c r="C9077" s="105"/>
      <c r="D9077" s="121"/>
      <c r="E9077" s="83"/>
    </row>
    <row r="9078" spans="2:5" x14ac:dyDescent="0.3">
      <c r="B9078" s="104"/>
      <c r="C9078" s="105"/>
      <c r="D9078" s="121"/>
      <c r="E9078" s="83"/>
    </row>
    <row r="9079" spans="2:5" x14ac:dyDescent="0.3">
      <c r="B9079" s="104"/>
      <c r="C9079" s="105"/>
      <c r="D9079" s="121"/>
      <c r="E9079" s="83"/>
    </row>
    <row r="9080" spans="2:5" x14ac:dyDescent="0.3">
      <c r="B9080" s="104"/>
      <c r="C9080" s="105"/>
      <c r="D9080" s="121"/>
      <c r="E9080" s="83"/>
    </row>
    <row r="9081" spans="2:5" x14ac:dyDescent="0.3">
      <c r="B9081" s="104"/>
      <c r="C9081" s="105"/>
      <c r="D9081" s="121"/>
      <c r="E9081" s="83"/>
    </row>
    <row r="9082" spans="2:5" x14ac:dyDescent="0.3">
      <c r="B9082" s="104"/>
      <c r="C9082" s="105"/>
      <c r="D9082" s="121"/>
      <c r="E9082" s="83"/>
    </row>
    <row r="9083" spans="2:5" x14ac:dyDescent="0.3">
      <c r="B9083" s="104"/>
      <c r="C9083" s="105"/>
      <c r="D9083" s="121"/>
      <c r="E9083" s="83"/>
    </row>
    <row r="9084" spans="2:5" x14ac:dyDescent="0.3">
      <c r="B9084" s="104"/>
      <c r="C9084" s="105"/>
      <c r="D9084" s="121"/>
      <c r="E9084" s="83"/>
    </row>
    <row r="9085" spans="2:5" x14ac:dyDescent="0.3">
      <c r="B9085" s="104"/>
      <c r="C9085" s="105"/>
      <c r="D9085" s="121"/>
      <c r="E9085" s="83"/>
    </row>
    <row r="9086" spans="2:5" x14ac:dyDescent="0.3">
      <c r="B9086" s="104"/>
      <c r="C9086" s="105"/>
      <c r="D9086" s="121"/>
      <c r="E9086" s="83"/>
    </row>
    <row r="9087" spans="2:5" x14ac:dyDescent="0.3">
      <c r="B9087" s="104"/>
      <c r="C9087" s="105"/>
      <c r="D9087" s="121"/>
      <c r="E9087" s="83"/>
    </row>
    <row r="9088" spans="2:5" x14ac:dyDescent="0.3">
      <c r="B9088" s="104"/>
      <c r="C9088" s="105"/>
      <c r="D9088" s="121"/>
      <c r="E9088" s="83"/>
    </row>
    <row r="9089" spans="2:5" x14ac:dyDescent="0.3">
      <c r="B9089" s="104"/>
      <c r="C9089" s="105"/>
      <c r="D9089" s="121"/>
      <c r="E9089" s="83"/>
    </row>
    <row r="9090" spans="2:5" x14ac:dyDescent="0.3">
      <c r="B9090" s="104"/>
      <c r="C9090" s="105"/>
      <c r="D9090" s="121"/>
      <c r="E9090" s="83"/>
    </row>
    <row r="9091" spans="2:5" x14ac:dyDescent="0.3">
      <c r="B9091" s="104"/>
      <c r="C9091" s="105"/>
      <c r="D9091" s="121"/>
      <c r="E9091" s="83"/>
    </row>
    <row r="9092" spans="2:5" x14ac:dyDescent="0.3">
      <c r="B9092" s="104"/>
      <c r="C9092" s="105"/>
      <c r="D9092" s="121"/>
      <c r="E9092" s="83"/>
    </row>
    <row r="9093" spans="2:5" x14ac:dyDescent="0.3">
      <c r="B9093" s="104"/>
      <c r="C9093" s="105"/>
      <c r="D9093" s="121"/>
      <c r="E9093" s="83"/>
    </row>
    <row r="9094" spans="2:5" x14ac:dyDescent="0.3">
      <c r="B9094" s="104"/>
      <c r="C9094" s="105"/>
      <c r="D9094" s="121"/>
      <c r="E9094" s="83"/>
    </row>
    <row r="9095" spans="2:5" x14ac:dyDescent="0.3">
      <c r="B9095" s="104"/>
      <c r="C9095" s="105"/>
      <c r="D9095" s="121"/>
      <c r="E9095" s="83"/>
    </row>
    <row r="9096" spans="2:5" x14ac:dyDescent="0.3">
      <c r="B9096" s="104"/>
      <c r="C9096" s="105"/>
      <c r="D9096" s="121"/>
      <c r="E9096" s="83"/>
    </row>
    <row r="9097" spans="2:5" x14ac:dyDescent="0.3">
      <c r="B9097" s="104"/>
      <c r="C9097" s="105"/>
      <c r="D9097" s="121"/>
      <c r="E9097" s="83"/>
    </row>
    <row r="9098" spans="2:5" x14ac:dyDescent="0.3">
      <c r="B9098" s="104"/>
      <c r="C9098" s="105"/>
      <c r="D9098" s="121"/>
      <c r="E9098" s="83"/>
    </row>
    <row r="9099" spans="2:5" x14ac:dyDescent="0.3">
      <c r="B9099" s="104"/>
      <c r="C9099" s="105"/>
      <c r="D9099" s="121"/>
      <c r="E9099" s="83"/>
    </row>
    <row r="9100" spans="2:5" x14ac:dyDescent="0.3">
      <c r="B9100" s="104"/>
      <c r="C9100" s="105"/>
      <c r="D9100" s="121"/>
      <c r="E9100" s="83"/>
    </row>
    <row r="9101" spans="2:5" x14ac:dyDescent="0.3">
      <c r="B9101" s="104"/>
      <c r="C9101" s="105"/>
      <c r="D9101" s="121"/>
      <c r="E9101" s="83"/>
    </row>
    <row r="9102" spans="2:5" x14ac:dyDescent="0.3">
      <c r="B9102" s="104"/>
      <c r="C9102" s="105"/>
      <c r="D9102" s="121"/>
      <c r="E9102" s="83"/>
    </row>
    <row r="9103" spans="2:5" x14ac:dyDescent="0.3">
      <c r="B9103" s="104"/>
      <c r="C9103" s="105"/>
      <c r="D9103" s="121"/>
      <c r="E9103" s="83"/>
    </row>
    <row r="9104" spans="2:5" x14ac:dyDescent="0.3">
      <c r="B9104" s="104"/>
      <c r="C9104" s="105"/>
      <c r="D9104" s="121"/>
      <c r="E9104" s="83"/>
    </row>
    <row r="9105" spans="2:5" x14ac:dyDescent="0.3">
      <c r="B9105" s="104"/>
      <c r="C9105" s="105"/>
      <c r="D9105" s="121"/>
      <c r="E9105" s="83"/>
    </row>
    <row r="9106" spans="2:5" x14ac:dyDescent="0.3">
      <c r="B9106" s="104"/>
      <c r="C9106" s="105"/>
      <c r="D9106" s="121"/>
      <c r="E9106" s="83"/>
    </row>
    <row r="9107" spans="2:5" x14ac:dyDescent="0.3">
      <c r="B9107" s="104"/>
      <c r="C9107" s="105"/>
      <c r="D9107" s="121"/>
      <c r="E9107" s="83"/>
    </row>
    <row r="9108" spans="2:5" x14ac:dyDescent="0.3">
      <c r="B9108" s="104"/>
      <c r="C9108" s="105"/>
      <c r="D9108" s="121"/>
      <c r="E9108" s="83"/>
    </row>
    <row r="9109" spans="2:5" x14ac:dyDescent="0.3">
      <c r="B9109" s="104"/>
      <c r="C9109" s="105"/>
      <c r="D9109" s="121"/>
      <c r="E9109" s="83"/>
    </row>
    <row r="9110" spans="2:5" x14ac:dyDescent="0.3">
      <c r="B9110" s="104"/>
      <c r="C9110" s="105"/>
      <c r="D9110" s="121"/>
      <c r="E9110" s="83"/>
    </row>
    <row r="9111" spans="2:5" x14ac:dyDescent="0.3">
      <c r="B9111" s="104"/>
      <c r="C9111" s="105"/>
      <c r="D9111" s="121"/>
      <c r="E9111" s="83"/>
    </row>
    <row r="9112" spans="2:5" x14ac:dyDescent="0.3">
      <c r="B9112" s="104"/>
      <c r="C9112" s="105"/>
      <c r="D9112" s="121"/>
      <c r="E9112" s="83"/>
    </row>
    <row r="9113" spans="2:5" x14ac:dyDescent="0.3">
      <c r="B9113" s="104"/>
      <c r="C9113" s="105"/>
      <c r="D9113" s="121"/>
      <c r="E9113" s="83"/>
    </row>
    <row r="9114" spans="2:5" x14ac:dyDescent="0.3">
      <c r="B9114" s="104"/>
      <c r="C9114" s="105"/>
      <c r="D9114" s="121"/>
      <c r="E9114" s="83"/>
    </row>
    <row r="9115" spans="2:5" x14ac:dyDescent="0.3">
      <c r="B9115" s="104"/>
      <c r="C9115" s="105"/>
      <c r="D9115" s="121"/>
      <c r="E9115" s="83"/>
    </row>
    <row r="9116" spans="2:5" x14ac:dyDescent="0.3">
      <c r="B9116" s="104"/>
      <c r="C9116" s="105"/>
      <c r="D9116" s="121"/>
      <c r="E9116" s="83"/>
    </row>
    <row r="9117" spans="2:5" x14ac:dyDescent="0.3">
      <c r="B9117" s="104"/>
      <c r="C9117" s="105"/>
      <c r="D9117" s="121"/>
      <c r="E9117" s="83"/>
    </row>
    <row r="9118" spans="2:5" x14ac:dyDescent="0.3">
      <c r="B9118" s="104"/>
      <c r="C9118" s="105"/>
      <c r="D9118" s="121"/>
      <c r="E9118" s="83"/>
    </row>
    <row r="9119" spans="2:5" x14ac:dyDescent="0.3">
      <c r="B9119" s="104"/>
      <c r="C9119" s="105"/>
      <c r="D9119" s="121"/>
      <c r="E9119" s="83"/>
    </row>
    <row r="9120" spans="2:5" x14ac:dyDescent="0.3">
      <c r="B9120" s="104"/>
      <c r="C9120" s="105"/>
      <c r="D9120" s="121"/>
      <c r="E9120" s="83"/>
    </row>
    <row r="9121" spans="2:5" x14ac:dyDescent="0.3">
      <c r="B9121" s="104"/>
      <c r="C9121" s="105"/>
      <c r="D9121" s="121"/>
      <c r="E9121" s="83"/>
    </row>
    <row r="9122" spans="2:5" x14ac:dyDescent="0.3">
      <c r="B9122" s="104"/>
      <c r="C9122" s="105"/>
      <c r="D9122" s="121"/>
      <c r="E9122" s="83"/>
    </row>
    <row r="9123" spans="2:5" x14ac:dyDescent="0.3">
      <c r="B9123" s="104"/>
      <c r="C9123" s="105"/>
      <c r="D9123" s="121"/>
      <c r="E9123" s="83"/>
    </row>
    <row r="9124" spans="2:5" x14ac:dyDescent="0.3">
      <c r="B9124" s="104"/>
      <c r="C9124" s="105"/>
      <c r="D9124" s="121"/>
      <c r="E9124" s="83"/>
    </row>
    <row r="9125" spans="2:5" x14ac:dyDescent="0.3">
      <c r="B9125" s="104"/>
      <c r="C9125" s="105"/>
      <c r="D9125" s="121"/>
      <c r="E9125" s="83"/>
    </row>
    <row r="9126" spans="2:5" x14ac:dyDescent="0.3">
      <c r="B9126" s="104"/>
      <c r="C9126" s="105"/>
      <c r="D9126" s="121"/>
      <c r="E9126" s="83"/>
    </row>
    <row r="9127" spans="2:5" x14ac:dyDescent="0.3">
      <c r="B9127" s="104"/>
      <c r="C9127" s="105"/>
      <c r="D9127" s="121"/>
      <c r="E9127" s="83"/>
    </row>
    <row r="9128" spans="2:5" x14ac:dyDescent="0.3">
      <c r="B9128" s="104"/>
      <c r="C9128" s="105"/>
      <c r="D9128" s="121"/>
      <c r="E9128" s="83"/>
    </row>
    <row r="9129" spans="2:5" x14ac:dyDescent="0.3">
      <c r="B9129" s="104"/>
      <c r="C9129" s="105"/>
      <c r="D9129" s="121"/>
      <c r="E9129" s="83"/>
    </row>
    <row r="9130" spans="2:5" x14ac:dyDescent="0.3">
      <c r="B9130" s="104"/>
      <c r="C9130" s="105"/>
      <c r="D9130" s="121"/>
      <c r="E9130" s="83"/>
    </row>
    <row r="9131" spans="2:5" x14ac:dyDescent="0.3">
      <c r="B9131" s="104"/>
      <c r="C9131" s="105"/>
      <c r="D9131" s="121"/>
      <c r="E9131" s="83"/>
    </row>
    <row r="9132" spans="2:5" x14ac:dyDescent="0.3">
      <c r="B9132" s="104"/>
      <c r="C9132" s="105"/>
      <c r="D9132" s="121"/>
      <c r="E9132" s="83"/>
    </row>
    <row r="9133" spans="2:5" x14ac:dyDescent="0.3">
      <c r="B9133" s="104"/>
      <c r="C9133" s="105"/>
      <c r="D9133" s="121"/>
      <c r="E9133" s="83"/>
    </row>
    <row r="9134" spans="2:5" x14ac:dyDescent="0.3">
      <c r="B9134" s="104"/>
      <c r="C9134" s="105"/>
      <c r="D9134" s="121"/>
      <c r="E9134" s="83"/>
    </row>
    <row r="9135" spans="2:5" x14ac:dyDescent="0.3">
      <c r="B9135" s="104"/>
      <c r="C9135" s="105"/>
      <c r="D9135" s="121"/>
      <c r="E9135" s="83"/>
    </row>
    <row r="9136" spans="2:5" x14ac:dyDescent="0.3">
      <c r="B9136" s="104"/>
      <c r="C9136" s="105"/>
      <c r="D9136" s="121"/>
      <c r="E9136" s="83"/>
    </row>
    <row r="9137" spans="2:5" x14ac:dyDescent="0.3">
      <c r="B9137" s="104"/>
      <c r="C9137" s="105"/>
      <c r="D9137" s="121"/>
      <c r="E9137" s="83"/>
    </row>
    <row r="9138" spans="2:5" x14ac:dyDescent="0.3">
      <c r="B9138" s="104"/>
      <c r="C9138" s="105"/>
      <c r="D9138" s="121"/>
      <c r="E9138" s="83"/>
    </row>
    <row r="9139" spans="2:5" x14ac:dyDescent="0.3">
      <c r="B9139" s="104"/>
      <c r="C9139" s="105"/>
      <c r="D9139" s="121"/>
      <c r="E9139" s="83"/>
    </row>
    <row r="9140" spans="2:5" x14ac:dyDescent="0.3">
      <c r="B9140" s="104"/>
      <c r="C9140" s="105"/>
      <c r="D9140" s="121"/>
      <c r="E9140" s="83"/>
    </row>
    <row r="9141" spans="2:5" x14ac:dyDescent="0.3">
      <c r="B9141" s="104"/>
      <c r="C9141" s="105"/>
      <c r="D9141" s="121"/>
      <c r="E9141" s="83"/>
    </row>
    <row r="9142" spans="2:5" x14ac:dyDescent="0.3">
      <c r="B9142" s="104"/>
      <c r="C9142" s="105"/>
      <c r="D9142" s="121"/>
      <c r="E9142" s="83"/>
    </row>
    <row r="9143" spans="2:5" x14ac:dyDescent="0.3">
      <c r="B9143" s="104"/>
      <c r="C9143" s="105"/>
      <c r="D9143" s="121"/>
      <c r="E9143" s="83"/>
    </row>
    <row r="9144" spans="2:5" x14ac:dyDescent="0.3">
      <c r="B9144" s="104"/>
      <c r="C9144" s="105"/>
      <c r="D9144" s="121"/>
      <c r="E9144" s="83"/>
    </row>
    <row r="9145" spans="2:5" x14ac:dyDescent="0.3">
      <c r="B9145" s="104"/>
      <c r="C9145" s="105"/>
      <c r="D9145" s="121"/>
      <c r="E9145" s="83"/>
    </row>
    <row r="9146" spans="2:5" x14ac:dyDescent="0.3">
      <c r="B9146" s="104"/>
      <c r="C9146" s="105"/>
      <c r="D9146" s="121"/>
      <c r="E9146" s="83"/>
    </row>
    <row r="9147" spans="2:5" x14ac:dyDescent="0.3">
      <c r="B9147" s="104"/>
      <c r="C9147" s="105"/>
      <c r="D9147" s="121"/>
      <c r="E9147" s="83"/>
    </row>
    <row r="9148" spans="2:5" x14ac:dyDescent="0.3">
      <c r="B9148" s="104"/>
      <c r="C9148" s="105"/>
      <c r="D9148" s="121"/>
      <c r="E9148" s="83"/>
    </row>
    <row r="9149" spans="2:5" x14ac:dyDescent="0.3">
      <c r="B9149" s="104"/>
      <c r="C9149" s="105"/>
      <c r="D9149" s="121"/>
      <c r="E9149" s="83"/>
    </row>
    <row r="9150" spans="2:5" x14ac:dyDescent="0.3">
      <c r="B9150" s="104"/>
      <c r="C9150" s="105"/>
      <c r="D9150" s="121"/>
      <c r="E9150" s="83"/>
    </row>
    <row r="9151" spans="2:5" x14ac:dyDescent="0.3">
      <c r="B9151" s="104"/>
      <c r="C9151" s="105"/>
      <c r="D9151" s="121"/>
      <c r="E9151" s="83"/>
    </row>
    <row r="9152" spans="2:5" x14ac:dyDescent="0.3">
      <c r="B9152" s="104"/>
      <c r="C9152" s="105"/>
      <c r="D9152" s="121"/>
      <c r="E9152" s="83"/>
    </row>
    <row r="9153" spans="2:5" x14ac:dyDescent="0.3">
      <c r="B9153" s="104"/>
      <c r="C9153" s="105"/>
      <c r="D9153" s="121"/>
      <c r="E9153" s="83"/>
    </row>
    <row r="9154" spans="2:5" x14ac:dyDescent="0.3">
      <c r="B9154" s="104"/>
      <c r="C9154" s="105"/>
      <c r="D9154" s="121"/>
      <c r="E9154" s="83"/>
    </row>
    <row r="9155" spans="2:5" x14ac:dyDescent="0.3">
      <c r="B9155" s="104"/>
      <c r="C9155" s="105"/>
      <c r="D9155" s="121"/>
      <c r="E9155" s="83"/>
    </row>
    <row r="9156" spans="2:5" x14ac:dyDescent="0.3">
      <c r="B9156" s="104"/>
      <c r="C9156" s="105"/>
      <c r="D9156" s="121"/>
      <c r="E9156" s="83"/>
    </row>
    <row r="9157" spans="2:5" x14ac:dyDescent="0.3">
      <c r="B9157" s="104"/>
      <c r="C9157" s="105"/>
      <c r="D9157" s="121"/>
      <c r="E9157" s="83"/>
    </row>
    <row r="9158" spans="2:5" x14ac:dyDescent="0.3">
      <c r="B9158" s="104"/>
      <c r="C9158" s="105"/>
      <c r="D9158" s="121"/>
      <c r="E9158" s="83"/>
    </row>
    <row r="9159" spans="2:5" x14ac:dyDescent="0.3">
      <c r="B9159" s="104"/>
      <c r="C9159" s="105"/>
      <c r="D9159" s="121"/>
      <c r="E9159" s="83"/>
    </row>
    <row r="9160" spans="2:5" x14ac:dyDescent="0.3">
      <c r="B9160" s="104"/>
      <c r="C9160" s="105"/>
      <c r="D9160" s="121"/>
      <c r="E9160" s="83"/>
    </row>
    <row r="9161" spans="2:5" x14ac:dyDescent="0.3">
      <c r="B9161" s="104"/>
      <c r="C9161" s="105"/>
      <c r="D9161" s="121"/>
      <c r="E9161" s="83"/>
    </row>
    <row r="9162" spans="2:5" x14ac:dyDescent="0.3">
      <c r="B9162" s="104"/>
      <c r="C9162" s="105"/>
      <c r="D9162" s="121"/>
      <c r="E9162" s="83"/>
    </row>
    <row r="9163" spans="2:5" x14ac:dyDescent="0.3">
      <c r="B9163" s="104"/>
      <c r="C9163" s="105"/>
      <c r="D9163" s="121"/>
      <c r="E9163" s="83"/>
    </row>
    <row r="9164" spans="2:5" x14ac:dyDescent="0.3">
      <c r="B9164" s="104"/>
      <c r="C9164" s="105"/>
      <c r="D9164" s="121"/>
      <c r="E9164" s="83"/>
    </row>
    <row r="9165" spans="2:5" x14ac:dyDescent="0.3">
      <c r="B9165" s="104"/>
      <c r="C9165" s="105"/>
      <c r="D9165" s="121"/>
      <c r="E9165" s="83"/>
    </row>
    <row r="9166" spans="2:5" x14ac:dyDescent="0.3">
      <c r="B9166" s="104"/>
      <c r="C9166" s="105"/>
      <c r="D9166" s="121"/>
      <c r="E9166" s="83"/>
    </row>
    <row r="9167" spans="2:5" x14ac:dyDescent="0.3">
      <c r="B9167" s="104"/>
      <c r="C9167" s="105"/>
      <c r="D9167" s="121"/>
      <c r="E9167" s="83"/>
    </row>
    <row r="9168" spans="2:5" x14ac:dyDescent="0.3">
      <c r="B9168" s="104"/>
      <c r="C9168" s="105"/>
      <c r="D9168" s="121"/>
      <c r="E9168" s="83"/>
    </row>
    <row r="9169" spans="2:5" x14ac:dyDescent="0.3">
      <c r="B9169" s="104"/>
      <c r="C9169" s="105"/>
      <c r="D9169" s="121"/>
      <c r="E9169" s="83"/>
    </row>
    <row r="9170" spans="2:5" x14ac:dyDescent="0.3">
      <c r="B9170" s="104"/>
      <c r="C9170" s="105"/>
      <c r="D9170" s="121"/>
      <c r="E9170" s="83"/>
    </row>
    <row r="9171" spans="2:5" x14ac:dyDescent="0.3">
      <c r="B9171" s="104"/>
      <c r="C9171" s="105"/>
      <c r="D9171" s="121"/>
      <c r="E9171" s="83"/>
    </row>
    <row r="9172" spans="2:5" x14ac:dyDescent="0.3">
      <c r="B9172" s="104"/>
      <c r="C9172" s="105"/>
      <c r="D9172" s="121"/>
      <c r="E9172" s="83"/>
    </row>
    <row r="9173" spans="2:5" x14ac:dyDescent="0.3">
      <c r="B9173" s="104"/>
      <c r="C9173" s="105"/>
      <c r="D9173" s="121"/>
      <c r="E9173" s="83"/>
    </row>
    <row r="9174" spans="2:5" x14ac:dyDescent="0.3">
      <c r="B9174" s="104"/>
      <c r="C9174" s="105"/>
      <c r="D9174" s="121"/>
      <c r="E9174" s="83"/>
    </row>
    <row r="9175" spans="2:5" x14ac:dyDescent="0.3">
      <c r="B9175" s="104"/>
      <c r="C9175" s="105"/>
      <c r="D9175" s="121"/>
      <c r="E9175" s="83"/>
    </row>
    <row r="9176" spans="2:5" x14ac:dyDescent="0.3">
      <c r="B9176" s="104"/>
      <c r="C9176" s="105"/>
      <c r="D9176" s="121"/>
      <c r="E9176" s="83"/>
    </row>
    <row r="9177" spans="2:5" x14ac:dyDescent="0.3">
      <c r="B9177" s="104"/>
      <c r="C9177" s="105"/>
      <c r="D9177" s="121"/>
      <c r="E9177" s="83"/>
    </row>
    <row r="9178" spans="2:5" x14ac:dyDescent="0.3">
      <c r="B9178" s="104"/>
      <c r="C9178" s="105"/>
      <c r="D9178" s="121"/>
      <c r="E9178" s="83"/>
    </row>
    <row r="9179" spans="2:5" x14ac:dyDescent="0.3">
      <c r="B9179" s="104"/>
      <c r="C9179" s="105"/>
      <c r="D9179" s="121"/>
      <c r="E9179" s="83"/>
    </row>
    <row r="9180" spans="2:5" x14ac:dyDescent="0.3">
      <c r="B9180" s="104"/>
      <c r="C9180" s="105"/>
      <c r="D9180" s="121"/>
      <c r="E9180" s="83"/>
    </row>
    <row r="9181" spans="2:5" x14ac:dyDescent="0.3">
      <c r="B9181" s="104"/>
      <c r="C9181" s="105"/>
      <c r="D9181" s="121"/>
      <c r="E9181" s="83"/>
    </row>
    <row r="9182" spans="2:5" x14ac:dyDescent="0.3">
      <c r="B9182" s="104"/>
      <c r="C9182" s="105"/>
      <c r="D9182" s="121"/>
      <c r="E9182" s="83"/>
    </row>
    <row r="9183" spans="2:5" x14ac:dyDescent="0.3">
      <c r="B9183" s="104"/>
      <c r="C9183" s="105"/>
      <c r="D9183" s="121"/>
      <c r="E9183" s="83"/>
    </row>
    <row r="9184" spans="2:5" x14ac:dyDescent="0.3">
      <c r="B9184" s="104"/>
      <c r="C9184" s="105"/>
      <c r="D9184" s="121"/>
      <c r="E9184" s="83"/>
    </row>
    <row r="9185" spans="2:5" x14ac:dyDescent="0.3">
      <c r="B9185" s="104"/>
      <c r="C9185" s="105"/>
      <c r="D9185" s="121"/>
      <c r="E9185" s="83"/>
    </row>
    <row r="9186" spans="2:5" x14ac:dyDescent="0.3">
      <c r="B9186" s="104"/>
      <c r="C9186" s="105"/>
      <c r="D9186" s="121"/>
      <c r="E9186" s="83"/>
    </row>
    <row r="9187" spans="2:5" x14ac:dyDescent="0.3">
      <c r="B9187" s="104"/>
      <c r="C9187" s="105"/>
      <c r="D9187" s="121"/>
      <c r="E9187" s="83"/>
    </row>
    <row r="9188" spans="2:5" x14ac:dyDescent="0.3">
      <c r="B9188" s="104"/>
      <c r="C9188" s="105"/>
      <c r="D9188" s="121"/>
      <c r="E9188" s="83"/>
    </row>
    <row r="9189" spans="2:5" x14ac:dyDescent="0.3">
      <c r="B9189" s="104"/>
      <c r="C9189" s="105"/>
      <c r="D9189" s="121"/>
      <c r="E9189" s="83"/>
    </row>
    <row r="9190" spans="2:5" x14ac:dyDescent="0.3">
      <c r="B9190" s="104"/>
      <c r="C9190" s="105"/>
      <c r="D9190" s="121"/>
      <c r="E9190" s="83"/>
    </row>
    <row r="9191" spans="2:5" x14ac:dyDescent="0.3">
      <c r="B9191" s="104"/>
      <c r="C9191" s="105"/>
      <c r="D9191" s="121"/>
      <c r="E9191" s="83"/>
    </row>
    <row r="9192" spans="2:5" x14ac:dyDescent="0.3">
      <c r="B9192" s="104"/>
      <c r="C9192" s="105"/>
      <c r="D9192" s="121"/>
      <c r="E9192" s="83"/>
    </row>
    <row r="9193" spans="2:5" x14ac:dyDescent="0.3">
      <c r="B9193" s="104"/>
      <c r="C9193" s="105"/>
      <c r="D9193" s="121"/>
      <c r="E9193" s="83"/>
    </row>
    <row r="9194" spans="2:5" x14ac:dyDescent="0.3">
      <c r="B9194" s="104"/>
      <c r="C9194" s="105"/>
      <c r="D9194" s="121"/>
      <c r="E9194" s="83"/>
    </row>
    <row r="9195" spans="2:5" x14ac:dyDescent="0.3">
      <c r="B9195" s="104"/>
      <c r="C9195" s="105"/>
      <c r="D9195" s="121"/>
      <c r="E9195" s="83"/>
    </row>
    <row r="9196" spans="2:5" x14ac:dyDescent="0.3">
      <c r="B9196" s="104"/>
      <c r="C9196" s="105"/>
      <c r="D9196" s="121"/>
      <c r="E9196" s="83"/>
    </row>
    <row r="9197" spans="2:5" x14ac:dyDescent="0.3">
      <c r="B9197" s="104"/>
      <c r="C9197" s="105"/>
      <c r="D9197" s="121"/>
      <c r="E9197" s="83"/>
    </row>
    <row r="9198" spans="2:5" x14ac:dyDescent="0.3">
      <c r="B9198" s="104"/>
      <c r="C9198" s="105"/>
      <c r="D9198" s="121"/>
      <c r="E9198" s="83"/>
    </row>
    <row r="9199" spans="2:5" x14ac:dyDescent="0.3">
      <c r="B9199" s="104"/>
      <c r="C9199" s="105"/>
      <c r="D9199" s="121"/>
      <c r="E9199" s="83"/>
    </row>
    <row r="9200" spans="2:5" x14ac:dyDescent="0.3">
      <c r="B9200" s="104"/>
      <c r="C9200" s="105"/>
      <c r="D9200" s="121"/>
      <c r="E9200" s="83"/>
    </row>
    <row r="9201" spans="2:5" x14ac:dyDescent="0.3">
      <c r="B9201" s="104"/>
      <c r="C9201" s="105"/>
      <c r="D9201" s="121"/>
      <c r="E9201" s="83"/>
    </row>
    <row r="9202" spans="2:5" x14ac:dyDescent="0.3">
      <c r="B9202" s="104"/>
      <c r="C9202" s="105"/>
      <c r="D9202" s="121"/>
      <c r="E9202" s="83"/>
    </row>
    <row r="9203" spans="2:5" x14ac:dyDescent="0.3">
      <c r="B9203" s="104"/>
      <c r="C9203" s="105"/>
      <c r="D9203" s="121"/>
      <c r="E9203" s="83"/>
    </row>
    <row r="9204" spans="2:5" x14ac:dyDescent="0.3">
      <c r="B9204" s="104"/>
      <c r="C9204" s="105"/>
      <c r="D9204" s="121"/>
      <c r="E9204" s="83"/>
    </row>
    <row r="9205" spans="2:5" x14ac:dyDescent="0.3">
      <c r="B9205" s="104"/>
      <c r="C9205" s="105"/>
      <c r="D9205" s="121"/>
      <c r="E9205" s="83"/>
    </row>
    <row r="9206" spans="2:5" x14ac:dyDescent="0.3">
      <c r="B9206" s="104"/>
      <c r="C9206" s="105"/>
      <c r="D9206" s="121"/>
      <c r="E9206" s="83"/>
    </row>
    <row r="9207" spans="2:5" x14ac:dyDescent="0.3">
      <c r="B9207" s="104"/>
      <c r="C9207" s="105"/>
      <c r="D9207" s="121"/>
      <c r="E9207" s="83"/>
    </row>
    <row r="9208" spans="2:5" x14ac:dyDescent="0.3">
      <c r="B9208" s="104"/>
      <c r="C9208" s="105"/>
      <c r="D9208" s="121"/>
      <c r="E9208" s="83"/>
    </row>
    <row r="9209" spans="2:5" x14ac:dyDescent="0.3">
      <c r="B9209" s="104"/>
      <c r="C9209" s="105"/>
      <c r="D9209" s="121"/>
      <c r="E9209" s="83"/>
    </row>
    <row r="9210" spans="2:5" x14ac:dyDescent="0.3">
      <c r="B9210" s="104"/>
      <c r="C9210" s="105"/>
      <c r="D9210" s="121"/>
      <c r="E9210" s="83"/>
    </row>
    <row r="9211" spans="2:5" x14ac:dyDescent="0.3">
      <c r="B9211" s="104"/>
      <c r="C9211" s="105"/>
      <c r="D9211" s="121"/>
      <c r="E9211" s="83"/>
    </row>
    <row r="9212" spans="2:5" x14ac:dyDescent="0.3">
      <c r="B9212" s="104"/>
      <c r="C9212" s="105"/>
      <c r="D9212" s="121"/>
      <c r="E9212" s="83"/>
    </row>
    <row r="9213" spans="2:5" x14ac:dyDescent="0.3">
      <c r="B9213" s="104"/>
      <c r="C9213" s="105"/>
      <c r="D9213" s="121"/>
      <c r="E9213" s="83"/>
    </row>
    <row r="9214" spans="2:5" x14ac:dyDescent="0.3">
      <c r="B9214" s="104"/>
      <c r="C9214" s="105"/>
      <c r="D9214" s="121"/>
      <c r="E9214" s="83"/>
    </row>
    <row r="9215" spans="2:5" x14ac:dyDescent="0.3">
      <c r="B9215" s="104"/>
      <c r="C9215" s="105"/>
      <c r="D9215" s="121"/>
      <c r="E9215" s="83"/>
    </row>
    <row r="9216" spans="2:5" x14ac:dyDescent="0.3">
      <c r="B9216" s="104"/>
      <c r="C9216" s="105"/>
      <c r="D9216" s="121"/>
      <c r="E9216" s="83"/>
    </row>
    <row r="9217" spans="2:5" x14ac:dyDescent="0.3">
      <c r="B9217" s="104"/>
      <c r="C9217" s="105"/>
      <c r="D9217" s="121"/>
      <c r="E9217" s="83"/>
    </row>
    <row r="9218" spans="2:5" x14ac:dyDescent="0.3">
      <c r="B9218" s="104"/>
      <c r="C9218" s="105"/>
      <c r="D9218" s="121"/>
      <c r="E9218" s="83"/>
    </row>
    <row r="9219" spans="2:5" x14ac:dyDescent="0.3">
      <c r="B9219" s="104"/>
      <c r="C9219" s="105"/>
      <c r="D9219" s="121"/>
      <c r="E9219" s="83"/>
    </row>
    <row r="9220" spans="2:5" x14ac:dyDescent="0.3">
      <c r="B9220" s="104"/>
      <c r="C9220" s="105"/>
      <c r="D9220" s="121"/>
      <c r="E9220" s="83"/>
    </row>
    <row r="9221" spans="2:5" x14ac:dyDescent="0.3">
      <c r="B9221" s="104"/>
      <c r="C9221" s="105"/>
      <c r="D9221" s="121"/>
      <c r="E9221" s="83"/>
    </row>
    <row r="9222" spans="2:5" x14ac:dyDescent="0.3">
      <c r="B9222" s="104"/>
      <c r="C9222" s="105"/>
      <c r="D9222" s="121"/>
      <c r="E9222" s="83"/>
    </row>
    <row r="9223" spans="2:5" x14ac:dyDescent="0.3">
      <c r="B9223" s="104"/>
      <c r="C9223" s="105"/>
      <c r="D9223" s="121"/>
      <c r="E9223" s="83"/>
    </row>
    <row r="9224" spans="2:5" x14ac:dyDescent="0.3">
      <c r="B9224" s="104"/>
      <c r="C9224" s="105"/>
      <c r="D9224" s="121"/>
      <c r="E9224" s="83"/>
    </row>
    <row r="9225" spans="2:5" x14ac:dyDescent="0.3">
      <c r="B9225" s="104"/>
      <c r="C9225" s="105"/>
      <c r="D9225" s="121"/>
      <c r="E9225" s="83"/>
    </row>
    <row r="9226" spans="2:5" x14ac:dyDescent="0.3">
      <c r="B9226" s="104"/>
      <c r="C9226" s="105"/>
      <c r="D9226" s="121"/>
      <c r="E9226" s="83"/>
    </row>
    <row r="9227" spans="2:5" x14ac:dyDescent="0.3">
      <c r="B9227" s="104"/>
      <c r="C9227" s="105"/>
      <c r="D9227" s="121"/>
      <c r="E9227" s="83"/>
    </row>
    <row r="9228" spans="2:5" x14ac:dyDescent="0.3">
      <c r="B9228" s="104"/>
      <c r="C9228" s="105"/>
      <c r="D9228" s="121"/>
      <c r="E9228" s="83"/>
    </row>
    <row r="9229" spans="2:5" x14ac:dyDescent="0.3">
      <c r="B9229" s="104"/>
      <c r="C9229" s="105"/>
      <c r="D9229" s="121"/>
      <c r="E9229" s="83"/>
    </row>
    <row r="9230" spans="2:5" x14ac:dyDescent="0.3">
      <c r="B9230" s="104"/>
      <c r="C9230" s="105"/>
      <c r="D9230" s="121"/>
      <c r="E9230" s="83"/>
    </row>
    <row r="9231" spans="2:5" x14ac:dyDescent="0.3">
      <c r="B9231" s="104"/>
      <c r="C9231" s="105"/>
      <c r="D9231" s="121"/>
      <c r="E9231" s="83"/>
    </row>
    <row r="9232" spans="2:5" x14ac:dyDescent="0.3">
      <c r="B9232" s="104"/>
      <c r="C9232" s="105"/>
      <c r="D9232" s="121"/>
      <c r="E9232" s="83"/>
    </row>
    <row r="9233" spans="2:5" x14ac:dyDescent="0.3">
      <c r="B9233" s="104"/>
      <c r="C9233" s="105"/>
      <c r="D9233" s="121"/>
      <c r="E9233" s="83"/>
    </row>
    <row r="9234" spans="2:5" x14ac:dyDescent="0.3">
      <c r="B9234" s="104"/>
      <c r="C9234" s="105"/>
      <c r="D9234" s="121"/>
      <c r="E9234" s="83"/>
    </row>
    <row r="9235" spans="2:5" x14ac:dyDescent="0.3">
      <c r="B9235" s="104"/>
      <c r="C9235" s="105"/>
      <c r="D9235" s="121"/>
      <c r="E9235" s="83"/>
    </row>
    <row r="9236" spans="2:5" x14ac:dyDescent="0.3">
      <c r="B9236" s="104"/>
      <c r="C9236" s="105"/>
      <c r="D9236" s="121"/>
      <c r="E9236" s="83"/>
    </row>
    <row r="9237" spans="2:5" x14ac:dyDescent="0.3">
      <c r="B9237" s="104"/>
      <c r="C9237" s="105"/>
      <c r="D9237" s="121"/>
      <c r="E9237" s="83"/>
    </row>
    <row r="9238" spans="2:5" x14ac:dyDescent="0.3">
      <c r="B9238" s="104"/>
      <c r="C9238" s="105"/>
      <c r="D9238" s="121"/>
      <c r="E9238" s="83"/>
    </row>
    <row r="9239" spans="2:5" x14ac:dyDescent="0.3">
      <c r="B9239" s="104"/>
      <c r="C9239" s="105"/>
      <c r="D9239" s="121"/>
      <c r="E9239" s="83"/>
    </row>
    <row r="9240" spans="2:5" x14ac:dyDescent="0.3">
      <c r="B9240" s="104"/>
      <c r="C9240" s="105"/>
      <c r="D9240" s="121"/>
      <c r="E9240" s="83"/>
    </row>
    <row r="9241" spans="2:5" x14ac:dyDescent="0.3">
      <c r="B9241" s="104"/>
      <c r="C9241" s="105"/>
      <c r="D9241" s="121"/>
      <c r="E9241" s="83"/>
    </row>
    <row r="9242" spans="2:5" x14ac:dyDescent="0.3">
      <c r="B9242" s="104"/>
      <c r="C9242" s="105"/>
      <c r="D9242" s="121"/>
      <c r="E9242" s="83"/>
    </row>
    <row r="9243" spans="2:5" x14ac:dyDescent="0.3">
      <c r="B9243" s="104"/>
      <c r="C9243" s="105"/>
      <c r="D9243" s="121"/>
      <c r="E9243" s="83"/>
    </row>
    <row r="9244" spans="2:5" x14ac:dyDescent="0.3">
      <c r="B9244" s="104"/>
      <c r="C9244" s="105"/>
      <c r="D9244" s="121"/>
      <c r="E9244" s="83"/>
    </row>
    <row r="9245" spans="2:5" x14ac:dyDescent="0.3">
      <c r="B9245" s="104"/>
      <c r="C9245" s="105"/>
      <c r="D9245" s="121"/>
      <c r="E9245" s="83"/>
    </row>
    <row r="9246" spans="2:5" x14ac:dyDescent="0.3">
      <c r="B9246" s="104"/>
      <c r="C9246" s="105"/>
      <c r="D9246" s="121"/>
      <c r="E9246" s="83"/>
    </row>
    <row r="9247" spans="2:5" x14ac:dyDescent="0.3">
      <c r="B9247" s="104"/>
      <c r="C9247" s="105"/>
      <c r="D9247" s="121"/>
      <c r="E9247" s="83"/>
    </row>
    <row r="9248" spans="2:5" x14ac:dyDescent="0.3">
      <c r="B9248" s="104"/>
      <c r="C9248" s="105"/>
      <c r="D9248" s="121"/>
      <c r="E9248" s="83"/>
    </row>
    <row r="9249" spans="2:5" x14ac:dyDescent="0.3">
      <c r="B9249" s="104"/>
      <c r="C9249" s="105"/>
      <c r="D9249" s="121"/>
      <c r="E9249" s="83"/>
    </row>
    <row r="9250" spans="2:5" x14ac:dyDescent="0.3">
      <c r="B9250" s="104"/>
      <c r="C9250" s="105"/>
      <c r="D9250" s="121"/>
      <c r="E9250" s="83"/>
    </row>
    <row r="9251" spans="2:5" x14ac:dyDescent="0.3">
      <c r="B9251" s="104"/>
      <c r="C9251" s="105"/>
      <c r="D9251" s="121"/>
      <c r="E9251" s="83"/>
    </row>
    <row r="9252" spans="2:5" x14ac:dyDescent="0.3">
      <c r="B9252" s="104"/>
      <c r="C9252" s="105"/>
      <c r="D9252" s="121"/>
      <c r="E9252" s="83"/>
    </row>
    <row r="9253" spans="2:5" x14ac:dyDescent="0.3">
      <c r="B9253" s="104"/>
      <c r="C9253" s="105"/>
      <c r="D9253" s="121"/>
      <c r="E9253" s="83"/>
    </row>
    <row r="9254" spans="2:5" x14ac:dyDescent="0.3">
      <c r="B9254" s="104"/>
      <c r="C9254" s="105"/>
      <c r="D9254" s="121"/>
      <c r="E9254" s="83"/>
    </row>
    <row r="9255" spans="2:5" x14ac:dyDescent="0.3">
      <c r="B9255" s="104"/>
      <c r="C9255" s="105"/>
      <c r="D9255" s="121"/>
      <c r="E9255" s="83"/>
    </row>
    <row r="9256" spans="2:5" x14ac:dyDescent="0.3">
      <c r="B9256" s="104"/>
      <c r="C9256" s="105"/>
      <c r="D9256" s="121"/>
      <c r="E9256" s="83"/>
    </row>
    <row r="9257" spans="2:5" x14ac:dyDescent="0.3">
      <c r="B9257" s="104"/>
      <c r="C9257" s="105"/>
      <c r="D9257" s="121"/>
      <c r="E9257" s="83"/>
    </row>
    <row r="9258" spans="2:5" x14ac:dyDescent="0.3">
      <c r="B9258" s="104"/>
      <c r="C9258" s="105"/>
      <c r="D9258" s="121"/>
      <c r="E9258" s="83"/>
    </row>
    <row r="9259" spans="2:5" x14ac:dyDescent="0.3">
      <c r="B9259" s="104"/>
      <c r="C9259" s="105"/>
      <c r="D9259" s="121"/>
      <c r="E9259" s="83"/>
    </row>
    <row r="9260" spans="2:5" x14ac:dyDescent="0.3">
      <c r="B9260" s="104"/>
      <c r="C9260" s="105"/>
      <c r="D9260" s="121"/>
      <c r="E9260" s="83"/>
    </row>
    <row r="9261" spans="2:5" x14ac:dyDescent="0.3">
      <c r="B9261" s="104"/>
      <c r="C9261" s="105"/>
      <c r="D9261" s="121"/>
      <c r="E9261" s="83"/>
    </row>
    <row r="9262" spans="2:5" x14ac:dyDescent="0.3">
      <c r="B9262" s="104"/>
      <c r="C9262" s="105"/>
      <c r="D9262" s="121"/>
      <c r="E9262" s="83"/>
    </row>
    <row r="9263" spans="2:5" x14ac:dyDescent="0.3">
      <c r="B9263" s="104"/>
      <c r="C9263" s="105"/>
      <c r="D9263" s="121"/>
      <c r="E9263" s="83"/>
    </row>
    <row r="9264" spans="2:5" x14ac:dyDescent="0.3">
      <c r="B9264" s="104"/>
      <c r="C9264" s="105"/>
      <c r="D9264" s="121"/>
      <c r="E9264" s="83"/>
    </row>
    <row r="9265" spans="2:5" x14ac:dyDescent="0.3">
      <c r="B9265" s="104"/>
      <c r="C9265" s="105"/>
      <c r="D9265" s="121"/>
      <c r="E9265" s="83"/>
    </row>
    <row r="9266" spans="2:5" x14ac:dyDescent="0.3">
      <c r="B9266" s="104"/>
      <c r="C9266" s="105"/>
      <c r="D9266" s="121"/>
      <c r="E9266" s="83"/>
    </row>
    <row r="9267" spans="2:5" x14ac:dyDescent="0.3">
      <c r="B9267" s="104"/>
      <c r="C9267" s="105"/>
      <c r="D9267" s="121"/>
      <c r="E9267" s="83"/>
    </row>
    <row r="9268" spans="2:5" x14ac:dyDescent="0.3">
      <c r="B9268" s="104"/>
      <c r="C9268" s="105"/>
      <c r="D9268" s="121"/>
      <c r="E9268" s="83"/>
    </row>
    <row r="9269" spans="2:5" x14ac:dyDescent="0.3">
      <c r="B9269" s="104"/>
      <c r="C9269" s="105"/>
      <c r="D9269" s="121"/>
      <c r="E9269" s="83"/>
    </row>
    <row r="9270" spans="2:5" x14ac:dyDescent="0.3">
      <c r="B9270" s="104"/>
      <c r="C9270" s="105"/>
      <c r="D9270" s="121"/>
      <c r="E9270" s="83"/>
    </row>
    <row r="9271" spans="2:5" x14ac:dyDescent="0.3">
      <c r="B9271" s="104"/>
      <c r="C9271" s="105"/>
      <c r="D9271" s="121"/>
      <c r="E9271" s="83"/>
    </row>
    <row r="9272" spans="2:5" x14ac:dyDescent="0.3">
      <c r="B9272" s="104"/>
      <c r="C9272" s="105"/>
      <c r="D9272" s="121"/>
      <c r="E9272" s="83"/>
    </row>
    <row r="9273" spans="2:5" x14ac:dyDescent="0.3">
      <c r="B9273" s="104"/>
      <c r="C9273" s="105"/>
      <c r="D9273" s="121"/>
      <c r="E9273" s="83"/>
    </row>
    <row r="9274" spans="2:5" x14ac:dyDescent="0.3">
      <c r="B9274" s="104"/>
      <c r="C9274" s="105"/>
      <c r="D9274" s="121"/>
      <c r="E9274" s="83"/>
    </row>
    <row r="9275" spans="2:5" x14ac:dyDescent="0.3">
      <c r="B9275" s="104"/>
      <c r="C9275" s="105"/>
      <c r="D9275" s="121"/>
      <c r="E9275" s="83"/>
    </row>
    <row r="9276" spans="2:5" x14ac:dyDescent="0.3">
      <c r="B9276" s="104"/>
      <c r="C9276" s="105"/>
      <c r="D9276" s="121"/>
      <c r="E9276" s="83"/>
    </row>
    <row r="9277" spans="2:5" x14ac:dyDescent="0.3">
      <c r="B9277" s="104"/>
      <c r="C9277" s="105"/>
      <c r="D9277" s="121"/>
      <c r="E9277" s="83"/>
    </row>
    <row r="9278" spans="2:5" x14ac:dyDescent="0.3">
      <c r="B9278" s="104"/>
      <c r="C9278" s="105"/>
      <c r="D9278" s="121"/>
      <c r="E9278" s="83"/>
    </row>
    <row r="9279" spans="2:5" x14ac:dyDescent="0.3">
      <c r="B9279" s="104"/>
      <c r="C9279" s="105"/>
      <c r="D9279" s="121"/>
      <c r="E9279" s="83"/>
    </row>
    <row r="9280" spans="2:5" x14ac:dyDescent="0.3">
      <c r="B9280" s="104"/>
      <c r="C9280" s="105"/>
      <c r="D9280" s="121"/>
      <c r="E9280" s="83"/>
    </row>
    <row r="9281" spans="2:5" x14ac:dyDescent="0.3">
      <c r="B9281" s="104"/>
      <c r="C9281" s="105"/>
      <c r="D9281" s="121"/>
      <c r="E9281" s="83"/>
    </row>
    <row r="9282" spans="2:5" x14ac:dyDescent="0.3">
      <c r="B9282" s="104"/>
      <c r="C9282" s="105"/>
      <c r="D9282" s="121"/>
      <c r="E9282" s="83"/>
    </row>
    <row r="9283" spans="2:5" x14ac:dyDescent="0.3">
      <c r="B9283" s="104"/>
      <c r="C9283" s="105"/>
      <c r="D9283" s="121"/>
      <c r="E9283" s="83"/>
    </row>
    <row r="9284" spans="2:5" x14ac:dyDescent="0.3">
      <c r="B9284" s="104"/>
      <c r="C9284" s="105"/>
      <c r="D9284" s="121"/>
      <c r="E9284" s="83"/>
    </row>
    <row r="9285" spans="2:5" x14ac:dyDescent="0.3">
      <c r="B9285" s="104"/>
      <c r="C9285" s="105"/>
      <c r="D9285" s="121"/>
      <c r="E9285" s="83"/>
    </row>
    <row r="9286" spans="2:5" x14ac:dyDescent="0.3">
      <c r="B9286" s="104"/>
      <c r="C9286" s="105"/>
      <c r="D9286" s="121"/>
      <c r="E9286" s="83"/>
    </row>
    <row r="9287" spans="2:5" x14ac:dyDescent="0.3">
      <c r="B9287" s="104"/>
      <c r="C9287" s="105"/>
      <c r="D9287" s="121"/>
      <c r="E9287" s="83"/>
    </row>
    <row r="9288" spans="2:5" x14ac:dyDescent="0.3">
      <c r="B9288" s="104"/>
      <c r="C9288" s="105"/>
      <c r="D9288" s="121"/>
      <c r="E9288" s="83"/>
    </row>
    <row r="9289" spans="2:5" x14ac:dyDescent="0.3">
      <c r="B9289" s="104"/>
      <c r="C9289" s="105"/>
      <c r="D9289" s="121"/>
      <c r="E9289" s="83"/>
    </row>
    <row r="9290" spans="2:5" x14ac:dyDescent="0.3">
      <c r="B9290" s="104"/>
      <c r="C9290" s="105"/>
      <c r="D9290" s="121"/>
      <c r="E9290" s="83"/>
    </row>
    <row r="9291" spans="2:5" x14ac:dyDescent="0.3">
      <c r="B9291" s="104"/>
      <c r="C9291" s="105"/>
      <c r="D9291" s="121"/>
      <c r="E9291" s="83"/>
    </row>
    <row r="9292" spans="2:5" x14ac:dyDescent="0.3">
      <c r="B9292" s="104"/>
      <c r="C9292" s="105"/>
      <c r="D9292" s="121"/>
      <c r="E9292" s="83"/>
    </row>
    <row r="9293" spans="2:5" x14ac:dyDescent="0.3">
      <c r="B9293" s="104"/>
      <c r="C9293" s="105"/>
      <c r="D9293" s="121"/>
      <c r="E9293" s="83"/>
    </row>
    <row r="9294" spans="2:5" x14ac:dyDescent="0.3">
      <c r="B9294" s="104"/>
      <c r="C9294" s="105"/>
      <c r="D9294" s="121"/>
      <c r="E9294" s="83"/>
    </row>
    <row r="9295" spans="2:5" x14ac:dyDescent="0.3">
      <c r="B9295" s="104"/>
      <c r="C9295" s="105"/>
      <c r="D9295" s="121"/>
      <c r="E9295" s="83"/>
    </row>
    <row r="9296" spans="2:5" x14ac:dyDescent="0.3">
      <c r="B9296" s="104"/>
      <c r="C9296" s="105"/>
      <c r="D9296" s="121"/>
      <c r="E9296" s="83"/>
    </row>
    <row r="9297" spans="2:5" x14ac:dyDescent="0.3">
      <c r="B9297" s="104"/>
      <c r="C9297" s="105"/>
      <c r="D9297" s="121"/>
      <c r="E9297" s="83"/>
    </row>
    <row r="9298" spans="2:5" x14ac:dyDescent="0.3">
      <c r="B9298" s="104"/>
      <c r="C9298" s="105"/>
      <c r="D9298" s="121"/>
      <c r="E9298" s="83"/>
    </row>
    <row r="9299" spans="2:5" x14ac:dyDescent="0.3">
      <c r="B9299" s="104"/>
      <c r="C9299" s="105"/>
      <c r="D9299" s="121"/>
      <c r="E9299" s="83"/>
    </row>
    <row r="9300" spans="2:5" x14ac:dyDescent="0.3">
      <c r="B9300" s="104"/>
      <c r="C9300" s="105"/>
      <c r="D9300" s="121"/>
      <c r="E9300" s="83"/>
    </row>
    <row r="9301" spans="2:5" x14ac:dyDescent="0.3">
      <c r="B9301" s="104"/>
      <c r="C9301" s="105"/>
      <c r="D9301" s="121"/>
      <c r="E9301" s="83"/>
    </row>
    <row r="9302" spans="2:5" x14ac:dyDescent="0.3">
      <c r="B9302" s="104"/>
      <c r="C9302" s="105"/>
      <c r="D9302" s="121"/>
      <c r="E9302" s="83"/>
    </row>
    <row r="9303" spans="2:5" x14ac:dyDescent="0.3">
      <c r="B9303" s="104"/>
      <c r="C9303" s="105"/>
      <c r="D9303" s="121"/>
      <c r="E9303" s="83"/>
    </row>
    <row r="9304" spans="2:5" x14ac:dyDescent="0.3">
      <c r="B9304" s="104"/>
      <c r="C9304" s="105"/>
      <c r="D9304" s="121"/>
      <c r="E9304" s="83"/>
    </row>
    <row r="9305" spans="2:5" x14ac:dyDescent="0.3">
      <c r="B9305" s="104"/>
      <c r="C9305" s="105"/>
      <c r="D9305" s="121"/>
      <c r="E9305" s="83"/>
    </row>
    <row r="9306" spans="2:5" x14ac:dyDescent="0.3">
      <c r="B9306" s="104"/>
      <c r="C9306" s="105"/>
      <c r="D9306" s="121"/>
      <c r="E9306" s="83"/>
    </row>
    <row r="9307" spans="2:5" x14ac:dyDescent="0.3">
      <c r="B9307" s="104"/>
      <c r="C9307" s="105"/>
      <c r="D9307" s="121"/>
      <c r="E9307" s="83"/>
    </row>
    <row r="9308" spans="2:5" x14ac:dyDescent="0.3">
      <c r="B9308" s="104"/>
      <c r="C9308" s="105"/>
      <c r="D9308" s="121"/>
      <c r="E9308" s="83"/>
    </row>
    <row r="9309" spans="2:5" x14ac:dyDescent="0.3">
      <c r="B9309" s="104"/>
      <c r="C9309" s="105"/>
      <c r="D9309" s="121"/>
      <c r="E9309" s="83"/>
    </row>
    <row r="9310" spans="2:5" x14ac:dyDescent="0.3">
      <c r="B9310" s="104"/>
      <c r="C9310" s="105"/>
      <c r="D9310" s="121"/>
      <c r="E9310" s="83"/>
    </row>
    <row r="9311" spans="2:5" x14ac:dyDescent="0.3">
      <c r="B9311" s="104"/>
      <c r="C9311" s="105"/>
      <c r="D9311" s="121"/>
      <c r="E9311" s="83"/>
    </row>
    <row r="9312" spans="2:5" x14ac:dyDescent="0.3">
      <c r="B9312" s="104"/>
      <c r="C9312" s="105"/>
      <c r="D9312" s="121"/>
      <c r="E9312" s="83"/>
    </row>
    <row r="9313" spans="2:5" x14ac:dyDescent="0.3">
      <c r="B9313" s="104"/>
      <c r="C9313" s="105"/>
      <c r="D9313" s="121"/>
      <c r="E9313" s="83"/>
    </row>
    <row r="9314" spans="2:5" x14ac:dyDescent="0.3">
      <c r="B9314" s="104"/>
      <c r="C9314" s="105"/>
      <c r="D9314" s="121"/>
      <c r="E9314" s="83"/>
    </row>
    <row r="9315" spans="2:5" x14ac:dyDescent="0.3">
      <c r="B9315" s="104"/>
      <c r="C9315" s="105"/>
      <c r="D9315" s="121"/>
      <c r="E9315" s="83"/>
    </row>
    <row r="9316" spans="2:5" x14ac:dyDescent="0.3">
      <c r="B9316" s="104"/>
      <c r="C9316" s="105"/>
      <c r="D9316" s="121"/>
      <c r="E9316" s="83"/>
    </row>
    <row r="9317" spans="2:5" x14ac:dyDescent="0.3">
      <c r="B9317" s="104"/>
      <c r="C9317" s="105"/>
      <c r="D9317" s="121"/>
      <c r="E9317" s="83"/>
    </row>
    <row r="9318" spans="2:5" x14ac:dyDescent="0.3">
      <c r="B9318" s="104"/>
      <c r="C9318" s="105"/>
      <c r="D9318" s="121"/>
      <c r="E9318" s="83"/>
    </row>
    <row r="9319" spans="2:5" x14ac:dyDescent="0.3">
      <c r="B9319" s="104"/>
      <c r="C9319" s="105"/>
      <c r="D9319" s="121"/>
      <c r="E9319" s="83"/>
    </row>
    <row r="9320" spans="2:5" x14ac:dyDescent="0.3">
      <c r="B9320" s="104"/>
      <c r="C9320" s="105"/>
      <c r="D9320" s="121"/>
      <c r="E9320" s="83"/>
    </row>
    <row r="9321" spans="2:5" x14ac:dyDescent="0.3">
      <c r="B9321" s="104"/>
      <c r="C9321" s="105"/>
      <c r="D9321" s="121"/>
      <c r="E9321" s="83"/>
    </row>
    <row r="9322" spans="2:5" x14ac:dyDescent="0.3">
      <c r="B9322" s="104"/>
      <c r="C9322" s="105"/>
      <c r="D9322" s="121"/>
      <c r="E9322" s="83"/>
    </row>
    <row r="9323" spans="2:5" x14ac:dyDescent="0.3">
      <c r="B9323" s="104"/>
      <c r="C9323" s="105"/>
      <c r="D9323" s="121"/>
      <c r="E9323" s="83"/>
    </row>
    <row r="9324" spans="2:5" x14ac:dyDescent="0.3">
      <c r="B9324" s="104"/>
      <c r="C9324" s="105"/>
      <c r="D9324" s="121"/>
      <c r="E9324" s="83"/>
    </row>
    <row r="9325" spans="2:5" x14ac:dyDescent="0.3">
      <c r="B9325" s="104"/>
      <c r="C9325" s="105"/>
      <c r="D9325" s="121"/>
      <c r="E9325" s="83"/>
    </row>
    <row r="9326" spans="2:5" x14ac:dyDescent="0.3">
      <c r="B9326" s="104"/>
      <c r="C9326" s="105"/>
      <c r="D9326" s="121"/>
      <c r="E9326" s="83"/>
    </row>
    <row r="9327" spans="2:5" x14ac:dyDescent="0.3">
      <c r="B9327" s="104"/>
      <c r="C9327" s="105"/>
      <c r="D9327" s="121"/>
      <c r="E9327" s="83"/>
    </row>
    <row r="9328" spans="2:5" x14ac:dyDescent="0.3">
      <c r="B9328" s="104"/>
      <c r="C9328" s="105"/>
      <c r="D9328" s="121"/>
      <c r="E9328" s="83"/>
    </row>
    <row r="9329" spans="2:5" x14ac:dyDescent="0.3">
      <c r="B9329" s="104"/>
      <c r="C9329" s="105"/>
      <c r="D9329" s="121"/>
      <c r="E9329" s="83"/>
    </row>
    <row r="9330" spans="2:5" x14ac:dyDescent="0.3">
      <c r="B9330" s="104"/>
      <c r="C9330" s="105"/>
      <c r="D9330" s="121"/>
      <c r="E9330" s="83"/>
    </row>
    <row r="9331" spans="2:5" x14ac:dyDescent="0.3">
      <c r="B9331" s="104"/>
      <c r="C9331" s="105"/>
      <c r="D9331" s="121"/>
      <c r="E9331" s="83"/>
    </row>
    <row r="9332" spans="2:5" x14ac:dyDescent="0.3">
      <c r="B9332" s="104"/>
      <c r="C9332" s="105"/>
      <c r="D9332" s="121"/>
      <c r="E9332" s="83"/>
    </row>
    <row r="9333" spans="2:5" x14ac:dyDescent="0.3">
      <c r="B9333" s="104"/>
      <c r="C9333" s="105"/>
      <c r="D9333" s="121"/>
      <c r="E9333" s="83"/>
    </row>
    <row r="9334" spans="2:5" x14ac:dyDescent="0.3">
      <c r="B9334" s="104"/>
      <c r="C9334" s="105"/>
      <c r="D9334" s="121"/>
      <c r="E9334" s="83"/>
    </row>
    <row r="9335" spans="2:5" x14ac:dyDescent="0.3">
      <c r="B9335" s="104"/>
      <c r="C9335" s="105"/>
      <c r="D9335" s="121"/>
      <c r="E9335" s="83"/>
    </row>
    <row r="9336" spans="2:5" x14ac:dyDescent="0.3">
      <c r="B9336" s="104"/>
      <c r="C9336" s="105"/>
      <c r="D9336" s="121"/>
      <c r="E9336" s="83"/>
    </row>
    <row r="9337" spans="2:5" x14ac:dyDescent="0.3">
      <c r="B9337" s="104"/>
      <c r="C9337" s="105"/>
      <c r="D9337" s="121"/>
      <c r="E9337" s="83"/>
    </row>
    <row r="9338" spans="2:5" x14ac:dyDescent="0.3">
      <c r="B9338" s="104"/>
      <c r="C9338" s="105"/>
      <c r="D9338" s="121"/>
      <c r="E9338" s="83"/>
    </row>
    <row r="9339" spans="2:5" x14ac:dyDescent="0.3">
      <c r="B9339" s="104"/>
      <c r="C9339" s="105"/>
      <c r="D9339" s="121"/>
      <c r="E9339" s="83"/>
    </row>
    <row r="9340" spans="2:5" x14ac:dyDescent="0.3">
      <c r="B9340" s="104"/>
      <c r="C9340" s="105"/>
      <c r="D9340" s="121"/>
      <c r="E9340" s="83"/>
    </row>
    <row r="9341" spans="2:5" x14ac:dyDescent="0.3">
      <c r="B9341" s="104"/>
      <c r="C9341" s="105"/>
      <c r="D9341" s="121"/>
      <c r="E9341" s="83"/>
    </row>
    <row r="9342" spans="2:5" x14ac:dyDescent="0.3">
      <c r="B9342" s="104"/>
      <c r="C9342" s="105"/>
      <c r="D9342" s="121"/>
      <c r="E9342" s="83"/>
    </row>
    <row r="9343" spans="2:5" x14ac:dyDescent="0.3">
      <c r="B9343" s="104"/>
      <c r="C9343" s="105"/>
      <c r="D9343" s="121"/>
      <c r="E9343" s="83"/>
    </row>
    <row r="9344" spans="2:5" x14ac:dyDescent="0.3">
      <c r="B9344" s="104"/>
      <c r="C9344" s="105"/>
      <c r="D9344" s="121"/>
      <c r="E9344" s="83"/>
    </row>
    <row r="9345" spans="2:5" x14ac:dyDescent="0.3">
      <c r="B9345" s="104"/>
      <c r="C9345" s="105"/>
      <c r="D9345" s="121"/>
      <c r="E9345" s="83"/>
    </row>
    <row r="9346" spans="2:5" x14ac:dyDescent="0.3">
      <c r="B9346" s="104"/>
      <c r="C9346" s="105"/>
      <c r="D9346" s="121"/>
      <c r="E9346" s="83"/>
    </row>
    <row r="9347" spans="2:5" x14ac:dyDescent="0.3">
      <c r="B9347" s="104"/>
      <c r="C9347" s="105"/>
      <c r="D9347" s="121"/>
      <c r="E9347" s="83"/>
    </row>
    <row r="9348" spans="2:5" x14ac:dyDescent="0.3">
      <c r="B9348" s="104"/>
      <c r="C9348" s="105"/>
      <c r="D9348" s="121"/>
      <c r="E9348" s="83"/>
    </row>
    <row r="9349" spans="2:5" x14ac:dyDescent="0.3">
      <c r="B9349" s="104"/>
      <c r="C9349" s="105"/>
      <c r="D9349" s="121"/>
      <c r="E9349" s="83"/>
    </row>
    <row r="9350" spans="2:5" x14ac:dyDescent="0.3">
      <c r="B9350" s="104"/>
      <c r="C9350" s="105"/>
      <c r="D9350" s="121"/>
      <c r="E9350" s="83"/>
    </row>
    <row r="9351" spans="2:5" x14ac:dyDescent="0.3">
      <c r="B9351" s="104"/>
      <c r="C9351" s="105"/>
      <c r="D9351" s="121"/>
      <c r="E9351" s="83"/>
    </row>
    <row r="9352" spans="2:5" x14ac:dyDescent="0.3">
      <c r="B9352" s="104"/>
      <c r="C9352" s="105"/>
      <c r="D9352" s="121"/>
      <c r="E9352" s="83"/>
    </row>
    <row r="9353" spans="2:5" x14ac:dyDescent="0.3">
      <c r="B9353" s="104"/>
      <c r="C9353" s="105"/>
      <c r="D9353" s="121"/>
      <c r="E9353" s="83"/>
    </row>
    <row r="9354" spans="2:5" x14ac:dyDescent="0.3">
      <c r="B9354" s="104"/>
      <c r="C9354" s="105"/>
      <c r="D9354" s="121"/>
      <c r="E9354" s="83"/>
    </row>
    <row r="9355" spans="2:5" x14ac:dyDescent="0.3">
      <c r="B9355" s="104"/>
      <c r="C9355" s="105"/>
      <c r="D9355" s="121"/>
      <c r="E9355" s="83"/>
    </row>
    <row r="9356" spans="2:5" x14ac:dyDescent="0.3">
      <c r="B9356" s="104"/>
      <c r="C9356" s="105"/>
      <c r="D9356" s="121"/>
      <c r="E9356" s="83"/>
    </row>
    <row r="9357" spans="2:5" x14ac:dyDescent="0.3">
      <c r="B9357" s="104"/>
      <c r="C9357" s="105"/>
      <c r="D9357" s="121"/>
      <c r="E9357" s="83"/>
    </row>
    <row r="9358" spans="2:5" x14ac:dyDescent="0.3">
      <c r="B9358" s="104"/>
      <c r="C9358" s="105"/>
      <c r="D9358" s="121"/>
      <c r="E9358" s="83"/>
    </row>
    <row r="9359" spans="2:5" x14ac:dyDescent="0.3">
      <c r="B9359" s="104"/>
      <c r="C9359" s="105"/>
      <c r="D9359" s="121"/>
      <c r="E9359" s="83"/>
    </row>
    <row r="9360" spans="2:5" x14ac:dyDescent="0.3">
      <c r="B9360" s="104"/>
      <c r="C9360" s="105"/>
      <c r="D9360" s="121"/>
      <c r="E9360" s="83"/>
    </row>
    <row r="9361" spans="2:5" x14ac:dyDescent="0.3">
      <c r="B9361" s="104"/>
      <c r="C9361" s="105"/>
      <c r="D9361" s="121"/>
      <c r="E9361" s="83"/>
    </row>
    <row r="9362" spans="2:5" x14ac:dyDescent="0.3">
      <c r="B9362" s="104"/>
      <c r="C9362" s="105"/>
      <c r="D9362" s="121"/>
      <c r="E9362" s="83"/>
    </row>
    <row r="9363" spans="2:5" x14ac:dyDescent="0.3">
      <c r="B9363" s="104"/>
      <c r="C9363" s="105"/>
      <c r="D9363" s="121"/>
      <c r="E9363" s="83"/>
    </row>
    <row r="9364" spans="2:5" x14ac:dyDescent="0.3">
      <c r="B9364" s="104"/>
      <c r="C9364" s="105"/>
      <c r="D9364" s="121"/>
      <c r="E9364" s="83"/>
    </row>
    <row r="9365" spans="2:5" x14ac:dyDescent="0.3">
      <c r="B9365" s="104"/>
      <c r="C9365" s="105"/>
      <c r="D9365" s="121"/>
      <c r="E9365" s="83"/>
    </row>
    <row r="9366" spans="2:5" x14ac:dyDescent="0.3">
      <c r="B9366" s="104"/>
      <c r="C9366" s="105"/>
      <c r="D9366" s="121"/>
      <c r="E9366" s="83"/>
    </row>
    <row r="9367" spans="2:5" x14ac:dyDescent="0.3">
      <c r="B9367" s="104"/>
      <c r="C9367" s="105"/>
      <c r="D9367" s="121"/>
      <c r="E9367" s="83"/>
    </row>
    <row r="9368" spans="2:5" x14ac:dyDescent="0.3">
      <c r="B9368" s="104"/>
      <c r="C9368" s="105"/>
      <c r="D9368" s="121"/>
      <c r="E9368" s="83"/>
    </row>
    <row r="9369" spans="2:5" x14ac:dyDescent="0.3">
      <c r="B9369" s="104"/>
      <c r="C9369" s="105"/>
      <c r="D9369" s="121"/>
      <c r="E9369" s="83"/>
    </row>
    <row r="9370" spans="2:5" x14ac:dyDescent="0.3">
      <c r="B9370" s="104"/>
      <c r="C9370" s="105"/>
      <c r="D9370" s="121"/>
      <c r="E9370" s="83"/>
    </row>
    <row r="9371" spans="2:5" x14ac:dyDescent="0.3">
      <c r="B9371" s="104"/>
      <c r="C9371" s="105"/>
      <c r="D9371" s="121"/>
      <c r="E9371" s="83"/>
    </row>
    <row r="9372" spans="2:5" x14ac:dyDescent="0.3">
      <c r="B9372" s="104"/>
      <c r="C9372" s="105"/>
      <c r="D9372" s="121"/>
      <c r="E9372" s="83"/>
    </row>
    <row r="9373" spans="2:5" x14ac:dyDescent="0.3">
      <c r="B9373" s="104"/>
      <c r="C9373" s="105"/>
      <c r="D9373" s="121"/>
      <c r="E9373" s="83"/>
    </row>
    <row r="9374" spans="2:5" x14ac:dyDescent="0.3">
      <c r="B9374" s="104"/>
      <c r="C9374" s="105"/>
      <c r="D9374" s="121"/>
      <c r="E9374" s="83"/>
    </row>
    <row r="9375" spans="2:5" x14ac:dyDescent="0.3">
      <c r="B9375" s="104"/>
      <c r="C9375" s="105"/>
      <c r="D9375" s="121"/>
      <c r="E9375" s="83"/>
    </row>
    <row r="9376" spans="2:5" x14ac:dyDescent="0.3">
      <c r="B9376" s="104"/>
      <c r="C9376" s="105"/>
      <c r="D9376" s="121"/>
      <c r="E9376" s="83"/>
    </row>
    <row r="9377" spans="2:5" x14ac:dyDescent="0.3">
      <c r="B9377" s="104"/>
      <c r="C9377" s="105"/>
      <c r="D9377" s="121"/>
      <c r="E9377" s="83"/>
    </row>
    <row r="9378" spans="2:5" x14ac:dyDescent="0.3">
      <c r="B9378" s="104"/>
      <c r="C9378" s="105"/>
      <c r="D9378" s="121"/>
      <c r="E9378" s="83"/>
    </row>
    <row r="9379" spans="2:5" x14ac:dyDescent="0.3">
      <c r="B9379" s="104"/>
      <c r="C9379" s="105"/>
      <c r="D9379" s="121"/>
      <c r="E9379" s="83"/>
    </row>
    <row r="9380" spans="2:5" x14ac:dyDescent="0.3">
      <c r="B9380" s="104"/>
      <c r="C9380" s="105"/>
      <c r="D9380" s="121"/>
      <c r="E9380" s="83"/>
    </row>
    <row r="9381" spans="2:5" x14ac:dyDescent="0.3">
      <c r="B9381" s="104"/>
      <c r="C9381" s="105"/>
      <c r="D9381" s="121"/>
      <c r="E9381" s="83"/>
    </row>
    <row r="9382" spans="2:5" x14ac:dyDescent="0.3">
      <c r="B9382" s="104"/>
      <c r="C9382" s="105"/>
      <c r="D9382" s="121"/>
      <c r="E9382" s="83"/>
    </row>
    <row r="9383" spans="2:5" x14ac:dyDescent="0.3">
      <c r="B9383" s="104"/>
      <c r="C9383" s="105"/>
      <c r="D9383" s="121"/>
      <c r="E9383" s="83"/>
    </row>
    <row r="9384" spans="2:5" x14ac:dyDescent="0.3">
      <c r="B9384" s="104"/>
      <c r="C9384" s="105"/>
      <c r="D9384" s="121"/>
      <c r="E9384" s="83"/>
    </row>
    <row r="9385" spans="2:5" x14ac:dyDescent="0.3">
      <c r="B9385" s="104"/>
      <c r="C9385" s="105"/>
      <c r="D9385" s="121"/>
      <c r="E9385" s="83"/>
    </row>
    <row r="9386" spans="2:5" x14ac:dyDescent="0.3">
      <c r="B9386" s="104"/>
      <c r="C9386" s="105"/>
      <c r="D9386" s="121"/>
      <c r="E9386" s="83"/>
    </row>
    <row r="9387" spans="2:5" x14ac:dyDescent="0.3">
      <c r="B9387" s="104"/>
      <c r="C9387" s="105"/>
      <c r="D9387" s="121"/>
      <c r="E9387" s="83"/>
    </row>
    <row r="9388" spans="2:5" x14ac:dyDescent="0.3">
      <c r="B9388" s="104"/>
      <c r="C9388" s="105"/>
      <c r="D9388" s="121"/>
      <c r="E9388" s="83"/>
    </row>
    <row r="9389" spans="2:5" x14ac:dyDescent="0.3">
      <c r="B9389" s="104"/>
      <c r="C9389" s="105"/>
      <c r="D9389" s="121"/>
      <c r="E9389" s="83"/>
    </row>
    <row r="9390" spans="2:5" x14ac:dyDescent="0.3">
      <c r="B9390" s="104"/>
      <c r="C9390" s="105"/>
      <c r="D9390" s="121"/>
      <c r="E9390" s="83"/>
    </row>
    <row r="9391" spans="2:5" x14ac:dyDescent="0.3">
      <c r="B9391" s="104"/>
      <c r="C9391" s="105"/>
      <c r="D9391" s="121"/>
      <c r="E9391" s="83"/>
    </row>
    <row r="9392" spans="2:5" x14ac:dyDescent="0.3">
      <c r="B9392" s="104"/>
      <c r="C9392" s="105"/>
      <c r="D9392" s="121"/>
      <c r="E9392" s="83"/>
    </row>
    <row r="9393" spans="2:5" x14ac:dyDescent="0.3">
      <c r="B9393" s="104"/>
      <c r="C9393" s="105"/>
      <c r="D9393" s="121"/>
      <c r="E9393" s="83"/>
    </row>
    <row r="9394" spans="2:5" x14ac:dyDescent="0.3">
      <c r="B9394" s="104"/>
      <c r="C9394" s="105"/>
      <c r="D9394" s="121"/>
      <c r="E9394" s="83"/>
    </row>
    <row r="9395" spans="2:5" x14ac:dyDescent="0.3">
      <c r="B9395" s="104"/>
      <c r="C9395" s="105"/>
      <c r="D9395" s="121"/>
      <c r="E9395" s="83"/>
    </row>
    <row r="9396" spans="2:5" x14ac:dyDescent="0.3">
      <c r="B9396" s="104"/>
      <c r="C9396" s="105"/>
      <c r="D9396" s="121"/>
      <c r="E9396" s="83"/>
    </row>
    <row r="9397" spans="2:5" x14ac:dyDescent="0.3">
      <c r="B9397" s="104"/>
      <c r="C9397" s="105"/>
      <c r="D9397" s="121"/>
      <c r="E9397" s="83"/>
    </row>
    <row r="9398" spans="2:5" x14ac:dyDescent="0.3">
      <c r="B9398" s="104"/>
      <c r="C9398" s="105"/>
      <c r="D9398" s="121"/>
      <c r="E9398" s="83"/>
    </row>
    <row r="9399" spans="2:5" x14ac:dyDescent="0.3">
      <c r="B9399" s="104"/>
      <c r="C9399" s="105"/>
      <c r="D9399" s="121"/>
      <c r="E9399" s="83"/>
    </row>
    <row r="9400" spans="2:5" x14ac:dyDescent="0.3">
      <c r="B9400" s="104"/>
      <c r="C9400" s="105"/>
      <c r="D9400" s="121"/>
      <c r="E9400" s="83"/>
    </row>
    <row r="9401" spans="2:5" x14ac:dyDescent="0.3">
      <c r="B9401" s="104"/>
      <c r="C9401" s="105"/>
      <c r="D9401" s="121"/>
      <c r="E9401" s="83"/>
    </row>
    <row r="9402" spans="2:5" x14ac:dyDescent="0.3">
      <c r="B9402" s="104"/>
      <c r="C9402" s="105"/>
      <c r="D9402" s="121"/>
      <c r="E9402" s="83"/>
    </row>
    <row r="9403" spans="2:5" x14ac:dyDescent="0.3">
      <c r="B9403" s="104"/>
      <c r="C9403" s="105"/>
      <c r="D9403" s="121"/>
      <c r="E9403" s="83"/>
    </row>
    <row r="9404" spans="2:5" x14ac:dyDescent="0.3">
      <c r="B9404" s="104"/>
      <c r="C9404" s="105"/>
      <c r="D9404" s="121"/>
      <c r="E9404" s="83"/>
    </row>
    <row r="9405" spans="2:5" x14ac:dyDescent="0.3">
      <c r="B9405" s="104"/>
      <c r="C9405" s="105"/>
      <c r="D9405" s="121"/>
      <c r="E9405" s="83"/>
    </row>
    <row r="9406" spans="2:5" x14ac:dyDescent="0.3">
      <c r="B9406" s="104"/>
      <c r="C9406" s="105"/>
      <c r="D9406" s="121"/>
      <c r="E9406" s="83"/>
    </row>
    <row r="9407" spans="2:5" x14ac:dyDescent="0.3">
      <c r="B9407" s="104"/>
      <c r="C9407" s="105"/>
      <c r="D9407" s="121"/>
      <c r="E9407" s="83"/>
    </row>
    <row r="9408" spans="2:5" x14ac:dyDescent="0.3">
      <c r="B9408" s="104"/>
      <c r="C9408" s="105"/>
      <c r="D9408" s="121"/>
      <c r="E9408" s="83"/>
    </row>
    <row r="9409" spans="2:5" x14ac:dyDescent="0.3">
      <c r="B9409" s="104"/>
      <c r="C9409" s="105"/>
      <c r="D9409" s="121"/>
      <c r="E9409" s="83"/>
    </row>
    <row r="9410" spans="2:5" x14ac:dyDescent="0.3">
      <c r="B9410" s="104"/>
      <c r="C9410" s="105"/>
      <c r="D9410" s="121"/>
      <c r="E9410" s="83"/>
    </row>
    <row r="9411" spans="2:5" x14ac:dyDescent="0.3">
      <c r="B9411" s="104"/>
      <c r="C9411" s="105"/>
      <c r="D9411" s="121"/>
      <c r="E9411" s="83"/>
    </row>
    <row r="9412" spans="2:5" x14ac:dyDescent="0.3">
      <c r="B9412" s="104"/>
      <c r="C9412" s="105"/>
      <c r="D9412" s="121"/>
      <c r="E9412" s="83"/>
    </row>
    <row r="9413" spans="2:5" x14ac:dyDescent="0.3">
      <c r="B9413" s="104"/>
      <c r="C9413" s="105"/>
      <c r="D9413" s="121"/>
      <c r="E9413" s="83"/>
    </row>
    <row r="9414" spans="2:5" x14ac:dyDescent="0.3">
      <c r="B9414" s="104"/>
      <c r="C9414" s="105"/>
      <c r="D9414" s="121"/>
      <c r="E9414" s="83"/>
    </row>
    <row r="9415" spans="2:5" x14ac:dyDescent="0.3">
      <c r="B9415" s="104"/>
      <c r="C9415" s="105"/>
      <c r="D9415" s="121"/>
      <c r="E9415" s="83"/>
    </row>
    <row r="9416" spans="2:5" x14ac:dyDescent="0.3">
      <c r="B9416" s="104"/>
      <c r="C9416" s="105"/>
      <c r="D9416" s="121"/>
      <c r="E9416" s="83"/>
    </row>
    <row r="9417" spans="2:5" x14ac:dyDescent="0.3">
      <c r="B9417" s="104"/>
      <c r="C9417" s="105"/>
      <c r="D9417" s="121"/>
      <c r="E9417" s="83"/>
    </row>
    <row r="9418" spans="2:5" x14ac:dyDescent="0.3">
      <c r="B9418" s="104"/>
      <c r="C9418" s="105"/>
      <c r="D9418" s="121"/>
      <c r="E9418" s="83"/>
    </row>
    <row r="9419" spans="2:5" x14ac:dyDescent="0.3">
      <c r="B9419" s="104"/>
      <c r="C9419" s="105"/>
      <c r="D9419" s="121"/>
      <c r="E9419" s="83"/>
    </row>
    <row r="9420" spans="2:5" x14ac:dyDescent="0.3">
      <c r="B9420" s="104"/>
      <c r="C9420" s="105"/>
      <c r="D9420" s="121"/>
      <c r="E9420" s="83"/>
    </row>
    <row r="9421" spans="2:5" x14ac:dyDescent="0.3">
      <c r="B9421" s="104"/>
      <c r="C9421" s="105"/>
      <c r="D9421" s="121"/>
      <c r="E9421" s="83"/>
    </row>
    <row r="9422" spans="2:5" x14ac:dyDescent="0.3">
      <c r="B9422" s="104"/>
      <c r="C9422" s="105"/>
      <c r="D9422" s="121"/>
      <c r="E9422" s="83"/>
    </row>
    <row r="9423" spans="2:5" x14ac:dyDescent="0.3">
      <c r="B9423" s="104"/>
      <c r="C9423" s="105"/>
      <c r="D9423" s="121"/>
      <c r="E9423" s="83"/>
    </row>
    <row r="9424" spans="2:5" x14ac:dyDescent="0.3">
      <c r="B9424" s="104"/>
      <c r="C9424" s="105"/>
      <c r="D9424" s="121"/>
      <c r="E9424" s="83"/>
    </row>
    <row r="9425" spans="2:5" x14ac:dyDescent="0.3">
      <c r="B9425" s="104"/>
      <c r="C9425" s="105"/>
      <c r="D9425" s="121"/>
      <c r="E9425" s="83"/>
    </row>
    <row r="9426" spans="2:5" x14ac:dyDescent="0.3">
      <c r="B9426" s="104"/>
      <c r="C9426" s="105"/>
      <c r="D9426" s="121"/>
      <c r="E9426" s="83"/>
    </row>
    <row r="9427" spans="2:5" x14ac:dyDescent="0.3">
      <c r="B9427" s="104"/>
      <c r="C9427" s="105"/>
      <c r="D9427" s="121"/>
      <c r="E9427" s="83"/>
    </row>
    <row r="9428" spans="2:5" x14ac:dyDescent="0.3">
      <c r="B9428" s="104"/>
      <c r="C9428" s="105"/>
      <c r="D9428" s="121"/>
      <c r="E9428" s="83"/>
    </row>
    <row r="9429" spans="2:5" x14ac:dyDescent="0.3">
      <c r="B9429" s="104"/>
      <c r="C9429" s="105"/>
      <c r="D9429" s="121"/>
      <c r="E9429" s="83"/>
    </row>
    <row r="9430" spans="2:5" x14ac:dyDescent="0.3">
      <c r="B9430" s="104"/>
      <c r="C9430" s="105"/>
      <c r="D9430" s="121"/>
      <c r="E9430" s="83"/>
    </row>
    <row r="9431" spans="2:5" x14ac:dyDescent="0.3">
      <c r="B9431" s="104"/>
      <c r="C9431" s="105"/>
      <c r="D9431" s="121"/>
      <c r="E9431" s="83"/>
    </row>
    <row r="9432" spans="2:5" x14ac:dyDescent="0.3">
      <c r="B9432" s="104"/>
      <c r="C9432" s="105"/>
      <c r="D9432" s="121"/>
      <c r="E9432" s="83"/>
    </row>
    <row r="9433" spans="2:5" x14ac:dyDescent="0.3">
      <c r="B9433" s="104"/>
      <c r="C9433" s="105"/>
      <c r="D9433" s="121"/>
      <c r="E9433" s="83"/>
    </row>
    <row r="9434" spans="2:5" x14ac:dyDescent="0.3">
      <c r="B9434" s="104"/>
      <c r="C9434" s="105"/>
      <c r="D9434" s="121"/>
      <c r="E9434" s="83"/>
    </row>
    <row r="9435" spans="2:5" x14ac:dyDescent="0.3">
      <c r="B9435" s="104"/>
      <c r="C9435" s="105"/>
      <c r="D9435" s="121"/>
      <c r="E9435" s="83"/>
    </row>
    <row r="9436" spans="2:5" x14ac:dyDescent="0.3">
      <c r="B9436" s="104"/>
      <c r="C9436" s="105"/>
      <c r="D9436" s="121"/>
      <c r="E9436" s="83"/>
    </row>
    <row r="9437" spans="2:5" x14ac:dyDescent="0.3">
      <c r="B9437" s="104"/>
      <c r="C9437" s="105"/>
      <c r="D9437" s="121"/>
      <c r="E9437" s="83"/>
    </row>
    <row r="9438" spans="2:5" x14ac:dyDescent="0.3">
      <c r="B9438" s="104"/>
      <c r="C9438" s="105"/>
      <c r="D9438" s="121"/>
      <c r="E9438" s="83"/>
    </row>
    <row r="9439" spans="2:5" x14ac:dyDescent="0.3">
      <c r="B9439" s="104"/>
      <c r="C9439" s="105"/>
      <c r="D9439" s="121"/>
      <c r="E9439" s="83"/>
    </row>
    <row r="9440" spans="2:5" x14ac:dyDescent="0.3">
      <c r="B9440" s="104"/>
      <c r="C9440" s="105"/>
      <c r="D9440" s="121"/>
      <c r="E9440" s="83"/>
    </row>
    <row r="9441" spans="2:5" x14ac:dyDescent="0.3">
      <c r="B9441" s="104"/>
      <c r="C9441" s="105"/>
      <c r="D9441" s="121"/>
      <c r="E9441" s="83"/>
    </row>
    <row r="9442" spans="2:5" x14ac:dyDescent="0.3">
      <c r="B9442" s="104"/>
      <c r="C9442" s="105"/>
      <c r="D9442" s="121"/>
      <c r="E9442" s="83"/>
    </row>
    <row r="9443" spans="2:5" x14ac:dyDescent="0.3">
      <c r="B9443" s="104"/>
      <c r="C9443" s="105"/>
      <c r="D9443" s="121"/>
      <c r="E9443" s="83"/>
    </row>
    <row r="9444" spans="2:5" x14ac:dyDescent="0.3">
      <c r="B9444" s="104"/>
      <c r="C9444" s="105"/>
      <c r="D9444" s="121"/>
      <c r="E9444" s="83"/>
    </row>
    <row r="9445" spans="2:5" x14ac:dyDescent="0.3">
      <c r="B9445" s="104"/>
      <c r="C9445" s="105"/>
      <c r="D9445" s="121"/>
      <c r="E9445" s="83"/>
    </row>
    <row r="9446" spans="2:5" x14ac:dyDescent="0.3">
      <c r="B9446" s="104"/>
      <c r="C9446" s="105"/>
      <c r="D9446" s="121"/>
      <c r="E9446" s="83"/>
    </row>
    <row r="9447" spans="2:5" x14ac:dyDescent="0.3">
      <c r="B9447" s="104"/>
      <c r="C9447" s="105"/>
      <c r="D9447" s="121"/>
      <c r="E9447" s="83"/>
    </row>
    <row r="9448" spans="2:5" x14ac:dyDescent="0.3">
      <c r="B9448" s="104"/>
      <c r="C9448" s="105"/>
      <c r="D9448" s="121"/>
      <c r="E9448" s="83"/>
    </row>
    <row r="9449" spans="2:5" x14ac:dyDescent="0.3">
      <c r="B9449" s="104"/>
      <c r="C9449" s="105"/>
      <c r="D9449" s="121"/>
      <c r="E9449" s="83"/>
    </row>
    <row r="9450" spans="2:5" x14ac:dyDescent="0.3">
      <c r="B9450" s="104"/>
      <c r="C9450" s="105"/>
      <c r="D9450" s="121"/>
      <c r="E9450" s="83"/>
    </row>
    <row r="9451" spans="2:5" x14ac:dyDescent="0.3">
      <c r="B9451" s="104"/>
      <c r="C9451" s="105"/>
      <c r="D9451" s="121"/>
      <c r="E9451" s="83"/>
    </row>
    <row r="9452" spans="2:5" x14ac:dyDescent="0.3">
      <c r="B9452" s="104"/>
      <c r="C9452" s="105"/>
      <c r="D9452" s="121"/>
      <c r="E9452" s="83"/>
    </row>
    <row r="9453" spans="2:5" x14ac:dyDescent="0.3">
      <c r="B9453" s="104"/>
      <c r="C9453" s="105"/>
      <c r="D9453" s="121"/>
      <c r="E9453" s="83"/>
    </row>
    <row r="9454" spans="2:5" x14ac:dyDescent="0.3">
      <c r="B9454" s="104"/>
      <c r="C9454" s="105"/>
      <c r="D9454" s="121"/>
      <c r="E9454" s="83"/>
    </row>
    <row r="9455" spans="2:5" x14ac:dyDescent="0.3">
      <c r="B9455" s="104"/>
      <c r="C9455" s="105"/>
      <c r="D9455" s="121"/>
      <c r="E9455" s="83"/>
    </row>
    <row r="9456" spans="2:5" x14ac:dyDescent="0.3">
      <c r="B9456" s="104"/>
      <c r="C9456" s="105"/>
      <c r="D9456" s="121"/>
      <c r="E9456" s="83"/>
    </row>
    <row r="9457" spans="2:5" x14ac:dyDescent="0.3">
      <c r="B9457" s="104"/>
      <c r="C9457" s="105"/>
      <c r="D9457" s="121"/>
      <c r="E9457" s="83"/>
    </row>
    <row r="9458" spans="2:5" x14ac:dyDescent="0.3">
      <c r="B9458" s="104"/>
      <c r="C9458" s="105"/>
      <c r="D9458" s="121"/>
      <c r="E9458" s="83"/>
    </row>
    <row r="9459" spans="2:5" x14ac:dyDescent="0.3">
      <c r="B9459" s="104"/>
      <c r="C9459" s="105"/>
      <c r="D9459" s="121"/>
      <c r="E9459" s="83"/>
    </row>
    <row r="9460" spans="2:5" x14ac:dyDescent="0.3">
      <c r="B9460" s="104"/>
      <c r="C9460" s="105"/>
      <c r="D9460" s="121"/>
      <c r="E9460" s="83"/>
    </row>
    <row r="9461" spans="2:5" x14ac:dyDescent="0.3">
      <c r="B9461" s="104"/>
      <c r="C9461" s="105"/>
      <c r="D9461" s="121"/>
      <c r="E9461" s="83"/>
    </row>
    <row r="9462" spans="2:5" x14ac:dyDescent="0.3">
      <c r="B9462" s="104"/>
      <c r="C9462" s="105"/>
      <c r="D9462" s="121"/>
      <c r="E9462" s="83"/>
    </row>
    <row r="9463" spans="2:5" x14ac:dyDescent="0.3">
      <c r="B9463" s="104"/>
      <c r="C9463" s="105"/>
      <c r="D9463" s="121"/>
      <c r="E9463" s="83"/>
    </row>
    <row r="9464" spans="2:5" x14ac:dyDescent="0.3">
      <c r="B9464" s="104"/>
      <c r="C9464" s="105"/>
      <c r="D9464" s="121"/>
      <c r="E9464" s="83"/>
    </row>
    <row r="9465" spans="2:5" x14ac:dyDescent="0.3">
      <c r="B9465" s="104"/>
      <c r="C9465" s="105"/>
      <c r="D9465" s="121"/>
      <c r="E9465" s="83"/>
    </row>
    <row r="9466" spans="2:5" x14ac:dyDescent="0.3">
      <c r="B9466" s="104"/>
      <c r="C9466" s="105"/>
      <c r="D9466" s="121"/>
      <c r="E9466" s="83"/>
    </row>
    <row r="9467" spans="2:5" x14ac:dyDescent="0.3">
      <c r="B9467" s="104"/>
      <c r="C9467" s="105"/>
      <c r="D9467" s="121"/>
      <c r="E9467" s="83"/>
    </row>
    <row r="9468" spans="2:5" x14ac:dyDescent="0.3">
      <c r="B9468" s="104"/>
      <c r="C9468" s="105"/>
      <c r="D9468" s="121"/>
      <c r="E9468" s="83"/>
    </row>
    <row r="9469" spans="2:5" x14ac:dyDescent="0.3">
      <c r="B9469" s="104"/>
      <c r="C9469" s="105"/>
      <c r="D9469" s="121"/>
      <c r="E9469" s="83"/>
    </row>
    <row r="9470" spans="2:5" x14ac:dyDescent="0.3">
      <c r="B9470" s="104"/>
      <c r="C9470" s="105"/>
      <c r="D9470" s="121"/>
      <c r="E9470" s="83"/>
    </row>
    <row r="9471" spans="2:5" x14ac:dyDescent="0.3">
      <c r="B9471" s="104"/>
      <c r="C9471" s="105"/>
      <c r="D9471" s="121"/>
      <c r="E9471" s="83"/>
    </row>
    <row r="9472" spans="2:5" x14ac:dyDescent="0.3">
      <c r="B9472" s="104"/>
      <c r="C9472" s="105"/>
      <c r="D9472" s="121"/>
      <c r="E9472" s="83"/>
    </row>
    <row r="9473" spans="2:5" x14ac:dyDescent="0.3">
      <c r="B9473" s="104"/>
      <c r="C9473" s="105"/>
      <c r="D9473" s="121"/>
      <c r="E9473" s="83"/>
    </row>
    <row r="9474" spans="2:5" x14ac:dyDescent="0.3">
      <c r="B9474" s="104"/>
      <c r="C9474" s="105"/>
      <c r="D9474" s="121"/>
      <c r="E9474" s="83"/>
    </row>
    <row r="9475" spans="2:5" x14ac:dyDescent="0.3">
      <c r="B9475" s="104"/>
      <c r="C9475" s="105"/>
      <c r="D9475" s="121"/>
      <c r="E9475" s="83"/>
    </row>
    <row r="9476" spans="2:5" x14ac:dyDescent="0.3">
      <c r="B9476" s="104"/>
      <c r="C9476" s="105"/>
      <c r="D9476" s="121"/>
      <c r="E9476" s="83"/>
    </row>
    <row r="9477" spans="2:5" x14ac:dyDescent="0.3">
      <c r="B9477" s="104"/>
      <c r="C9477" s="105"/>
      <c r="D9477" s="121"/>
      <c r="E9477" s="83"/>
    </row>
    <row r="9478" spans="2:5" x14ac:dyDescent="0.3">
      <c r="B9478" s="104"/>
      <c r="C9478" s="105"/>
      <c r="D9478" s="121"/>
      <c r="E9478" s="83"/>
    </row>
    <row r="9479" spans="2:5" x14ac:dyDescent="0.3">
      <c r="B9479" s="104"/>
      <c r="C9479" s="105"/>
      <c r="D9479" s="121"/>
      <c r="E9479" s="83"/>
    </row>
    <row r="9480" spans="2:5" x14ac:dyDescent="0.3">
      <c r="B9480" s="104"/>
      <c r="C9480" s="105"/>
      <c r="D9480" s="121"/>
      <c r="E9480" s="83"/>
    </row>
    <row r="9481" spans="2:5" x14ac:dyDescent="0.3">
      <c r="B9481" s="104"/>
      <c r="C9481" s="105"/>
      <c r="D9481" s="121"/>
      <c r="E9481" s="83"/>
    </row>
    <row r="9482" spans="2:5" x14ac:dyDescent="0.3">
      <c r="B9482" s="104"/>
      <c r="C9482" s="105"/>
      <c r="D9482" s="121"/>
      <c r="E9482" s="83"/>
    </row>
    <row r="9483" spans="2:5" x14ac:dyDescent="0.3">
      <c r="B9483" s="104"/>
      <c r="C9483" s="105"/>
      <c r="D9483" s="121"/>
      <c r="E9483" s="83"/>
    </row>
    <row r="9484" spans="2:5" x14ac:dyDescent="0.3">
      <c r="B9484" s="104"/>
      <c r="C9484" s="105"/>
      <c r="D9484" s="121"/>
      <c r="E9484" s="83"/>
    </row>
    <row r="9485" spans="2:5" x14ac:dyDescent="0.3">
      <c r="B9485" s="104"/>
      <c r="C9485" s="105"/>
      <c r="D9485" s="121"/>
      <c r="E9485" s="83"/>
    </row>
    <row r="9486" spans="2:5" x14ac:dyDescent="0.3">
      <c r="B9486" s="104"/>
      <c r="C9486" s="105"/>
      <c r="D9486" s="121"/>
      <c r="E9486" s="83"/>
    </row>
    <row r="9487" spans="2:5" x14ac:dyDescent="0.3">
      <c r="B9487" s="104"/>
      <c r="C9487" s="105"/>
      <c r="D9487" s="121"/>
      <c r="E9487" s="83"/>
    </row>
    <row r="9488" spans="2:5" x14ac:dyDescent="0.3">
      <c r="B9488" s="104"/>
      <c r="C9488" s="105"/>
      <c r="D9488" s="121"/>
      <c r="E9488" s="83"/>
    </row>
    <row r="9489" spans="2:5" x14ac:dyDescent="0.3">
      <c r="B9489" s="104"/>
      <c r="C9489" s="105"/>
      <c r="D9489" s="121"/>
      <c r="E9489" s="83"/>
    </row>
    <row r="9490" spans="2:5" x14ac:dyDescent="0.3">
      <c r="B9490" s="104"/>
      <c r="C9490" s="105"/>
      <c r="D9490" s="121"/>
      <c r="E9490" s="83"/>
    </row>
    <row r="9491" spans="2:5" x14ac:dyDescent="0.3">
      <c r="B9491" s="104"/>
      <c r="C9491" s="105"/>
      <c r="D9491" s="121"/>
      <c r="E9491" s="83"/>
    </row>
    <row r="9492" spans="2:5" x14ac:dyDescent="0.3">
      <c r="B9492" s="104"/>
      <c r="C9492" s="105"/>
      <c r="D9492" s="121"/>
      <c r="E9492" s="83"/>
    </row>
    <row r="9493" spans="2:5" x14ac:dyDescent="0.3">
      <c r="B9493" s="104"/>
      <c r="C9493" s="105"/>
      <c r="D9493" s="121"/>
      <c r="E9493" s="83"/>
    </row>
    <row r="9494" spans="2:5" x14ac:dyDescent="0.3">
      <c r="B9494" s="104"/>
      <c r="C9494" s="105"/>
      <c r="D9494" s="121"/>
      <c r="E9494" s="83"/>
    </row>
    <row r="9495" spans="2:5" x14ac:dyDescent="0.3">
      <c r="B9495" s="104"/>
      <c r="C9495" s="105"/>
      <c r="D9495" s="121"/>
      <c r="E9495" s="83"/>
    </row>
    <row r="9496" spans="2:5" x14ac:dyDescent="0.3">
      <c r="B9496" s="104"/>
      <c r="C9496" s="105"/>
      <c r="D9496" s="121"/>
      <c r="E9496" s="83"/>
    </row>
    <row r="9497" spans="2:5" x14ac:dyDescent="0.3">
      <c r="B9497" s="104"/>
      <c r="C9497" s="105"/>
      <c r="D9497" s="121"/>
      <c r="E9497" s="83"/>
    </row>
    <row r="9498" spans="2:5" x14ac:dyDescent="0.3">
      <c r="B9498" s="104"/>
      <c r="C9498" s="105"/>
      <c r="D9498" s="121"/>
      <c r="E9498" s="83"/>
    </row>
    <row r="9499" spans="2:5" x14ac:dyDescent="0.3">
      <c r="B9499" s="104"/>
      <c r="C9499" s="105"/>
      <c r="D9499" s="121"/>
      <c r="E9499" s="83"/>
    </row>
    <row r="9500" spans="2:5" x14ac:dyDescent="0.3">
      <c r="B9500" s="104"/>
      <c r="C9500" s="105"/>
      <c r="D9500" s="121"/>
      <c r="E9500" s="83"/>
    </row>
    <row r="9501" spans="2:5" x14ac:dyDescent="0.3">
      <c r="B9501" s="104"/>
      <c r="C9501" s="105"/>
      <c r="D9501" s="121"/>
      <c r="E9501" s="83"/>
    </row>
    <row r="9502" spans="2:5" x14ac:dyDescent="0.3">
      <c r="B9502" s="104"/>
      <c r="C9502" s="105"/>
      <c r="D9502" s="121"/>
      <c r="E9502" s="83"/>
    </row>
    <row r="9503" spans="2:5" x14ac:dyDescent="0.3">
      <c r="B9503" s="104"/>
      <c r="C9503" s="105"/>
      <c r="D9503" s="121"/>
      <c r="E9503" s="83"/>
    </row>
    <row r="9504" spans="2:5" x14ac:dyDescent="0.3">
      <c r="B9504" s="104"/>
      <c r="C9504" s="105"/>
      <c r="D9504" s="121"/>
      <c r="E9504" s="83"/>
    </row>
    <row r="9505" spans="2:5" x14ac:dyDescent="0.3">
      <c r="B9505" s="104"/>
      <c r="C9505" s="105"/>
      <c r="D9505" s="121"/>
      <c r="E9505" s="83"/>
    </row>
    <row r="9506" spans="2:5" x14ac:dyDescent="0.3">
      <c r="B9506" s="104"/>
      <c r="C9506" s="105"/>
      <c r="D9506" s="121"/>
      <c r="E9506" s="83"/>
    </row>
    <row r="9507" spans="2:5" x14ac:dyDescent="0.3">
      <c r="B9507" s="104"/>
      <c r="C9507" s="105"/>
      <c r="D9507" s="121"/>
      <c r="E9507" s="83"/>
    </row>
    <row r="9508" spans="2:5" x14ac:dyDescent="0.3">
      <c r="B9508" s="104"/>
      <c r="C9508" s="105"/>
      <c r="D9508" s="121"/>
      <c r="E9508" s="83"/>
    </row>
    <row r="9509" spans="2:5" x14ac:dyDescent="0.3">
      <c r="B9509" s="104"/>
      <c r="C9509" s="105"/>
      <c r="D9509" s="121"/>
      <c r="E9509" s="83"/>
    </row>
    <row r="9510" spans="2:5" x14ac:dyDescent="0.3">
      <c r="B9510" s="104"/>
      <c r="C9510" s="105"/>
      <c r="D9510" s="121"/>
      <c r="E9510" s="83"/>
    </row>
    <row r="9511" spans="2:5" x14ac:dyDescent="0.3">
      <c r="B9511" s="104"/>
      <c r="C9511" s="105"/>
      <c r="D9511" s="121"/>
      <c r="E9511" s="83"/>
    </row>
    <row r="9512" spans="2:5" x14ac:dyDescent="0.3">
      <c r="B9512" s="104"/>
      <c r="C9512" s="105"/>
      <c r="D9512" s="121"/>
      <c r="E9512" s="83"/>
    </row>
    <row r="9513" spans="2:5" x14ac:dyDescent="0.3">
      <c r="B9513" s="104"/>
      <c r="C9513" s="105"/>
      <c r="D9513" s="121"/>
      <c r="E9513" s="83"/>
    </row>
    <row r="9514" spans="2:5" x14ac:dyDescent="0.3">
      <c r="B9514" s="104"/>
      <c r="C9514" s="105"/>
      <c r="D9514" s="121"/>
      <c r="E9514" s="83"/>
    </row>
    <row r="9515" spans="2:5" x14ac:dyDescent="0.3">
      <c r="B9515" s="104"/>
      <c r="C9515" s="105"/>
      <c r="D9515" s="121"/>
      <c r="E9515" s="83"/>
    </row>
    <row r="9516" spans="2:5" x14ac:dyDescent="0.3">
      <c r="B9516" s="104"/>
      <c r="C9516" s="105"/>
      <c r="D9516" s="121"/>
      <c r="E9516" s="83"/>
    </row>
    <row r="9517" spans="2:5" x14ac:dyDescent="0.3">
      <c r="B9517" s="104"/>
      <c r="C9517" s="105"/>
      <c r="D9517" s="121"/>
      <c r="E9517" s="83"/>
    </row>
    <row r="9518" spans="2:5" x14ac:dyDescent="0.3">
      <c r="B9518" s="104"/>
      <c r="C9518" s="105"/>
      <c r="D9518" s="121"/>
      <c r="E9518" s="83"/>
    </row>
    <row r="9519" spans="2:5" x14ac:dyDescent="0.3">
      <c r="B9519" s="104"/>
      <c r="C9519" s="105"/>
      <c r="D9519" s="121"/>
      <c r="E9519" s="83"/>
    </row>
    <row r="9520" spans="2:5" x14ac:dyDescent="0.3">
      <c r="B9520" s="104"/>
      <c r="C9520" s="105"/>
      <c r="D9520" s="121"/>
      <c r="E9520" s="83"/>
    </row>
    <row r="9521" spans="2:5" x14ac:dyDescent="0.3">
      <c r="B9521" s="104"/>
      <c r="C9521" s="105"/>
      <c r="D9521" s="121"/>
      <c r="E9521" s="83"/>
    </row>
    <row r="9522" spans="2:5" x14ac:dyDescent="0.3">
      <c r="B9522" s="104"/>
      <c r="C9522" s="105"/>
      <c r="D9522" s="121"/>
      <c r="E9522" s="83"/>
    </row>
    <row r="9523" spans="2:5" x14ac:dyDescent="0.3">
      <c r="B9523" s="104"/>
      <c r="C9523" s="105"/>
      <c r="D9523" s="121"/>
      <c r="E9523" s="83"/>
    </row>
    <row r="9524" spans="2:5" x14ac:dyDescent="0.3">
      <c r="B9524" s="104"/>
      <c r="C9524" s="105"/>
      <c r="D9524" s="121"/>
      <c r="E9524" s="83"/>
    </row>
    <row r="9525" spans="2:5" x14ac:dyDescent="0.3">
      <c r="B9525" s="104"/>
      <c r="C9525" s="105"/>
      <c r="D9525" s="121"/>
      <c r="E9525" s="83"/>
    </row>
    <row r="9526" spans="2:5" x14ac:dyDescent="0.3">
      <c r="B9526" s="104"/>
      <c r="C9526" s="105"/>
      <c r="D9526" s="121"/>
      <c r="E9526" s="83"/>
    </row>
    <row r="9527" spans="2:5" x14ac:dyDescent="0.3">
      <c r="B9527" s="104"/>
      <c r="C9527" s="105"/>
      <c r="D9527" s="121"/>
      <c r="E9527" s="83"/>
    </row>
    <row r="9528" spans="2:5" x14ac:dyDescent="0.3">
      <c r="B9528" s="104"/>
      <c r="C9528" s="105"/>
      <c r="D9528" s="121"/>
      <c r="E9528" s="83"/>
    </row>
    <row r="9529" spans="2:5" x14ac:dyDescent="0.3">
      <c r="B9529" s="104"/>
      <c r="C9529" s="105"/>
      <c r="D9529" s="121"/>
      <c r="E9529" s="83"/>
    </row>
    <row r="9530" spans="2:5" x14ac:dyDescent="0.3">
      <c r="B9530" s="104"/>
      <c r="C9530" s="105"/>
      <c r="D9530" s="121"/>
      <c r="E9530" s="83"/>
    </row>
    <row r="9531" spans="2:5" x14ac:dyDescent="0.3">
      <c r="B9531" s="104"/>
      <c r="C9531" s="105"/>
      <c r="D9531" s="121"/>
      <c r="E9531" s="83"/>
    </row>
    <row r="9532" spans="2:5" x14ac:dyDescent="0.3">
      <c r="B9532" s="104"/>
      <c r="C9532" s="105"/>
      <c r="D9532" s="121"/>
      <c r="E9532" s="83"/>
    </row>
    <row r="9533" spans="2:5" x14ac:dyDescent="0.3">
      <c r="B9533" s="104"/>
      <c r="C9533" s="105"/>
      <c r="D9533" s="121"/>
      <c r="E9533" s="83"/>
    </row>
    <row r="9534" spans="2:5" x14ac:dyDescent="0.3">
      <c r="B9534" s="104"/>
      <c r="C9534" s="105"/>
      <c r="D9534" s="121"/>
      <c r="E9534" s="83"/>
    </row>
    <row r="9535" spans="2:5" x14ac:dyDescent="0.3">
      <c r="B9535" s="104"/>
      <c r="C9535" s="105"/>
      <c r="D9535" s="121"/>
      <c r="E9535" s="83"/>
    </row>
    <row r="9536" spans="2:5" x14ac:dyDescent="0.3">
      <c r="B9536" s="104"/>
      <c r="C9536" s="105"/>
      <c r="D9536" s="121"/>
      <c r="E9536" s="83"/>
    </row>
    <row r="9537" spans="2:5" x14ac:dyDescent="0.3">
      <c r="B9537" s="104"/>
      <c r="C9537" s="105"/>
      <c r="D9537" s="121"/>
      <c r="E9537" s="83"/>
    </row>
    <row r="9538" spans="2:5" x14ac:dyDescent="0.3">
      <c r="B9538" s="104"/>
      <c r="C9538" s="105"/>
      <c r="D9538" s="121"/>
      <c r="E9538" s="83"/>
    </row>
    <row r="9539" spans="2:5" x14ac:dyDescent="0.3">
      <c r="B9539" s="104"/>
      <c r="C9539" s="105"/>
      <c r="D9539" s="121"/>
      <c r="E9539" s="83"/>
    </row>
    <row r="9540" spans="2:5" x14ac:dyDescent="0.3">
      <c r="B9540" s="104"/>
      <c r="C9540" s="105"/>
      <c r="D9540" s="121"/>
      <c r="E9540" s="83"/>
    </row>
    <row r="9541" spans="2:5" x14ac:dyDescent="0.3">
      <c r="B9541" s="104"/>
      <c r="C9541" s="105"/>
      <c r="D9541" s="121"/>
      <c r="E9541" s="83"/>
    </row>
    <row r="9542" spans="2:5" x14ac:dyDescent="0.3">
      <c r="B9542" s="104"/>
      <c r="C9542" s="105"/>
      <c r="D9542" s="121"/>
      <c r="E9542" s="83"/>
    </row>
    <row r="9543" spans="2:5" x14ac:dyDescent="0.3">
      <c r="B9543" s="104"/>
      <c r="C9543" s="105"/>
      <c r="D9543" s="121"/>
      <c r="E9543" s="83"/>
    </row>
    <row r="9544" spans="2:5" x14ac:dyDescent="0.3">
      <c r="B9544" s="104"/>
      <c r="C9544" s="105"/>
      <c r="D9544" s="121"/>
      <c r="E9544" s="83"/>
    </row>
    <row r="9545" spans="2:5" x14ac:dyDescent="0.3">
      <c r="B9545" s="104"/>
      <c r="C9545" s="105"/>
      <c r="D9545" s="121"/>
      <c r="E9545" s="83"/>
    </row>
    <row r="9546" spans="2:5" x14ac:dyDescent="0.3">
      <c r="B9546" s="104"/>
      <c r="C9546" s="105"/>
      <c r="D9546" s="121"/>
      <c r="E9546" s="83"/>
    </row>
    <row r="9547" spans="2:5" x14ac:dyDescent="0.3">
      <c r="B9547" s="104"/>
      <c r="C9547" s="105"/>
      <c r="D9547" s="121"/>
      <c r="E9547" s="83"/>
    </row>
    <row r="9548" spans="2:5" x14ac:dyDescent="0.3">
      <c r="B9548" s="104"/>
      <c r="C9548" s="105"/>
      <c r="D9548" s="121"/>
      <c r="E9548" s="83"/>
    </row>
    <row r="9549" spans="2:5" x14ac:dyDescent="0.3">
      <c r="B9549" s="104"/>
      <c r="C9549" s="105"/>
      <c r="D9549" s="121"/>
      <c r="E9549" s="83"/>
    </row>
    <row r="9550" spans="2:5" x14ac:dyDescent="0.3">
      <c r="B9550" s="104"/>
      <c r="C9550" s="105"/>
      <c r="D9550" s="121"/>
      <c r="E9550" s="83"/>
    </row>
    <row r="9551" spans="2:5" x14ac:dyDescent="0.3">
      <c r="B9551" s="104"/>
      <c r="C9551" s="105"/>
      <c r="D9551" s="121"/>
      <c r="E9551" s="83"/>
    </row>
    <row r="9552" spans="2:5" x14ac:dyDescent="0.3">
      <c r="B9552" s="104"/>
      <c r="C9552" s="105"/>
      <c r="D9552" s="121"/>
      <c r="E9552" s="83"/>
    </row>
    <row r="9553" spans="2:5" x14ac:dyDescent="0.3">
      <c r="B9553" s="104"/>
      <c r="C9553" s="105"/>
      <c r="D9553" s="121"/>
      <c r="E9553" s="83"/>
    </row>
    <row r="9554" spans="2:5" x14ac:dyDescent="0.3">
      <c r="B9554" s="104"/>
      <c r="C9554" s="105"/>
      <c r="D9554" s="121"/>
      <c r="E9554" s="83"/>
    </row>
    <row r="9555" spans="2:5" x14ac:dyDescent="0.3">
      <c r="B9555" s="104"/>
      <c r="C9555" s="105"/>
      <c r="D9555" s="121"/>
      <c r="E9555" s="83"/>
    </row>
    <row r="9556" spans="2:5" x14ac:dyDescent="0.3">
      <c r="B9556" s="104"/>
      <c r="C9556" s="105"/>
      <c r="D9556" s="121"/>
      <c r="E9556" s="83"/>
    </row>
    <row r="9557" spans="2:5" x14ac:dyDescent="0.3">
      <c r="B9557" s="104"/>
      <c r="C9557" s="105"/>
      <c r="D9557" s="121"/>
      <c r="E9557" s="83"/>
    </row>
    <row r="9558" spans="2:5" x14ac:dyDescent="0.3">
      <c r="B9558" s="104"/>
      <c r="C9558" s="105"/>
      <c r="D9558" s="121"/>
      <c r="E9558" s="83"/>
    </row>
    <row r="9559" spans="2:5" x14ac:dyDescent="0.3">
      <c r="B9559" s="104"/>
      <c r="C9559" s="105"/>
      <c r="D9559" s="121"/>
      <c r="E9559" s="83"/>
    </row>
    <row r="9560" spans="2:5" x14ac:dyDescent="0.3">
      <c r="B9560" s="104"/>
      <c r="C9560" s="105"/>
      <c r="D9560" s="121"/>
      <c r="E9560" s="83"/>
    </row>
    <row r="9561" spans="2:5" x14ac:dyDescent="0.3">
      <c r="B9561" s="104"/>
      <c r="C9561" s="105"/>
      <c r="D9561" s="121"/>
      <c r="E9561" s="83"/>
    </row>
    <row r="9562" spans="2:5" x14ac:dyDescent="0.3">
      <c r="B9562" s="104"/>
      <c r="C9562" s="105"/>
      <c r="D9562" s="121"/>
      <c r="E9562" s="83"/>
    </row>
    <row r="9563" spans="2:5" x14ac:dyDescent="0.3">
      <c r="B9563" s="104"/>
      <c r="C9563" s="105"/>
      <c r="D9563" s="121"/>
      <c r="E9563" s="83"/>
    </row>
    <row r="9564" spans="2:5" x14ac:dyDescent="0.3">
      <c r="B9564" s="104"/>
      <c r="C9564" s="105"/>
      <c r="D9564" s="121"/>
      <c r="E9564" s="83"/>
    </row>
    <row r="9565" spans="2:5" x14ac:dyDescent="0.3">
      <c r="B9565" s="104"/>
      <c r="C9565" s="105"/>
      <c r="D9565" s="121"/>
      <c r="E9565" s="83"/>
    </row>
    <row r="9566" spans="2:5" x14ac:dyDescent="0.3">
      <c r="B9566" s="104"/>
      <c r="C9566" s="105"/>
      <c r="D9566" s="121"/>
      <c r="E9566" s="83"/>
    </row>
    <row r="9567" spans="2:5" x14ac:dyDescent="0.3">
      <c r="B9567" s="104"/>
      <c r="C9567" s="105"/>
      <c r="D9567" s="121"/>
      <c r="E9567" s="83"/>
    </row>
    <row r="9568" spans="2:5" x14ac:dyDescent="0.3">
      <c r="B9568" s="104"/>
      <c r="C9568" s="105"/>
      <c r="D9568" s="121"/>
      <c r="E9568" s="83"/>
    </row>
    <row r="9569" spans="2:5" x14ac:dyDescent="0.3">
      <c r="B9569" s="104"/>
      <c r="C9569" s="105"/>
      <c r="D9569" s="121"/>
      <c r="E9569" s="83"/>
    </row>
    <row r="9570" spans="2:5" x14ac:dyDescent="0.3">
      <c r="B9570" s="104"/>
      <c r="C9570" s="105"/>
      <c r="D9570" s="121"/>
      <c r="E9570" s="83"/>
    </row>
    <row r="9571" spans="2:5" x14ac:dyDescent="0.3">
      <c r="B9571" s="104"/>
      <c r="C9571" s="105"/>
      <c r="D9571" s="121"/>
      <c r="E9571" s="83"/>
    </row>
    <row r="9572" spans="2:5" x14ac:dyDescent="0.3">
      <c r="B9572" s="104"/>
      <c r="C9572" s="105"/>
      <c r="D9572" s="121"/>
      <c r="E9572" s="83"/>
    </row>
    <row r="9573" spans="2:5" x14ac:dyDescent="0.3">
      <c r="B9573" s="104"/>
      <c r="C9573" s="105"/>
      <c r="D9573" s="121"/>
      <c r="E9573" s="83"/>
    </row>
    <row r="9574" spans="2:5" x14ac:dyDescent="0.3">
      <c r="B9574" s="104"/>
      <c r="C9574" s="105"/>
      <c r="D9574" s="121"/>
      <c r="E9574" s="83"/>
    </row>
    <row r="9575" spans="2:5" x14ac:dyDescent="0.3">
      <c r="B9575" s="104"/>
      <c r="C9575" s="105"/>
      <c r="D9575" s="121"/>
      <c r="E9575" s="83"/>
    </row>
    <row r="9576" spans="2:5" x14ac:dyDescent="0.3">
      <c r="B9576" s="104"/>
      <c r="C9576" s="105"/>
      <c r="D9576" s="121"/>
      <c r="E9576" s="83"/>
    </row>
    <row r="9577" spans="2:5" x14ac:dyDescent="0.3">
      <c r="B9577" s="104"/>
      <c r="C9577" s="105"/>
      <c r="D9577" s="121"/>
      <c r="E9577" s="83"/>
    </row>
    <row r="9578" spans="2:5" x14ac:dyDescent="0.3">
      <c r="B9578" s="104"/>
      <c r="C9578" s="105"/>
      <c r="D9578" s="121"/>
      <c r="E9578" s="83"/>
    </row>
    <row r="9579" spans="2:5" x14ac:dyDescent="0.3">
      <c r="B9579" s="104"/>
      <c r="C9579" s="105"/>
      <c r="D9579" s="121"/>
      <c r="E9579" s="83"/>
    </row>
    <row r="9580" spans="2:5" x14ac:dyDescent="0.3">
      <c r="B9580" s="104"/>
      <c r="C9580" s="105"/>
      <c r="D9580" s="121"/>
      <c r="E9580" s="83"/>
    </row>
    <row r="9581" spans="2:5" x14ac:dyDescent="0.3">
      <c r="B9581" s="104"/>
      <c r="C9581" s="105"/>
      <c r="D9581" s="121"/>
      <c r="E9581" s="83"/>
    </row>
    <row r="9582" spans="2:5" x14ac:dyDescent="0.3">
      <c r="B9582" s="104"/>
      <c r="C9582" s="105"/>
      <c r="D9582" s="121"/>
      <c r="E9582" s="83"/>
    </row>
    <row r="9583" spans="2:5" x14ac:dyDescent="0.3">
      <c r="B9583" s="104"/>
      <c r="C9583" s="105"/>
      <c r="D9583" s="121"/>
      <c r="E9583" s="83"/>
    </row>
    <row r="9584" spans="2:5" x14ac:dyDescent="0.3">
      <c r="B9584" s="104"/>
      <c r="C9584" s="105"/>
      <c r="D9584" s="121"/>
      <c r="E9584" s="83"/>
    </row>
    <row r="9585" spans="2:5" x14ac:dyDescent="0.3">
      <c r="B9585" s="104"/>
      <c r="C9585" s="105"/>
      <c r="D9585" s="121"/>
      <c r="E9585" s="83"/>
    </row>
    <row r="9586" spans="2:5" x14ac:dyDescent="0.3">
      <c r="B9586" s="104"/>
      <c r="C9586" s="105"/>
      <c r="D9586" s="121"/>
      <c r="E9586" s="83"/>
    </row>
    <row r="9587" spans="2:5" x14ac:dyDescent="0.3">
      <c r="B9587" s="104"/>
      <c r="C9587" s="105"/>
      <c r="D9587" s="121"/>
      <c r="E9587" s="83"/>
    </row>
    <row r="9588" spans="2:5" x14ac:dyDescent="0.3">
      <c r="B9588" s="104"/>
      <c r="C9588" s="105"/>
      <c r="D9588" s="121"/>
      <c r="E9588" s="83"/>
    </row>
    <row r="9589" spans="2:5" x14ac:dyDescent="0.3">
      <c r="B9589" s="104"/>
      <c r="C9589" s="105"/>
      <c r="D9589" s="121"/>
      <c r="E9589" s="83"/>
    </row>
    <row r="9590" spans="2:5" x14ac:dyDescent="0.3">
      <c r="B9590" s="104"/>
      <c r="C9590" s="105"/>
      <c r="D9590" s="121"/>
      <c r="E9590" s="83"/>
    </row>
    <row r="9591" spans="2:5" x14ac:dyDescent="0.3">
      <c r="B9591" s="104"/>
      <c r="C9591" s="105"/>
      <c r="D9591" s="121"/>
      <c r="E9591" s="83"/>
    </row>
    <row r="9592" spans="2:5" x14ac:dyDescent="0.3">
      <c r="B9592" s="104"/>
      <c r="C9592" s="105"/>
      <c r="D9592" s="121"/>
      <c r="E9592" s="83"/>
    </row>
    <row r="9593" spans="2:5" x14ac:dyDescent="0.3">
      <c r="B9593" s="104"/>
      <c r="C9593" s="105"/>
      <c r="D9593" s="121"/>
      <c r="E9593" s="83"/>
    </row>
    <row r="9594" spans="2:5" x14ac:dyDescent="0.3">
      <c r="B9594" s="104"/>
      <c r="C9594" s="105"/>
      <c r="D9594" s="121"/>
      <c r="E9594" s="83"/>
    </row>
    <row r="9595" spans="2:5" x14ac:dyDescent="0.3">
      <c r="B9595" s="104"/>
      <c r="C9595" s="105"/>
      <c r="D9595" s="121"/>
      <c r="E9595" s="83"/>
    </row>
    <row r="9596" spans="2:5" x14ac:dyDescent="0.3">
      <c r="B9596" s="104"/>
      <c r="C9596" s="105"/>
      <c r="D9596" s="121"/>
      <c r="E9596" s="83"/>
    </row>
    <row r="9597" spans="2:5" x14ac:dyDescent="0.3">
      <c r="B9597" s="104"/>
      <c r="C9597" s="105"/>
      <c r="D9597" s="121"/>
      <c r="E9597" s="83"/>
    </row>
    <row r="9598" spans="2:5" x14ac:dyDescent="0.3">
      <c r="B9598" s="104"/>
      <c r="C9598" s="105"/>
      <c r="D9598" s="121"/>
      <c r="E9598" s="83"/>
    </row>
    <row r="9599" spans="2:5" x14ac:dyDescent="0.3">
      <c r="B9599" s="104"/>
      <c r="C9599" s="105"/>
      <c r="D9599" s="121"/>
      <c r="E9599" s="83"/>
    </row>
    <row r="9600" spans="2:5" x14ac:dyDescent="0.3">
      <c r="B9600" s="104"/>
      <c r="C9600" s="105"/>
      <c r="D9600" s="121"/>
      <c r="E9600" s="83"/>
    </row>
    <row r="9601" spans="2:5" x14ac:dyDescent="0.3">
      <c r="B9601" s="104"/>
      <c r="C9601" s="105"/>
      <c r="D9601" s="121"/>
      <c r="E9601" s="83"/>
    </row>
    <row r="9602" spans="2:5" x14ac:dyDescent="0.3">
      <c r="B9602" s="104"/>
      <c r="C9602" s="105"/>
      <c r="D9602" s="121"/>
      <c r="E9602" s="83"/>
    </row>
    <row r="9603" spans="2:5" x14ac:dyDescent="0.3">
      <c r="B9603" s="104"/>
      <c r="C9603" s="105"/>
      <c r="D9603" s="121"/>
      <c r="E9603" s="83"/>
    </row>
    <row r="9604" spans="2:5" x14ac:dyDescent="0.3">
      <c r="B9604" s="104"/>
      <c r="C9604" s="105"/>
      <c r="D9604" s="121"/>
      <c r="E9604" s="83"/>
    </row>
    <row r="9605" spans="2:5" x14ac:dyDescent="0.3">
      <c r="B9605" s="104"/>
      <c r="C9605" s="105"/>
      <c r="D9605" s="121"/>
      <c r="E9605" s="83"/>
    </row>
    <row r="9606" spans="2:5" x14ac:dyDescent="0.3">
      <c r="B9606" s="104"/>
      <c r="C9606" s="105"/>
      <c r="D9606" s="121"/>
      <c r="E9606" s="83"/>
    </row>
    <row r="9607" spans="2:5" x14ac:dyDescent="0.3">
      <c r="B9607" s="104"/>
      <c r="C9607" s="105"/>
      <c r="D9607" s="121"/>
      <c r="E9607" s="83"/>
    </row>
    <row r="9608" spans="2:5" x14ac:dyDescent="0.3">
      <c r="B9608" s="104"/>
      <c r="C9608" s="105"/>
      <c r="D9608" s="121"/>
      <c r="E9608" s="83"/>
    </row>
    <row r="9609" spans="2:5" x14ac:dyDescent="0.3">
      <c r="B9609" s="104"/>
      <c r="C9609" s="105"/>
      <c r="D9609" s="121"/>
      <c r="E9609" s="83"/>
    </row>
    <row r="9610" spans="2:5" x14ac:dyDescent="0.3">
      <c r="B9610" s="104"/>
      <c r="C9610" s="105"/>
      <c r="D9610" s="121"/>
      <c r="E9610" s="83"/>
    </row>
    <row r="9611" spans="2:5" x14ac:dyDescent="0.3">
      <c r="B9611" s="104"/>
      <c r="C9611" s="105"/>
      <c r="D9611" s="121"/>
      <c r="E9611" s="83"/>
    </row>
    <row r="9612" spans="2:5" x14ac:dyDescent="0.3">
      <c r="B9612" s="104"/>
      <c r="C9612" s="105"/>
      <c r="D9612" s="121"/>
      <c r="E9612" s="83"/>
    </row>
    <row r="9613" spans="2:5" x14ac:dyDescent="0.3">
      <c r="B9613" s="104"/>
      <c r="C9613" s="105"/>
      <c r="D9613" s="121"/>
      <c r="E9613" s="83"/>
    </row>
    <row r="9614" spans="2:5" x14ac:dyDescent="0.3">
      <c r="B9614" s="104"/>
      <c r="C9614" s="105"/>
      <c r="D9614" s="121"/>
      <c r="E9614" s="83"/>
    </row>
    <row r="9615" spans="2:5" x14ac:dyDescent="0.3">
      <c r="B9615" s="104"/>
      <c r="C9615" s="105"/>
      <c r="D9615" s="121"/>
      <c r="E9615" s="83"/>
    </row>
    <row r="9616" spans="2:5" x14ac:dyDescent="0.3">
      <c r="B9616" s="104"/>
      <c r="C9616" s="105"/>
      <c r="D9616" s="121"/>
      <c r="E9616" s="83"/>
    </row>
    <row r="9617" spans="2:5" x14ac:dyDescent="0.3">
      <c r="B9617" s="104"/>
      <c r="C9617" s="105"/>
      <c r="D9617" s="121"/>
      <c r="E9617" s="83"/>
    </row>
    <row r="9618" spans="2:5" x14ac:dyDescent="0.3">
      <c r="B9618" s="104"/>
      <c r="C9618" s="105"/>
      <c r="D9618" s="121"/>
      <c r="E9618" s="83"/>
    </row>
    <row r="9619" spans="2:5" x14ac:dyDescent="0.3">
      <c r="B9619" s="104"/>
      <c r="C9619" s="105"/>
      <c r="D9619" s="121"/>
      <c r="E9619" s="83"/>
    </row>
    <row r="9620" spans="2:5" x14ac:dyDescent="0.3">
      <c r="B9620" s="104"/>
      <c r="C9620" s="105"/>
      <c r="D9620" s="121"/>
      <c r="E9620" s="83"/>
    </row>
    <row r="9621" spans="2:5" x14ac:dyDescent="0.3">
      <c r="B9621" s="104"/>
      <c r="C9621" s="105"/>
      <c r="D9621" s="121"/>
      <c r="E9621" s="83"/>
    </row>
    <row r="9622" spans="2:5" x14ac:dyDescent="0.3">
      <c r="B9622" s="104"/>
      <c r="C9622" s="105"/>
      <c r="D9622" s="121"/>
      <c r="E9622" s="83"/>
    </row>
    <row r="9623" spans="2:5" x14ac:dyDescent="0.3">
      <c r="B9623" s="104"/>
      <c r="C9623" s="105"/>
      <c r="D9623" s="121"/>
      <c r="E9623" s="83"/>
    </row>
    <row r="9624" spans="2:5" x14ac:dyDescent="0.3">
      <c r="B9624" s="104"/>
      <c r="C9624" s="105"/>
      <c r="D9624" s="121"/>
      <c r="E9624" s="83"/>
    </row>
    <row r="9625" spans="2:5" x14ac:dyDescent="0.3">
      <c r="B9625" s="104"/>
      <c r="C9625" s="105"/>
      <c r="D9625" s="121"/>
      <c r="E9625" s="83"/>
    </row>
    <row r="9626" spans="2:5" x14ac:dyDescent="0.3">
      <c r="B9626" s="104"/>
      <c r="C9626" s="105"/>
      <c r="D9626" s="121"/>
      <c r="E9626" s="83"/>
    </row>
    <row r="9627" spans="2:5" x14ac:dyDescent="0.3">
      <c r="B9627" s="104"/>
      <c r="C9627" s="105"/>
      <c r="D9627" s="121"/>
      <c r="E9627" s="83"/>
    </row>
    <row r="9628" spans="2:5" x14ac:dyDescent="0.3">
      <c r="B9628" s="104"/>
      <c r="C9628" s="105"/>
      <c r="D9628" s="121"/>
      <c r="E9628" s="83"/>
    </row>
    <row r="9629" spans="2:5" x14ac:dyDescent="0.3">
      <c r="B9629" s="104"/>
      <c r="C9629" s="105"/>
      <c r="D9629" s="121"/>
      <c r="E9629" s="83"/>
    </row>
    <row r="9630" spans="2:5" x14ac:dyDescent="0.3">
      <c r="B9630" s="104"/>
      <c r="C9630" s="105"/>
      <c r="D9630" s="121"/>
      <c r="E9630" s="83"/>
    </row>
    <row r="9631" spans="2:5" x14ac:dyDescent="0.3">
      <c r="B9631" s="104"/>
      <c r="C9631" s="105"/>
      <c r="D9631" s="121"/>
      <c r="E9631" s="83"/>
    </row>
    <row r="9632" spans="2:5" x14ac:dyDescent="0.3">
      <c r="B9632" s="104"/>
      <c r="C9632" s="105"/>
      <c r="D9632" s="121"/>
      <c r="E9632" s="83"/>
    </row>
    <row r="9633" spans="2:5" x14ac:dyDescent="0.3">
      <c r="B9633" s="104"/>
      <c r="C9633" s="105"/>
      <c r="D9633" s="121"/>
      <c r="E9633" s="83"/>
    </row>
    <row r="9634" spans="2:5" x14ac:dyDescent="0.3">
      <c r="B9634" s="104"/>
      <c r="C9634" s="105"/>
      <c r="D9634" s="121"/>
      <c r="E9634" s="83"/>
    </row>
    <row r="9635" spans="2:5" x14ac:dyDescent="0.3">
      <c r="B9635" s="104"/>
      <c r="C9635" s="105"/>
      <c r="D9635" s="121"/>
      <c r="E9635" s="83"/>
    </row>
    <row r="9636" spans="2:5" x14ac:dyDescent="0.3">
      <c r="B9636" s="104"/>
      <c r="C9636" s="105"/>
      <c r="D9636" s="121"/>
      <c r="E9636" s="83"/>
    </row>
    <row r="9637" spans="2:5" x14ac:dyDescent="0.3">
      <c r="B9637" s="104"/>
      <c r="C9637" s="105"/>
      <c r="D9637" s="121"/>
      <c r="E9637" s="83"/>
    </row>
    <row r="9638" spans="2:5" x14ac:dyDescent="0.3">
      <c r="B9638" s="104"/>
      <c r="C9638" s="105"/>
      <c r="D9638" s="121"/>
      <c r="E9638" s="83"/>
    </row>
    <row r="9639" spans="2:5" x14ac:dyDescent="0.3">
      <c r="B9639" s="104"/>
      <c r="C9639" s="105"/>
      <c r="D9639" s="121"/>
      <c r="E9639" s="83"/>
    </row>
    <row r="9640" spans="2:5" x14ac:dyDescent="0.3">
      <c r="B9640" s="104"/>
      <c r="C9640" s="105"/>
      <c r="D9640" s="121"/>
      <c r="E9640" s="83"/>
    </row>
    <row r="9641" spans="2:5" x14ac:dyDescent="0.3">
      <c r="B9641" s="104"/>
      <c r="C9641" s="105"/>
      <c r="D9641" s="121"/>
      <c r="E9641" s="83"/>
    </row>
    <row r="9642" spans="2:5" x14ac:dyDescent="0.3">
      <c r="B9642" s="104"/>
      <c r="C9642" s="105"/>
      <c r="D9642" s="121"/>
      <c r="E9642" s="83"/>
    </row>
    <row r="9643" spans="2:5" x14ac:dyDescent="0.3">
      <c r="B9643" s="104"/>
      <c r="C9643" s="105"/>
      <c r="D9643" s="121"/>
      <c r="E9643" s="83"/>
    </row>
    <row r="9644" spans="2:5" x14ac:dyDescent="0.3">
      <c r="B9644" s="104"/>
      <c r="C9644" s="105"/>
      <c r="D9644" s="121"/>
      <c r="E9644" s="83"/>
    </row>
    <row r="9645" spans="2:5" x14ac:dyDescent="0.3">
      <c r="B9645" s="104"/>
      <c r="C9645" s="105"/>
      <c r="D9645" s="121"/>
      <c r="E9645" s="83"/>
    </row>
    <row r="9646" spans="2:5" x14ac:dyDescent="0.3">
      <c r="B9646" s="104"/>
      <c r="C9646" s="105"/>
      <c r="D9646" s="121"/>
      <c r="E9646" s="83"/>
    </row>
    <row r="9647" spans="2:5" x14ac:dyDescent="0.3">
      <c r="B9647" s="104"/>
      <c r="C9647" s="105"/>
      <c r="D9647" s="121"/>
      <c r="E9647" s="83"/>
    </row>
    <row r="9648" spans="2:5" x14ac:dyDescent="0.3">
      <c r="B9648" s="104"/>
      <c r="C9648" s="105"/>
      <c r="D9648" s="121"/>
      <c r="E9648" s="83"/>
    </row>
    <row r="9649" spans="2:5" x14ac:dyDescent="0.3">
      <c r="B9649" s="104"/>
      <c r="C9649" s="105"/>
      <c r="D9649" s="121"/>
      <c r="E9649" s="83"/>
    </row>
    <row r="9650" spans="2:5" x14ac:dyDescent="0.3">
      <c r="B9650" s="104"/>
      <c r="C9650" s="105"/>
      <c r="D9650" s="121"/>
      <c r="E9650" s="83"/>
    </row>
    <row r="9651" spans="2:5" x14ac:dyDescent="0.3">
      <c r="B9651" s="104"/>
      <c r="C9651" s="105"/>
      <c r="D9651" s="121"/>
      <c r="E9651" s="83"/>
    </row>
    <row r="9652" spans="2:5" x14ac:dyDescent="0.3">
      <c r="B9652" s="104"/>
      <c r="C9652" s="105"/>
      <c r="D9652" s="121"/>
      <c r="E9652" s="83"/>
    </row>
    <row r="9653" spans="2:5" x14ac:dyDescent="0.3">
      <c r="B9653" s="104"/>
      <c r="C9653" s="105"/>
      <c r="D9653" s="121"/>
      <c r="E9653" s="83"/>
    </row>
    <row r="9654" spans="2:5" x14ac:dyDescent="0.3">
      <c r="B9654" s="104"/>
      <c r="C9654" s="105"/>
      <c r="D9654" s="121"/>
      <c r="E9654" s="83"/>
    </row>
    <row r="9655" spans="2:5" x14ac:dyDescent="0.3">
      <c r="B9655" s="104"/>
      <c r="C9655" s="105"/>
      <c r="D9655" s="121"/>
      <c r="E9655" s="83"/>
    </row>
    <row r="9656" spans="2:5" x14ac:dyDescent="0.3">
      <c r="B9656" s="104"/>
      <c r="C9656" s="105"/>
      <c r="D9656" s="121"/>
      <c r="E9656" s="83"/>
    </row>
    <row r="9657" spans="2:5" x14ac:dyDescent="0.3">
      <c r="B9657" s="104"/>
      <c r="C9657" s="105"/>
      <c r="D9657" s="121"/>
      <c r="E9657" s="83"/>
    </row>
    <row r="9658" spans="2:5" x14ac:dyDescent="0.3">
      <c r="B9658" s="104"/>
      <c r="C9658" s="105"/>
      <c r="D9658" s="121"/>
      <c r="E9658" s="83"/>
    </row>
    <row r="9659" spans="2:5" x14ac:dyDescent="0.3">
      <c r="B9659" s="104"/>
      <c r="C9659" s="105"/>
      <c r="D9659" s="121"/>
      <c r="E9659" s="83"/>
    </row>
    <row r="9660" spans="2:5" x14ac:dyDescent="0.3">
      <c r="B9660" s="104"/>
      <c r="C9660" s="105"/>
      <c r="D9660" s="121"/>
      <c r="E9660" s="83"/>
    </row>
    <row r="9661" spans="2:5" x14ac:dyDescent="0.3">
      <c r="B9661" s="104"/>
      <c r="C9661" s="105"/>
      <c r="D9661" s="121"/>
      <c r="E9661" s="83"/>
    </row>
    <row r="9662" spans="2:5" x14ac:dyDescent="0.3">
      <c r="B9662" s="104"/>
      <c r="C9662" s="105"/>
      <c r="D9662" s="121"/>
      <c r="E9662" s="83"/>
    </row>
    <row r="9663" spans="2:5" x14ac:dyDescent="0.3">
      <c r="B9663" s="104"/>
      <c r="C9663" s="105"/>
      <c r="D9663" s="121"/>
      <c r="E9663" s="83"/>
    </row>
    <row r="9664" spans="2:5" x14ac:dyDescent="0.3">
      <c r="B9664" s="104"/>
      <c r="C9664" s="105"/>
      <c r="D9664" s="121"/>
      <c r="E9664" s="83"/>
    </row>
    <row r="9665" spans="2:5" x14ac:dyDescent="0.3">
      <c r="B9665" s="104"/>
      <c r="C9665" s="105"/>
      <c r="D9665" s="121"/>
      <c r="E9665" s="83"/>
    </row>
    <row r="9666" spans="2:5" x14ac:dyDescent="0.3">
      <c r="B9666" s="104"/>
      <c r="C9666" s="105"/>
      <c r="D9666" s="121"/>
      <c r="E9666" s="83"/>
    </row>
    <row r="9667" spans="2:5" x14ac:dyDescent="0.3">
      <c r="B9667" s="104"/>
      <c r="C9667" s="105"/>
      <c r="D9667" s="121"/>
      <c r="E9667" s="83"/>
    </row>
    <row r="9668" spans="2:5" x14ac:dyDescent="0.3">
      <c r="B9668" s="104"/>
      <c r="C9668" s="105"/>
      <c r="D9668" s="121"/>
      <c r="E9668" s="83"/>
    </row>
    <row r="9669" spans="2:5" x14ac:dyDescent="0.3">
      <c r="B9669" s="104"/>
      <c r="C9669" s="105"/>
      <c r="D9669" s="121"/>
      <c r="E9669" s="83"/>
    </row>
    <row r="9670" spans="2:5" x14ac:dyDescent="0.3">
      <c r="B9670" s="104"/>
      <c r="C9670" s="105"/>
      <c r="D9670" s="121"/>
      <c r="E9670" s="83"/>
    </row>
    <row r="9671" spans="2:5" x14ac:dyDescent="0.3">
      <c r="B9671" s="104"/>
      <c r="C9671" s="105"/>
      <c r="D9671" s="121"/>
      <c r="E9671" s="83"/>
    </row>
    <row r="9672" spans="2:5" x14ac:dyDescent="0.3">
      <c r="B9672" s="104"/>
      <c r="C9672" s="105"/>
      <c r="D9672" s="121"/>
      <c r="E9672" s="83"/>
    </row>
    <row r="9673" spans="2:5" x14ac:dyDescent="0.3">
      <c r="B9673" s="104"/>
      <c r="C9673" s="105"/>
      <c r="D9673" s="121"/>
      <c r="E9673" s="83"/>
    </row>
    <row r="9674" spans="2:5" x14ac:dyDescent="0.3">
      <c r="B9674" s="104"/>
      <c r="C9674" s="105"/>
      <c r="D9674" s="121"/>
      <c r="E9674" s="83"/>
    </row>
    <row r="9675" spans="2:5" x14ac:dyDescent="0.3">
      <c r="B9675" s="104"/>
      <c r="C9675" s="105"/>
      <c r="D9675" s="121"/>
      <c r="E9675" s="83"/>
    </row>
    <row r="9676" spans="2:5" x14ac:dyDescent="0.3">
      <c r="B9676" s="104"/>
      <c r="C9676" s="105"/>
      <c r="D9676" s="121"/>
      <c r="E9676" s="83"/>
    </row>
    <row r="9677" spans="2:5" x14ac:dyDescent="0.3">
      <c r="B9677" s="104"/>
      <c r="C9677" s="105"/>
      <c r="D9677" s="121"/>
      <c r="E9677" s="83"/>
    </row>
    <row r="9678" spans="2:5" x14ac:dyDescent="0.3">
      <c r="B9678" s="104"/>
      <c r="C9678" s="105"/>
      <c r="D9678" s="121"/>
      <c r="E9678" s="83"/>
    </row>
    <row r="9679" spans="2:5" x14ac:dyDescent="0.3">
      <c r="B9679" s="104"/>
      <c r="C9679" s="105"/>
      <c r="D9679" s="121"/>
      <c r="E9679" s="83"/>
    </row>
    <row r="9680" spans="2:5" x14ac:dyDescent="0.3">
      <c r="B9680" s="104"/>
      <c r="C9680" s="105"/>
      <c r="D9680" s="121"/>
      <c r="E9680" s="83"/>
    </row>
    <row r="9681" spans="2:5" x14ac:dyDescent="0.3">
      <c r="B9681" s="104"/>
      <c r="C9681" s="105"/>
      <c r="D9681" s="121"/>
      <c r="E9681" s="83"/>
    </row>
    <row r="9682" spans="2:5" x14ac:dyDescent="0.3">
      <c r="B9682" s="104"/>
      <c r="C9682" s="105"/>
      <c r="D9682" s="121"/>
      <c r="E9682" s="83"/>
    </row>
    <row r="9683" spans="2:5" x14ac:dyDescent="0.3">
      <c r="B9683" s="104"/>
      <c r="C9683" s="105"/>
      <c r="D9683" s="121"/>
      <c r="E9683" s="83"/>
    </row>
    <row r="9684" spans="2:5" x14ac:dyDescent="0.3">
      <c r="B9684" s="104"/>
      <c r="C9684" s="105"/>
      <c r="D9684" s="121"/>
      <c r="E9684" s="83"/>
    </row>
    <row r="9685" spans="2:5" x14ac:dyDescent="0.3">
      <c r="B9685" s="104"/>
      <c r="C9685" s="105"/>
      <c r="D9685" s="121"/>
      <c r="E9685" s="83"/>
    </row>
    <row r="9686" spans="2:5" x14ac:dyDescent="0.3">
      <c r="B9686" s="104"/>
      <c r="C9686" s="105"/>
      <c r="D9686" s="121"/>
      <c r="E9686" s="83"/>
    </row>
    <row r="9687" spans="2:5" x14ac:dyDescent="0.3">
      <c r="B9687" s="104"/>
      <c r="C9687" s="105"/>
      <c r="D9687" s="121"/>
      <c r="E9687" s="83"/>
    </row>
    <row r="9688" spans="2:5" x14ac:dyDescent="0.3">
      <c r="B9688" s="104"/>
      <c r="C9688" s="105"/>
      <c r="D9688" s="121"/>
      <c r="E9688" s="83"/>
    </row>
    <row r="9689" spans="2:5" x14ac:dyDescent="0.3">
      <c r="B9689" s="104"/>
      <c r="C9689" s="105"/>
      <c r="D9689" s="121"/>
      <c r="E9689" s="83"/>
    </row>
    <row r="9690" spans="2:5" x14ac:dyDescent="0.3">
      <c r="B9690" s="104"/>
      <c r="C9690" s="105"/>
      <c r="D9690" s="121"/>
      <c r="E9690" s="83"/>
    </row>
    <row r="9691" spans="2:5" x14ac:dyDescent="0.3">
      <c r="B9691" s="104"/>
      <c r="C9691" s="105"/>
      <c r="D9691" s="121"/>
      <c r="E9691" s="83"/>
    </row>
    <row r="9692" spans="2:5" x14ac:dyDescent="0.3">
      <c r="B9692" s="104"/>
      <c r="C9692" s="105"/>
      <c r="D9692" s="121"/>
      <c r="E9692" s="83"/>
    </row>
    <row r="9693" spans="2:5" x14ac:dyDescent="0.3">
      <c r="B9693" s="104"/>
      <c r="C9693" s="105"/>
      <c r="D9693" s="121"/>
      <c r="E9693" s="83"/>
    </row>
    <row r="9694" spans="2:5" x14ac:dyDescent="0.3">
      <c r="B9694" s="104"/>
      <c r="C9694" s="105"/>
      <c r="D9694" s="121"/>
      <c r="E9694" s="83"/>
    </row>
    <row r="9695" spans="2:5" x14ac:dyDescent="0.3">
      <c r="B9695" s="104"/>
      <c r="C9695" s="105"/>
      <c r="D9695" s="121"/>
      <c r="E9695" s="83"/>
    </row>
    <row r="9696" spans="2:5" x14ac:dyDescent="0.3">
      <c r="B9696" s="104"/>
      <c r="C9696" s="105"/>
      <c r="D9696" s="121"/>
      <c r="E9696" s="83"/>
    </row>
    <row r="9697" spans="2:5" x14ac:dyDescent="0.3">
      <c r="B9697" s="104"/>
      <c r="C9697" s="105"/>
      <c r="D9697" s="121"/>
      <c r="E9697" s="83"/>
    </row>
    <row r="9698" spans="2:5" x14ac:dyDescent="0.3">
      <c r="B9698" s="104"/>
      <c r="C9698" s="105"/>
      <c r="D9698" s="121"/>
      <c r="E9698" s="83"/>
    </row>
    <row r="9699" spans="2:5" x14ac:dyDescent="0.3">
      <c r="B9699" s="104"/>
      <c r="C9699" s="105"/>
      <c r="D9699" s="121"/>
      <c r="E9699" s="83"/>
    </row>
    <row r="9700" spans="2:5" x14ac:dyDescent="0.3">
      <c r="B9700" s="104"/>
      <c r="C9700" s="105"/>
      <c r="D9700" s="121"/>
      <c r="E9700" s="83"/>
    </row>
    <row r="9701" spans="2:5" x14ac:dyDescent="0.3">
      <c r="B9701" s="104"/>
      <c r="C9701" s="105"/>
      <c r="D9701" s="121"/>
      <c r="E9701" s="83"/>
    </row>
    <row r="9702" spans="2:5" x14ac:dyDescent="0.3">
      <c r="B9702" s="104"/>
      <c r="C9702" s="105"/>
      <c r="D9702" s="121"/>
      <c r="E9702" s="83"/>
    </row>
    <row r="9703" spans="2:5" x14ac:dyDescent="0.3">
      <c r="B9703" s="104"/>
      <c r="C9703" s="105"/>
      <c r="D9703" s="121"/>
      <c r="E9703" s="83"/>
    </row>
    <row r="9704" spans="2:5" x14ac:dyDescent="0.3">
      <c r="B9704" s="104"/>
      <c r="C9704" s="105"/>
      <c r="D9704" s="121"/>
      <c r="E9704" s="83"/>
    </row>
    <row r="9705" spans="2:5" x14ac:dyDescent="0.3">
      <c r="B9705" s="104"/>
      <c r="C9705" s="105"/>
      <c r="D9705" s="121"/>
      <c r="E9705" s="83"/>
    </row>
    <row r="9706" spans="2:5" x14ac:dyDescent="0.3">
      <c r="B9706" s="104"/>
      <c r="C9706" s="105"/>
      <c r="D9706" s="121"/>
      <c r="E9706" s="83"/>
    </row>
    <row r="9707" spans="2:5" x14ac:dyDescent="0.3">
      <c r="B9707" s="104"/>
      <c r="C9707" s="105"/>
      <c r="D9707" s="121"/>
      <c r="E9707" s="83"/>
    </row>
    <row r="9708" spans="2:5" x14ac:dyDescent="0.3">
      <c r="B9708" s="104"/>
      <c r="C9708" s="105"/>
      <c r="D9708" s="121"/>
      <c r="E9708" s="83"/>
    </row>
    <row r="9709" spans="2:5" x14ac:dyDescent="0.3">
      <c r="B9709" s="104"/>
      <c r="C9709" s="105"/>
      <c r="D9709" s="121"/>
      <c r="E9709" s="83"/>
    </row>
    <row r="9710" spans="2:5" x14ac:dyDescent="0.3">
      <c r="B9710" s="104"/>
      <c r="C9710" s="105"/>
      <c r="D9710" s="121"/>
      <c r="E9710" s="83"/>
    </row>
    <row r="9711" spans="2:5" x14ac:dyDescent="0.3">
      <c r="B9711" s="104"/>
      <c r="C9711" s="105"/>
      <c r="D9711" s="121"/>
      <c r="E9711" s="83"/>
    </row>
    <row r="9712" spans="2:5" x14ac:dyDescent="0.3">
      <c r="B9712" s="104"/>
      <c r="C9712" s="105"/>
      <c r="D9712" s="121"/>
      <c r="E9712" s="83"/>
    </row>
    <row r="9713" spans="2:5" x14ac:dyDescent="0.3">
      <c r="B9713" s="104"/>
      <c r="C9713" s="105"/>
      <c r="D9713" s="121"/>
      <c r="E9713" s="83"/>
    </row>
    <row r="9714" spans="2:5" x14ac:dyDescent="0.3">
      <c r="B9714" s="104"/>
      <c r="C9714" s="105"/>
      <c r="D9714" s="121"/>
      <c r="E9714" s="83"/>
    </row>
    <row r="9715" spans="2:5" x14ac:dyDescent="0.3">
      <c r="B9715" s="104"/>
      <c r="C9715" s="105"/>
      <c r="D9715" s="121"/>
      <c r="E9715" s="83"/>
    </row>
    <row r="9716" spans="2:5" x14ac:dyDescent="0.3">
      <c r="B9716" s="104"/>
      <c r="C9716" s="105"/>
      <c r="D9716" s="121"/>
      <c r="E9716" s="83"/>
    </row>
    <row r="9717" spans="2:5" x14ac:dyDescent="0.3">
      <c r="B9717" s="104"/>
      <c r="C9717" s="105"/>
      <c r="D9717" s="121"/>
      <c r="E9717" s="83"/>
    </row>
    <row r="9718" spans="2:5" x14ac:dyDescent="0.3">
      <c r="B9718" s="104"/>
      <c r="C9718" s="105"/>
      <c r="D9718" s="121"/>
      <c r="E9718" s="83"/>
    </row>
    <row r="9719" spans="2:5" x14ac:dyDescent="0.3">
      <c r="B9719" s="104"/>
      <c r="C9719" s="105"/>
      <c r="D9719" s="121"/>
      <c r="E9719" s="83"/>
    </row>
    <row r="9720" spans="2:5" x14ac:dyDescent="0.3">
      <c r="B9720" s="104"/>
      <c r="C9720" s="105"/>
      <c r="D9720" s="121"/>
      <c r="E9720" s="83"/>
    </row>
    <row r="9721" spans="2:5" x14ac:dyDescent="0.3">
      <c r="B9721" s="104"/>
      <c r="C9721" s="105"/>
      <c r="D9721" s="121"/>
      <c r="E9721" s="83"/>
    </row>
    <row r="9722" spans="2:5" x14ac:dyDescent="0.3">
      <c r="B9722" s="104"/>
      <c r="C9722" s="105"/>
      <c r="D9722" s="121"/>
      <c r="E9722" s="83"/>
    </row>
    <row r="9723" spans="2:5" x14ac:dyDescent="0.3">
      <c r="B9723" s="104"/>
      <c r="C9723" s="105"/>
      <c r="D9723" s="121"/>
      <c r="E9723" s="83"/>
    </row>
    <row r="9724" spans="2:5" x14ac:dyDescent="0.3">
      <c r="B9724" s="104"/>
      <c r="C9724" s="105"/>
      <c r="D9724" s="121"/>
      <c r="E9724" s="83"/>
    </row>
    <row r="9725" spans="2:5" x14ac:dyDescent="0.3">
      <c r="B9725" s="104"/>
      <c r="C9725" s="105"/>
      <c r="D9725" s="121"/>
      <c r="E9725" s="83"/>
    </row>
    <row r="9726" spans="2:5" x14ac:dyDescent="0.3">
      <c r="B9726" s="104"/>
      <c r="C9726" s="105"/>
      <c r="D9726" s="121"/>
      <c r="E9726" s="83"/>
    </row>
    <row r="9727" spans="2:5" x14ac:dyDescent="0.3">
      <c r="B9727" s="104"/>
      <c r="C9727" s="105"/>
      <c r="D9727" s="121"/>
      <c r="E9727" s="83"/>
    </row>
    <row r="9728" spans="2:5" x14ac:dyDescent="0.3">
      <c r="B9728" s="104"/>
      <c r="C9728" s="105"/>
      <c r="D9728" s="121"/>
      <c r="E9728" s="83"/>
    </row>
    <row r="9729" spans="2:5" x14ac:dyDescent="0.3">
      <c r="B9729" s="104"/>
      <c r="C9729" s="105"/>
      <c r="D9729" s="121"/>
      <c r="E9729" s="83"/>
    </row>
    <row r="9730" spans="2:5" x14ac:dyDescent="0.3">
      <c r="B9730" s="104"/>
      <c r="C9730" s="105"/>
      <c r="D9730" s="121"/>
      <c r="E9730" s="83"/>
    </row>
    <row r="9731" spans="2:5" x14ac:dyDescent="0.3">
      <c r="B9731" s="104"/>
      <c r="C9731" s="105"/>
      <c r="D9731" s="121"/>
      <c r="E9731" s="83"/>
    </row>
    <row r="9732" spans="2:5" x14ac:dyDescent="0.3">
      <c r="B9732" s="104"/>
      <c r="C9732" s="105"/>
      <c r="D9732" s="121"/>
      <c r="E9732" s="83"/>
    </row>
    <row r="9733" spans="2:5" x14ac:dyDescent="0.3">
      <c r="B9733" s="104"/>
      <c r="C9733" s="105"/>
      <c r="D9733" s="121"/>
      <c r="E9733" s="83"/>
    </row>
    <row r="9734" spans="2:5" x14ac:dyDescent="0.3">
      <c r="B9734" s="104"/>
      <c r="C9734" s="105"/>
      <c r="D9734" s="121"/>
      <c r="E9734" s="83"/>
    </row>
    <row r="9735" spans="2:5" x14ac:dyDescent="0.3">
      <c r="B9735" s="104"/>
      <c r="C9735" s="105"/>
      <c r="D9735" s="121"/>
      <c r="E9735" s="83"/>
    </row>
    <row r="9736" spans="2:5" x14ac:dyDescent="0.3">
      <c r="B9736" s="104"/>
      <c r="C9736" s="105"/>
      <c r="D9736" s="121"/>
      <c r="E9736" s="83"/>
    </row>
    <row r="9737" spans="2:5" x14ac:dyDescent="0.3">
      <c r="B9737" s="104"/>
      <c r="C9737" s="105"/>
      <c r="D9737" s="121"/>
      <c r="E9737" s="83"/>
    </row>
    <row r="9738" spans="2:5" x14ac:dyDescent="0.3">
      <c r="B9738" s="104"/>
      <c r="C9738" s="105"/>
      <c r="D9738" s="121"/>
      <c r="E9738" s="83"/>
    </row>
    <row r="9739" spans="2:5" x14ac:dyDescent="0.3">
      <c r="B9739" s="104"/>
      <c r="C9739" s="105"/>
      <c r="D9739" s="121"/>
      <c r="E9739" s="83"/>
    </row>
    <row r="9740" spans="2:5" x14ac:dyDescent="0.3">
      <c r="B9740" s="104"/>
      <c r="C9740" s="105"/>
      <c r="D9740" s="121"/>
      <c r="E9740" s="83"/>
    </row>
    <row r="9741" spans="2:5" x14ac:dyDescent="0.3">
      <c r="B9741" s="104"/>
      <c r="C9741" s="105"/>
      <c r="D9741" s="121"/>
      <c r="E9741" s="83"/>
    </row>
    <row r="9742" spans="2:5" x14ac:dyDescent="0.3">
      <c r="B9742" s="104"/>
      <c r="C9742" s="105"/>
      <c r="D9742" s="121"/>
      <c r="E9742" s="83"/>
    </row>
    <row r="9743" spans="2:5" x14ac:dyDescent="0.3">
      <c r="B9743" s="104"/>
      <c r="C9743" s="105"/>
      <c r="D9743" s="121"/>
      <c r="E9743" s="83"/>
    </row>
    <row r="9744" spans="2:5" x14ac:dyDescent="0.3">
      <c r="B9744" s="104"/>
      <c r="C9744" s="105"/>
      <c r="D9744" s="121"/>
      <c r="E9744" s="83"/>
    </row>
    <row r="9745" spans="2:5" x14ac:dyDescent="0.3">
      <c r="B9745" s="104"/>
      <c r="C9745" s="105"/>
      <c r="D9745" s="121"/>
      <c r="E9745" s="83"/>
    </row>
    <row r="9746" spans="2:5" x14ac:dyDescent="0.3">
      <c r="B9746" s="104"/>
      <c r="C9746" s="105"/>
      <c r="D9746" s="121"/>
      <c r="E9746" s="83"/>
    </row>
    <row r="9747" spans="2:5" x14ac:dyDescent="0.3">
      <c r="B9747" s="104"/>
      <c r="C9747" s="105"/>
      <c r="D9747" s="121"/>
      <c r="E9747" s="83"/>
    </row>
    <row r="9748" spans="2:5" x14ac:dyDescent="0.3">
      <c r="B9748" s="104"/>
      <c r="C9748" s="105"/>
      <c r="D9748" s="121"/>
      <c r="E9748" s="83"/>
    </row>
    <row r="9749" spans="2:5" x14ac:dyDescent="0.3">
      <c r="B9749" s="104"/>
      <c r="C9749" s="105"/>
      <c r="D9749" s="121"/>
      <c r="E9749" s="83"/>
    </row>
    <row r="9750" spans="2:5" x14ac:dyDescent="0.3">
      <c r="B9750" s="104"/>
      <c r="C9750" s="105"/>
      <c r="D9750" s="121"/>
      <c r="E9750" s="83"/>
    </row>
    <row r="9751" spans="2:5" x14ac:dyDescent="0.3">
      <c r="B9751" s="104"/>
      <c r="C9751" s="105"/>
      <c r="D9751" s="121"/>
      <c r="E9751" s="83"/>
    </row>
    <row r="9752" spans="2:5" x14ac:dyDescent="0.3">
      <c r="B9752" s="104"/>
      <c r="C9752" s="105"/>
      <c r="D9752" s="121"/>
      <c r="E9752" s="83"/>
    </row>
    <row r="9753" spans="2:5" x14ac:dyDescent="0.3">
      <c r="B9753" s="104"/>
      <c r="C9753" s="105"/>
      <c r="D9753" s="121"/>
      <c r="E9753" s="83"/>
    </row>
    <row r="9754" spans="2:5" x14ac:dyDescent="0.3">
      <c r="B9754" s="104"/>
      <c r="C9754" s="105"/>
      <c r="D9754" s="121"/>
      <c r="E9754" s="83"/>
    </row>
    <row r="9755" spans="2:5" x14ac:dyDescent="0.3">
      <c r="B9755" s="104"/>
      <c r="C9755" s="105"/>
      <c r="D9755" s="121"/>
      <c r="E9755" s="83"/>
    </row>
    <row r="9756" spans="2:5" x14ac:dyDescent="0.3">
      <c r="B9756" s="104"/>
      <c r="C9756" s="105"/>
      <c r="D9756" s="121"/>
      <c r="E9756" s="83"/>
    </row>
    <row r="9757" spans="2:5" x14ac:dyDescent="0.3">
      <c r="B9757" s="104"/>
      <c r="C9757" s="105"/>
      <c r="D9757" s="121"/>
      <c r="E9757" s="83"/>
    </row>
    <row r="9758" spans="2:5" x14ac:dyDescent="0.3">
      <c r="B9758" s="104"/>
      <c r="C9758" s="105"/>
      <c r="D9758" s="121"/>
      <c r="E9758" s="83"/>
    </row>
    <row r="9759" spans="2:5" x14ac:dyDescent="0.3">
      <c r="B9759" s="104"/>
      <c r="C9759" s="105"/>
      <c r="D9759" s="121"/>
      <c r="E9759" s="83"/>
    </row>
    <row r="9760" spans="2:5" x14ac:dyDescent="0.3">
      <c r="B9760" s="104"/>
      <c r="C9760" s="105"/>
      <c r="D9760" s="121"/>
      <c r="E9760" s="83"/>
    </row>
    <row r="9761" spans="2:5" x14ac:dyDescent="0.3">
      <c r="B9761" s="104"/>
      <c r="C9761" s="105"/>
      <c r="D9761" s="121"/>
      <c r="E9761" s="83"/>
    </row>
    <row r="9762" spans="2:5" x14ac:dyDescent="0.3">
      <c r="B9762" s="104"/>
      <c r="C9762" s="105"/>
      <c r="D9762" s="121"/>
      <c r="E9762" s="83"/>
    </row>
    <row r="9763" spans="2:5" x14ac:dyDescent="0.3">
      <c r="B9763" s="104"/>
      <c r="C9763" s="105"/>
      <c r="D9763" s="121"/>
      <c r="E9763" s="83"/>
    </row>
    <row r="9764" spans="2:5" x14ac:dyDescent="0.3">
      <c r="B9764" s="104"/>
      <c r="C9764" s="105"/>
      <c r="D9764" s="121"/>
      <c r="E9764" s="83"/>
    </row>
    <row r="9765" spans="2:5" x14ac:dyDescent="0.3">
      <c r="B9765" s="104"/>
      <c r="C9765" s="105"/>
      <c r="D9765" s="121"/>
      <c r="E9765" s="83"/>
    </row>
    <row r="9766" spans="2:5" x14ac:dyDescent="0.3">
      <c r="B9766" s="104"/>
      <c r="C9766" s="105"/>
      <c r="D9766" s="121"/>
      <c r="E9766" s="83"/>
    </row>
    <row r="9767" spans="2:5" x14ac:dyDescent="0.3">
      <c r="B9767" s="104"/>
      <c r="C9767" s="105"/>
      <c r="D9767" s="121"/>
      <c r="E9767" s="83"/>
    </row>
    <row r="9768" spans="2:5" x14ac:dyDescent="0.3">
      <c r="B9768" s="104"/>
      <c r="C9768" s="105"/>
      <c r="D9768" s="121"/>
      <c r="E9768" s="83"/>
    </row>
    <row r="9769" spans="2:5" x14ac:dyDescent="0.3">
      <c r="B9769" s="104"/>
      <c r="C9769" s="105"/>
      <c r="D9769" s="121"/>
      <c r="E9769" s="83"/>
    </row>
    <row r="9770" spans="2:5" x14ac:dyDescent="0.3">
      <c r="B9770" s="104"/>
      <c r="C9770" s="105"/>
      <c r="D9770" s="121"/>
      <c r="E9770" s="83"/>
    </row>
    <row r="9771" spans="2:5" x14ac:dyDescent="0.3">
      <c r="B9771" s="104"/>
      <c r="C9771" s="105"/>
      <c r="D9771" s="121"/>
      <c r="E9771" s="83"/>
    </row>
    <row r="9772" spans="2:5" x14ac:dyDescent="0.3">
      <c r="B9772" s="104"/>
      <c r="C9772" s="105"/>
      <c r="D9772" s="121"/>
      <c r="E9772" s="83"/>
    </row>
    <row r="9773" spans="2:5" x14ac:dyDescent="0.3">
      <c r="B9773" s="104"/>
      <c r="C9773" s="105"/>
      <c r="D9773" s="121"/>
      <c r="E9773" s="83"/>
    </row>
    <row r="9774" spans="2:5" x14ac:dyDescent="0.3">
      <c r="B9774" s="104"/>
      <c r="C9774" s="105"/>
      <c r="D9774" s="121"/>
      <c r="E9774" s="83"/>
    </row>
    <row r="9775" spans="2:5" x14ac:dyDescent="0.3">
      <c r="B9775" s="104"/>
      <c r="C9775" s="105"/>
      <c r="D9775" s="121"/>
      <c r="E9775" s="83"/>
    </row>
    <row r="9776" spans="2:5" x14ac:dyDescent="0.3">
      <c r="B9776" s="104"/>
      <c r="C9776" s="105"/>
      <c r="D9776" s="121"/>
      <c r="E9776" s="83"/>
    </row>
    <row r="9777" spans="2:5" x14ac:dyDescent="0.3">
      <c r="B9777" s="104"/>
      <c r="C9777" s="105"/>
      <c r="D9777" s="121"/>
      <c r="E9777" s="83"/>
    </row>
    <row r="9778" spans="2:5" x14ac:dyDescent="0.3">
      <c r="B9778" s="104"/>
      <c r="C9778" s="105"/>
      <c r="D9778" s="121"/>
      <c r="E9778" s="83"/>
    </row>
    <row r="9779" spans="2:5" x14ac:dyDescent="0.3">
      <c r="B9779" s="104"/>
      <c r="C9779" s="105"/>
      <c r="D9779" s="121"/>
      <c r="E9779" s="83"/>
    </row>
    <row r="9780" spans="2:5" x14ac:dyDescent="0.3">
      <c r="B9780" s="104"/>
      <c r="C9780" s="105"/>
      <c r="D9780" s="121"/>
      <c r="E9780" s="83"/>
    </row>
    <row r="9781" spans="2:5" x14ac:dyDescent="0.3">
      <c r="B9781" s="104"/>
      <c r="C9781" s="105"/>
      <c r="D9781" s="121"/>
      <c r="E9781" s="83"/>
    </row>
    <row r="9782" spans="2:5" x14ac:dyDescent="0.3">
      <c r="B9782" s="104"/>
      <c r="C9782" s="105"/>
      <c r="D9782" s="121"/>
      <c r="E9782" s="83"/>
    </row>
    <row r="9783" spans="2:5" x14ac:dyDescent="0.3">
      <c r="B9783" s="104"/>
      <c r="C9783" s="105"/>
      <c r="D9783" s="121"/>
      <c r="E9783" s="83"/>
    </row>
    <row r="9784" spans="2:5" x14ac:dyDescent="0.3">
      <c r="B9784" s="104"/>
      <c r="C9784" s="105"/>
      <c r="D9784" s="121"/>
      <c r="E9784" s="83"/>
    </row>
    <row r="9785" spans="2:5" x14ac:dyDescent="0.3">
      <c r="B9785" s="104"/>
      <c r="C9785" s="105"/>
      <c r="D9785" s="121"/>
      <c r="E9785" s="83"/>
    </row>
    <row r="9786" spans="2:5" x14ac:dyDescent="0.3">
      <c r="B9786" s="104"/>
      <c r="C9786" s="105"/>
      <c r="D9786" s="121"/>
      <c r="E9786" s="83"/>
    </row>
    <row r="9787" spans="2:5" x14ac:dyDescent="0.3">
      <c r="B9787" s="104"/>
      <c r="C9787" s="105"/>
      <c r="D9787" s="121"/>
      <c r="E9787" s="83"/>
    </row>
    <row r="9788" spans="2:5" x14ac:dyDescent="0.3">
      <c r="B9788" s="104"/>
      <c r="C9788" s="105"/>
      <c r="D9788" s="121"/>
      <c r="E9788" s="83"/>
    </row>
    <row r="9789" spans="2:5" x14ac:dyDescent="0.3">
      <c r="B9789" s="104"/>
      <c r="C9789" s="105"/>
      <c r="D9789" s="121"/>
      <c r="E9789" s="83"/>
    </row>
    <row r="9790" spans="2:5" x14ac:dyDescent="0.3">
      <c r="B9790" s="104"/>
      <c r="C9790" s="105"/>
      <c r="D9790" s="121"/>
      <c r="E9790" s="83"/>
    </row>
    <row r="9791" spans="2:5" x14ac:dyDescent="0.3">
      <c r="B9791" s="104"/>
      <c r="C9791" s="105"/>
      <c r="D9791" s="121"/>
      <c r="E9791" s="83"/>
    </row>
    <row r="9792" spans="2:5" x14ac:dyDescent="0.3">
      <c r="B9792" s="104"/>
      <c r="C9792" s="105"/>
      <c r="D9792" s="121"/>
      <c r="E9792" s="83"/>
    </row>
    <row r="9793" spans="2:5" x14ac:dyDescent="0.3">
      <c r="B9793" s="104"/>
      <c r="C9793" s="105"/>
      <c r="D9793" s="121"/>
      <c r="E9793" s="83"/>
    </row>
    <row r="9794" spans="2:5" x14ac:dyDescent="0.3">
      <c r="B9794" s="104"/>
      <c r="C9794" s="105"/>
      <c r="D9794" s="121"/>
      <c r="E9794" s="83"/>
    </row>
    <row r="9795" spans="2:5" x14ac:dyDescent="0.3">
      <c r="B9795" s="104"/>
      <c r="C9795" s="105"/>
      <c r="D9795" s="121"/>
      <c r="E9795" s="83"/>
    </row>
    <row r="9796" spans="2:5" x14ac:dyDescent="0.3">
      <c r="B9796" s="104"/>
      <c r="C9796" s="105"/>
      <c r="D9796" s="121"/>
      <c r="E9796" s="83"/>
    </row>
    <row r="9797" spans="2:5" x14ac:dyDescent="0.3">
      <c r="B9797" s="104"/>
      <c r="C9797" s="105"/>
      <c r="D9797" s="121"/>
      <c r="E9797" s="83"/>
    </row>
    <row r="9798" spans="2:5" x14ac:dyDescent="0.3">
      <c r="B9798" s="104"/>
      <c r="C9798" s="105"/>
      <c r="D9798" s="121"/>
      <c r="E9798" s="83"/>
    </row>
    <row r="9799" spans="2:5" x14ac:dyDescent="0.3">
      <c r="B9799" s="104"/>
      <c r="C9799" s="105"/>
      <c r="D9799" s="121"/>
      <c r="E9799" s="83"/>
    </row>
    <row r="9800" spans="2:5" x14ac:dyDescent="0.3">
      <c r="B9800" s="104"/>
      <c r="C9800" s="105"/>
      <c r="D9800" s="121"/>
      <c r="E9800" s="83"/>
    </row>
    <row r="9801" spans="2:5" x14ac:dyDescent="0.3">
      <c r="B9801" s="104"/>
      <c r="C9801" s="105"/>
      <c r="D9801" s="121"/>
      <c r="E9801" s="83"/>
    </row>
    <row r="9802" spans="2:5" x14ac:dyDescent="0.3">
      <c r="B9802" s="104"/>
      <c r="C9802" s="105"/>
      <c r="D9802" s="121"/>
      <c r="E9802" s="83"/>
    </row>
    <row r="9803" spans="2:5" x14ac:dyDescent="0.3">
      <c r="B9803" s="104"/>
      <c r="C9803" s="105"/>
      <c r="D9803" s="121"/>
      <c r="E9803" s="83"/>
    </row>
    <row r="9804" spans="2:5" x14ac:dyDescent="0.3">
      <c r="B9804" s="104"/>
      <c r="C9804" s="105"/>
      <c r="D9804" s="121"/>
      <c r="E9804" s="83"/>
    </row>
    <row r="9805" spans="2:5" x14ac:dyDescent="0.3">
      <c r="B9805" s="104"/>
      <c r="C9805" s="105"/>
      <c r="D9805" s="121"/>
      <c r="E9805" s="83"/>
    </row>
    <row r="9806" spans="2:5" x14ac:dyDescent="0.3">
      <c r="B9806" s="104"/>
      <c r="C9806" s="105"/>
      <c r="D9806" s="121"/>
      <c r="E9806" s="83"/>
    </row>
    <row r="9807" spans="2:5" x14ac:dyDescent="0.3">
      <c r="B9807" s="104"/>
      <c r="C9807" s="105"/>
      <c r="D9807" s="121"/>
      <c r="E9807" s="83"/>
    </row>
    <row r="9808" spans="2:5" x14ac:dyDescent="0.3">
      <c r="B9808" s="104"/>
      <c r="C9808" s="105"/>
      <c r="D9808" s="121"/>
      <c r="E9808" s="83"/>
    </row>
    <row r="9809" spans="2:5" x14ac:dyDescent="0.3">
      <c r="B9809" s="104"/>
      <c r="C9809" s="105"/>
      <c r="D9809" s="121"/>
      <c r="E9809" s="83"/>
    </row>
    <row r="9810" spans="2:5" x14ac:dyDescent="0.3">
      <c r="B9810" s="104"/>
      <c r="C9810" s="105"/>
      <c r="D9810" s="121"/>
      <c r="E9810" s="83"/>
    </row>
    <row r="9811" spans="2:5" x14ac:dyDescent="0.3">
      <c r="B9811" s="104"/>
      <c r="C9811" s="105"/>
      <c r="D9811" s="121"/>
      <c r="E9811" s="83"/>
    </row>
    <row r="9812" spans="2:5" x14ac:dyDescent="0.3">
      <c r="B9812" s="104"/>
      <c r="C9812" s="105"/>
      <c r="D9812" s="121"/>
      <c r="E9812" s="83"/>
    </row>
    <row r="9813" spans="2:5" x14ac:dyDescent="0.3">
      <c r="B9813" s="104"/>
      <c r="C9813" s="105"/>
      <c r="D9813" s="121"/>
      <c r="E9813" s="83"/>
    </row>
    <row r="9814" spans="2:5" x14ac:dyDescent="0.3">
      <c r="B9814" s="104"/>
      <c r="C9814" s="105"/>
      <c r="D9814" s="121"/>
      <c r="E9814" s="83"/>
    </row>
    <row r="9815" spans="2:5" x14ac:dyDescent="0.3">
      <c r="B9815" s="104"/>
      <c r="C9815" s="105"/>
      <c r="D9815" s="121"/>
      <c r="E9815" s="83"/>
    </row>
    <row r="9816" spans="2:5" x14ac:dyDescent="0.3">
      <c r="B9816" s="104"/>
      <c r="C9816" s="105"/>
      <c r="D9816" s="121"/>
      <c r="E9816" s="83"/>
    </row>
    <row r="9817" spans="2:5" x14ac:dyDescent="0.3">
      <c r="B9817" s="104"/>
      <c r="C9817" s="105"/>
      <c r="D9817" s="121"/>
      <c r="E9817" s="83"/>
    </row>
    <row r="9818" spans="2:5" x14ac:dyDescent="0.3">
      <c r="B9818" s="104"/>
      <c r="C9818" s="105"/>
      <c r="D9818" s="121"/>
      <c r="E9818" s="83"/>
    </row>
    <row r="9819" spans="2:5" x14ac:dyDescent="0.3">
      <c r="B9819" s="104"/>
      <c r="C9819" s="105"/>
      <c r="D9819" s="121"/>
      <c r="E9819" s="83"/>
    </row>
    <row r="9820" spans="2:5" x14ac:dyDescent="0.3">
      <c r="B9820" s="104"/>
      <c r="C9820" s="105"/>
      <c r="D9820" s="121"/>
      <c r="E9820" s="83"/>
    </row>
    <row r="9821" spans="2:5" x14ac:dyDescent="0.3">
      <c r="B9821" s="104"/>
      <c r="C9821" s="105"/>
      <c r="D9821" s="121"/>
      <c r="E9821" s="83"/>
    </row>
    <row r="9822" spans="2:5" x14ac:dyDescent="0.3">
      <c r="B9822" s="104"/>
      <c r="C9822" s="105"/>
      <c r="D9822" s="121"/>
      <c r="E9822" s="83"/>
    </row>
    <row r="9823" spans="2:5" x14ac:dyDescent="0.3">
      <c r="B9823" s="104"/>
      <c r="C9823" s="105"/>
      <c r="D9823" s="121"/>
      <c r="E9823" s="83"/>
    </row>
    <row r="9824" spans="2:5" x14ac:dyDescent="0.3">
      <c r="B9824" s="104"/>
      <c r="C9824" s="105"/>
      <c r="D9824" s="121"/>
      <c r="E9824" s="83"/>
    </row>
    <row r="9825" spans="2:5" x14ac:dyDescent="0.3">
      <c r="B9825" s="104"/>
      <c r="C9825" s="105"/>
      <c r="D9825" s="121"/>
      <c r="E9825" s="83"/>
    </row>
    <row r="9826" spans="2:5" x14ac:dyDescent="0.3">
      <c r="B9826" s="104"/>
      <c r="C9826" s="105"/>
      <c r="D9826" s="121"/>
      <c r="E9826" s="83"/>
    </row>
    <row r="9827" spans="2:5" x14ac:dyDescent="0.3">
      <c r="B9827" s="104"/>
      <c r="C9827" s="105"/>
      <c r="D9827" s="121"/>
      <c r="E9827" s="83"/>
    </row>
    <row r="9828" spans="2:5" x14ac:dyDescent="0.3">
      <c r="B9828" s="104"/>
      <c r="C9828" s="105"/>
      <c r="D9828" s="121"/>
      <c r="E9828" s="83"/>
    </row>
    <row r="9829" spans="2:5" x14ac:dyDescent="0.3">
      <c r="B9829" s="104"/>
      <c r="C9829" s="105"/>
      <c r="D9829" s="121"/>
      <c r="E9829" s="83"/>
    </row>
    <row r="9830" spans="2:5" x14ac:dyDescent="0.3">
      <c r="B9830" s="104"/>
      <c r="C9830" s="105"/>
      <c r="D9830" s="121"/>
      <c r="E9830" s="83"/>
    </row>
    <row r="9831" spans="2:5" x14ac:dyDescent="0.3">
      <c r="B9831" s="104"/>
      <c r="C9831" s="105"/>
      <c r="D9831" s="121"/>
      <c r="E9831" s="83"/>
    </row>
    <row r="9832" spans="2:5" x14ac:dyDescent="0.3">
      <c r="B9832" s="104"/>
      <c r="C9832" s="105"/>
      <c r="D9832" s="121"/>
      <c r="E9832" s="83"/>
    </row>
    <row r="9833" spans="2:5" x14ac:dyDescent="0.3">
      <c r="B9833" s="104"/>
      <c r="C9833" s="105"/>
      <c r="D9833" s="121"/>
      <c r="E9833" s="83"/>
    </row>
    <row r="9834" spans="2:5" x14ac:dyDescent="0.3">
      <c r="B9834" s="104"/>
      <c r="C9834" s="105"/>
      <c r="D9834" s="121"/>
      <c r="E9834" s="83"/>
    </row>
    <row r="9835" spans="2:5" x14ac:dyDescent="0.3">
      <c r="B9835" s="104"/>
      <c r="C9835" s="105"/>
      <c r="D9835" s="121"/>
      <c r="E9835" s="83"/>
    </row>
    <row r="9836" spans="2:5" x14ac:dyDescent="0.3">
      <c r="B9836" s="104"/>
      <c r="C9836" s="105"/>
      <c r="D9836" s="121"/>
      <c r="E9836" s="83"/>
    </row>
    <row r="9837" spans="2:5" x14ac:dyDescent="0.3">
      <c r="B9837" s="104"/>
      <c r="C9837" s="105"/>
      <c r="D9837" s="121"/>
      <c r="E9837" s="83"/>
    </row>
    <row r="9838" spans="2:5" x14ac:dyDescent="0.3">
      <c r="B9838" s="104"/>
      <c r="C9838" s="105"/>
      <c r="D9838" s="121"/>
      <c r="E9838" s="83"/>
    </row>
    <row r="9839" spans="2:5" x14ac:dyDescent="0.3">
      <c r="B9839" s="104"/>
      <c r="C9839" s="105"/>
      <c r="D9839" s="121"/>
      <c r="E9839" s="83"/>
    </row>
    <row r="9840" spans="2:5" x14ac:dyDescent="0.3">
      <c r="B9840" s="104"/>
      <c r="C9840" s="105"/>
      <c r="D9840" s="121"/>
      <c r="E9840" s="83"/>
    </row>
    <row r="9841" spans="2:5" x14ac:dyDescent="0.3">
      <c r="B9841" s="104"/>
      <c r="C9841" s="105"/>
      <c r="D9841" s="121"/>
      <c r="E9841" s="83"/>
    </row>
    <row r="9842" spans="2:5" x14ac:dyDescent="0.3">
      <c r="B9842" s="104"/>
      <c r="C9842" s="105"/>
      <c r="D9842" s="121"/>
      <c r="E9842" s="83"/>
    </row>
    <row r="9843" spans="2:5" x14ac:dyDescent="0.3">
      <c r="B9843" s="104"/>
      <c r="C9843" s="105"/>
      <c r="D9843" s="121"/>
      <c r="E9843" s="83"/>
    </row>
    <row r="9844" spans="2:5" x14ac:dyDescent="0.3">
      <c r="B9844" s="104"/>
      <c r="C9844" s="105"/>
      <c r="D9844" s="121"/>
      <c r="E9844" s="83"/>
    </row>
    <row r="9845" spans="2:5" x14ac:dyDescent="0.3">
      <c r="B9845" s="104"/>
      <c r="C9845" s="105"/>
      <c r="D9845" s="121"/>
      <c r="E9845" s="83"/>
    </row>
    <row r="9846" spans="2:5" x14ac:dyDescent="0.3">
      <c r="B9846" s="104"/>
      <c r="C9846" s="105"/>
      <c r="D9846" s="121"/>
      <c r="E9846" s="83"/>
    </row>
    <row r="9847" spans="2:5" x14ac:dyDescent="0.3">
      <c r="B9847" s="104"/>
      <c r="C9847" s="105"/>
      <c r="D9847" s="121"/>
      <c r="E9847" s="83"/>
    </row>
    <row r="9848" spans="2:5" x14ac:dyDescent="0.3">
      <c r="B9848" s="104"/>
      <c r="C9848" s="105"/>
      <c r="D9848" s="121"/>
      <c r="E9848" s="83"/>
    </row>
    <row r="9849" spans="2:5" x14ac:dyDescent="0.3">
      <c r="B9849" s="104"/>
      <c r="C9849" s="105"/>
      <c r="D9849" s="121"/>
      <c r="E9849" s="83"/>
    </row>
    <row r="9850" spans="2:5" x14ac:dyDescent="0.3">
      <c r="B9850" s="104"/>
      <c r="C9850" s="105"/>
      <c r="D9850" s="121"/>
      <c r="E9850" s="83"/>
    </row>
    <row r="9851" spans="2:5" x14ac:dyDescent="0.3">
      <c r="B9851" s="104"/>
      <c r="C9851" s="105"/>
      <c r="D9851" s="121"/>
      <c r="E9851" s="83"/>
    </row>
    <row r="9852" spans="2:5" x14ac:dyDescent="0.3">
      <c r="B9852" s="104"/>
      <c r="C9852" s="105"/>
      <c r="D9852" s="121"/>
      <c r="E9852" s="83"/>
    </row>
    <row r="9853" spans="2:5" x14ac:dyDescent="0.3">
      <c r="B9853" s="104"/>
      <c r="C9853" s="105"/>
      <c r="D9853" s="121"/>
      <c r="E9853" s="83"/>
    </row>
    <row r="9854" spans="2:5" x14ac:dyDescent="0.3">
      <c r="B9854" s="104"/>
      <c r="C9854" s="105"/>
      <c r="D9854" s="121"/>
      <c r="E9854" s="83"/>
    </row>
    <row r="9855" spans="2:5" x14ac:dyDescent="0.3">
      <c r="B9855" s="104"/>
      <c r="C9855" s="105"/>
      <c r="D9855" s="121"/>
      <c r="E9855" s="83"/>
    </row>
    <row r="9856" spans="2:5" x14ac:dyDescent="0.3">
      <c r="B9856" s="104"/>
      <c r="C9856" s="105"/>
      <c r="D9856" s="121"/>
      <c r="E9856" s="83"/>
    </row>
    <row r="9857" spans="2:5" x14ac:dyDescent="0.3">
      <c r="B9857" s="104"/>
      <c r="C9857" s="105"/>
      <c r="D9857" s="121"/>
      <c r="E9857" s="83"/>
    </row>
    <row r="9858" spans="2:5" x14ac:dyDescent="0.3">
      <c r="B9858" s="104"/>
      <c r="C9858" s="105"/>
      <c r="D9858" s="121"/>
      <c r="E9858" s="83"/>
    </row>
    <row r="9859" spans="2:5" x14ac:dyDescent="0.3">
      <c r="B9859" s="104"/>
      <c r="C9859" s="105"/>
      <c r="D9859" s="121"/>
      <c r="E9859" s="83"/>
    </row>
    <row r="9860" spans="2:5" x14ac:dyDescent="0.3">
      <c r="B9860" s="104"/>
      <c r="C9860" s="105"/>
      <c r="D9860" s="121"/>
      <c r="E9860" s="83"/>
    </row>
    <row r="9861" spans="2:5" x14ac:dyDescent="0.3">
      <c r="B9861" s="104"/>
      <c r="C9861" s="105"/>
      <c r="D9861" s="121"/>
      <c r="E9861" s="83"/>
    </row>
    <row r="9862" spans="2:5" x14ac:dyDescent="0.3">
      <c r="B9862" s="104"/>
      <c r="C9862" s="105"/>
      <c r="D9862" s="121"/>
      <c r="E9862" s="83"/>
    </row>
    <row r="9863" spans="2:5" x14ac:dyDescent="0.3">
      <c r="B9863" s="104"/>
      <c r="C9863" s="105"/>
      <c r="D9863" s="121"/>
      <c r="E9863" s="83"/>
    </row>
    <row r="9864" spans="2:5" x14ac:dyDescent="0.3">
      <c r="B9864" s="104"/>
      <c r="C9864" s="105"/>
      <c r="D9864" s="121"/>
      <c r="E9864" s="83"/>
    </row>
    <row r="9865" spans="2:5" x14ac:dyDescent="0.3">
      <c r="B9865" s="104"/>
      <c r="C9865" s="105"/>
      <c r="D9865" s="121"/>
      <c r="E9865" s="83"/>
    </row>
    <row r="9866" spans="2:5" x14ac:dyDescent="0.3">
      <c r="B9866" s="104"/>
      <c r="C9866" s="105"/>
      <c r="D9866" s="121"/>
      <c r="E9866" s="83"/>
    </row>
    <row r="9867" spans="2:5" x14ac:dyDescent="0.3">
      <c r="B9867" s="104"/>
      <c r="C9867" s="105"/>
      <c r="D9867" s="121"/>
      <c r="E9867" s="83"/>
    </row>
    <row r="9868" spans="2:5" x14ac:dyDescent="0.3">
      <c r="B9868" s="104"/>
      <c r="C9868" s="105"/>
      <c r="D9868" s="121"/>
      <c r="E9868" s="83"/>
    </row>
    <row r="9869" spans="2:5" x14ac:dyDescent="0.3">
      <c r="B9869" s="104"/>
      <c r="C9869" s="105"/>
      <c r="D9869" s="121"/>
      <c r="E9869" s="83"/>
    </row>
    <row r="9870" spans="2:5" x14ac:dyDescent="0.3">
      <c r="B9870" s="104"/>
      <c r="C9870" s="105"/>
      <c r="D9870" s="121"/>
      <c r="E9870" s="83"/>
    </row>
    <row r="9871" spans="2:5" x14ac:dyDescent="0.3">
      <c r="B9871" s="104"/>
      <c r="C9871" s="105"/>
      <c r="D9871" s="121"/>
      <c r="E9871" s="83"/>
    </row>
    <row r="9872" spans="2:5" x14ac:dyDescent="0.3">
      <c r="B9872" s="104"/>
      <c r="C9872" s="105"/>
      <c r="D9872" s="121"/>
      <c r="E9872" s="83"/>
    </row>
    <row r="9873" spans="2:5" x14ac:dyDescent="0.3">
      <c r="B9873" s="104"/>
      <c r="C9873" s="105"/>
      <c r="D9873" s="121"/>
      <c r="E9873" s="83"/>
    </row>
    <row r="9874" spans="2:5" x14ac:dyDescent="0.3">
      <c r="B9874" s="104"/>
      <c r="C9874" s="105"/>
      <c r="D9874" s="121"/>
      <c r="E9874" s="83"/>
    </row>
    <row r="9875" spans="2:5" x14ac:dyDescent="0.3">
      <c r="B9875" s="104"/>
      <c r="C9875" s="105"/>
      <c r="D9875" s="121"/>
      <c r="E9875" s="83"/>
    </row>
    <row r="9876" spans="2:5" x14ac:dyDescent="0.3">
      <c r="B9876" s="104"/>
      <c r="C9876" s="105"/>
      <c r="D9876" s="121"/>
      <c r="E9876" s="83"/>
    </row>
    <row r="9877" spans="2:5" x14ac:dyDescent="0.3">
      <c r="B9877" s="104"/>
      <c r="C9877" s="105"/>
      <c r="D9877" s="121"/>
      <c r="E9877" s="83"/>
    </row>
    <row r="9878" spans="2:5" x14ac:dyDescent="0.3">
      <c r="B9878" s="104"/>
      <c r="C9878" s="105"/>
      <c r="D9878" s="121"/>
      <c r="E9878" s="83"/>
    </row>
    <row r="9879" spans="2:5" x14ac:dyDescent="0.3">
      <c r="B9879" s="104"/>
      <c r="C9879" s="105"/>
      <c r="D9879" s="121"/>
      <c r="E9879" s="83"/>
    </row>
    <row r="9880" spans="2:5" x14ac:dyDescent="0.3">
      <c r="B9880" s="104"/>
      <c r="C9880" s="105"/>
      <c r="D9880" s="121"/>
      <c r="E9880" s="83"/>
    </row>
    <row r="9881" spans="2:5" x14ac:dyDescent="0.3">
      <c r="B9881" s="104"/>
      <c r="C9881" s="105"/>
      <c r="D9881" s="121"/>
      <c r="E9881" s="83"/>
    </row>
    <row r="9882" spans="2:5" x14ac:dyDescent="0.3">
      <c r="B9882" s="104"/>
      <c r="C9882" s="105"/>
      <c r="D9882" s="121"/>
      <c r="E9882" s="83"/>
    </row>
    <row r="9883" spans="2:5" x14ac:dyDescent="0.3">
      <c r="B9883" s="104"/>
      <c r="C9883" s="105"/>
      <c r="D9883" s="121"/>
      <c r="E9883" s="83"/>
    </row>
    <row r="9884" spans="2:5" x14ac:dyDescent="0.3">
      <c r="B9884" s="104"/>
      <c r="C9884" s="105"/>
      <c r="D9884" s="121"/>
      <c r="E9884" s="83"/>
    </row>
    <row r="9885" spans="2:5" x14ac:dyDescent="0.3">
      <c r="B9885" s="104"/>
      <c r="C9885" s="105"/>
      <c r="D9885" s="121"/>
      <c r="E9885" s="83"/>
    </row>
    <row r="9886" spans="2:5" x14ac:dyDescent="0.3">
      <c r="B9886" s="104"/>
      <c r="C9886" s="105"/>
      <c r="D9886" s="121"/>
      <c r="E9886" s="83"/>
    </row>
    <row r="9887" spans="2:5" x14ac:dyDescent="0.3">
      <c r="B9887" s="104"/>
      <c r="C9887" s="105"/>
      <c r="D9887" s="121"/>
      <c r="E9887" s="83"/>
    </row>
    <row r="9888" spans="2:5" x14ac:dyDescent="0.3">
      <c r="B9888" s="104"/>
      <c r="C9888" s="105"/>
      <c r="D9888" s="121"/>
      <c r="E9888" s="83"/>
    </row>
    <row r="9889" spans="2:5" x14ac:dyDescent="0.3">
      <c r="B9889" s="104"/>
      <c r="C9889" s="105"/>
      <c r="D9889" s="121"/>
      <c r="E9889" s="83"/>
    </row>
    <row r="9890" spans="2:5" x14ac:dyDescent="0.3">
      <c r="B9890" s="104"/>
      <c r="C9890" s="105"/>
      <c r="D9890" s="121"/>
      <c r="E9890" s="83"/>
    </row>
    <row r="9891" spans="2:5" x14ac:dyDescent="0.3">
      <c r="B9891" s="104"/>
      <c r="C9891" s="105"/>
      <c r="D9891" s="121"/>
      <c r="E9891" s="83"/>
    </row>
    <row r="9892" spans="2:5" x14ac:dyDescent="0.3">
      <c r="B9892" s="104"/>
      <c r="C9892" s="105"/>
      <c r="D9892" s="121"/>
      <c r="E9892" s="83"/>
    </row>
    <row r="9893" spans="2:5" x14ac:dyDescent="0.3">
      <c r="B9893" s="104"/>
      <c r="C9893" s="105"/>
      <c r="D9893" s="121"/>
      <c r="E9893" s="83"/>
    </row>
    <row r="9894" spans="2:5" x14ac:dyDescent="0.3">
      <c r="B9894" s="104"/>
      <c r="C9894" s="105"/>
      <c r="D9894" s="121"/>
      <c r="E9894" s="83"/>
    </row>
    <row r="9895" spans="2:5" x14ac:dyDescent="0.3">
      <c r="B9895" s="104"/>
      <c r="C9895" s="105"/>
      <c r="D9895" s="121"/>
      <c r="E9895" s="83"/>
    </row>
    <row r="9896" spans="2:5" x14ac:dyDescent="0.3">
      <c r="B9896" s="104"/>
      <c r="C9896" s="105"/>
      <c r="D9896" s="121"/>
      <c r="E9896" s="83"/>
    </row>
    <row r="9897" spans="2:5" x14ac:dyDescent="0.3">
      <c r="B9897" s="104"/>
      <c r="C9897" s="105"/>
      <c r="D9897" s="121"/>
      <c r="E9897" s="83"/>
    </row>
    <row r="9898" spans="2:5" x14ac:dyDescent="0.3">
      <c r="B9898" s="104"/>
      <c r="C9898" s="105"/>
      <c r="D9898" s="121"/>
      <c r="E9898" s="83"/>
    </row>
    <row r="9899" spans="2:5" x14ac:dyDescent="0.3">
      <c r="B9899" s="104"/>
      <c r="C9899" s="105"/>
      <c r="D9899" s="121"/>
      <c r="E9899" s="83"/>
    </row>
    <row r="9900" spans="2:5" x14ac:dyDescent="0.3">
      <c r="B9900" s="104"/>
      <c r="C9900" s="105"/>
      <c r="D9900" s="121"/>
      <c r="E9900" s="83"/>
    </row>
    <row r="9901" spans="2:5" x14ac:dyDescent="0.3">
      <c r="B9901" s="104"/>
      <c r="C9901" s="105"/>
      <c r="D9901" s="121"/>
      <c r="E9901" s="83"/>
    </row>
    <row r="9902" spans="2:5" x14ac:dyDescent="0.3">
      <c r="B9902" s="104"/>
      <c r="C9902" s="105"/>
      <c r="D9902" s="121"/>
      <c r="E9902" s="83"/>
    </row>
    <row r="9903" spans="2:5" x14ac:dyDescent="0.3">
      <c r="B9903" s="104"/>
      <c r="C9903" s="105"/>
      <c r="D9903" s="121"/>
      <c r="E9903" s="83"/>
    </row>
    <row r="9904" spans="2:5" x14ac:dyDescent="0.3">
      <c r="B9904" s="104"/>
      <c r="C9904" s="105"/>
      <c r="D9904" s="121"/>
      <c r="E9904" s="83"/>
    </row>
    <row r="9905" spans="2:5" x14ac:dyDescent="0.3">
      <c r="B9905" s="104"/>
      <c r="C9905" s="105"/>
      <c r="D9905" s="121"/>
      <c r="E9905" s="83"/>
    </row>
    <row r="9906" spans="2:5" x14ac:dyDescent="0.3">
      <c r="B9906" s="104"/>
      <c r="C9906" s="105"/>
      <c r="D9906" s="121"/>
      <c r="E9906" s="83"/>
    </row>
    <row r="9907" spans="2:5" x14ac:dyDescent="0.3">
      <c r="B9907" s="104"/>
      <c r="C9907" s="105"/>
      <c r="D9907" s="121"/>
      <c r="E9907" s="83"/>
    </row>
    <row r="9908" spans="2:5" x14ac:dyDescent="0.3">
      <c r="B9908" s="104"/>
      <c r="C9908" s="105"/>
      <c r="D9908" s="121"/>
      <c r="E9908" s="83"/>
    </row>
    <row r="9909" spans="2:5" x14ac:dyDescent="0.3">
      <c r="B9909" s="104"/>
      <c r="C9909" s="105"/>
      <c r="D9909" s="121"/>
      <c r="E9909" s="83"/>
    </row>
    <row r="9910" spans="2:5" x14ac:dyDescent="0.3">
      <c r="B9910" s="104"/>
      <c r="C9910" s="105"/>
      <c r="D9910" s="121"/>
      <c r="E9910" s="83"/>
    </row>
    <row r="9911" spans="2:5" x14ac:dyDescent="0.3">
      <c r="B9911" s="104"/>
      <c r="C9911" s="105"/>
      <c r="D9911" s="121"/>
      <c r="E9911" s="83"/>
    </row>
    <row r="9912" spans="2:5" x14ac:dyDescent="0.3">
      <c r="B9912" s="104"/>
      <c r="C9912" s="105"/>
      <c r="D9912" s="121"/>
      <c r="E9912" s="83"/>
    </row>
    <row r="9913" spans="2:5" x14ac:dyDescent="0.3">
      <c r="B9913" s="104"/>
      <c r="C9913" s="105"/>
      <c r="D9913" s="121"/>
      <c r="E9913" s="83"/>
    </row>
    <row r="9914" spans="2:5" x14ac:dyDescent="0.3">
      <c r="B9914" s="104"/>
      <c r="C9914" s="105"/>
      <c r="D9914" s="121"/>
      <c r="E9914" s="83"/>
    </row>
    <row r="9915" spans="2:5" x14ac:dyDescent="0.3">
      <c r="B9915" s="104"/>
      <c r="C9915" s="105"/>
      <c r="D9915" s="121"/>
      <c r="E9915" s="83"/>
    </row>
    <row r="9916" spans="2:5" x14ac:dyDescent="0.3">
      <c r="B9916" s="104"/>
      <c r="C9916" s="105"/>
      <c r="D9916" s="121"/>
      <c r="E9916" s="83"/>
    </row>
    <row r="9917" spans="2:5" x14ac:dyDescent="0.3">
      <c r="B9917" s="104"/>
      <c r="C9917" s="105"/>
      <c r="D9917" s="121"/>
      <c r="E9917" s="83"/>
    </row>
    <row r="9918" spans="2:5" x14ac:dyDescent="0.3">
      <c r="B9918" s="104"/>
      <c r="C9918" s="105"/>
      <c r="D9918" s="121"/>
      <c r="E9918" s="83"/>
    </row>
    <row r="9919" spans="2:5" x14ac:dyDescent="0.3">
      <c r="B9919" s="104"/>
      <c r="C9919" s="105"/>
      <c r="D9919" s="121"/>
      <c r="E9919" s="83"/>
    </row>
    <row r="9920" spans="2:5" x14ac:dyDescent="0.3">
      <c r="B9920" s="104"/>
      <c r="C9920" s="105"/>
      <c r="D9920" s="121"/>
      <c r="E9920" s="83"/>
    </row>
    <row r="9921" spans="2:5" x14ac:dyDescent="0.3">
      <c r="B9921" s="104"/>
      <c r="C9921" s="105"/>
      <c r="D9921" s="121"/>
      <c r="E9921" s="83"/>
    </row>
    <row r="9922" spans="2:5" x14ac:dyDescent="0.3">
      <c r="B9922" s="104"/>
      <c r="C9922" s="105"/>
      <c r="D9922" s="121"/>
      <c r="E9922" s="83"/>
    </row>
    <row r="9923" spans="2:5" x14ac:dyDescent="0.3">
      <c r="B9923" s="104"/>
      <c r="C9923" s="105"/>
      <c r="D9923" s="121"/>
      <c r="E9923" s="83"/>
    </row>
    <row r="9924" spans="2:5" x14ac:dyDescent="0.3">
      <c r="B9924" s="104"/>
      <c r="C9924" s="105"/>
      <c r="D9924" s="121"/>
      <c r="E9924" s="83"/>
    </row>
    <row r="9925" spans="2:5" x14ac:dyDescent="0.3">
      <c r="B9925" s="104"/>
      <c r="C9925" s="105"/>
      <c r="D9925" s="121"/>
      <c r="E9925" s="83"/>
    </row>
    <row r="9926" spans="2:5" x14ac:dyDescent="0.3">
      <c r="B9926" s="104"/>
      <c r="C9926" s="105"/>
      <c r="D9926" s="121"/>
      <c r="E9926" s="83"/>
    </row>
    <row r="9927" spans="2:5" x14ac:dyDescent="0.3">
      <c r="B9927" s="104"/>
      <c r="C9927" s="105"/>
      <c r="D9927" s="121"/>
      <c r="E9927" s="83"/>
    </row>
    <row r="9928" spans="2:5" x14ac:dyDescent="0.3">
      <c r="B9928" s="104"/>
      <c r="C9928" s="105"/>
      <c r="D9928" s="121"/>
      <c r="E9928" s="83"/>
    </row>
    <row r="9929" spans="2:5" x14ac:dyDescent="0.3">
      <c r="B9929" s="104"/>
      <c r="C9929" s="105"/>
      <c r="D9929" s="121"/>
      <c r="E9929" s="83"/>
    </row>
    <row r="9930" spans="2:5" x14ac:dyDescent="0.3">
      <c r="B9930" s="104"/>
      <c r="C9930" s="105"/>
      <c r="D9930" s="121"/>
      <c r="E9930" s="83"/>
    </row>
    <row r="9931" spans="2:5" x14ac:dyDescent="0.3">
      <c r="B9931" s="104"/>
      <c r="C9931" s="105"/>
      <c r="D9931" s="121"/>
      <c r="E9931" s="83"/>
    </row>
    <row r="9932" spans="2:5" x14ac:dyDescent="0.3">
      <c r="B9932" s="104"/>
      <c r="C9932" s="105"/>
      <c r="D9932" s="121"/>
      <c r="E9932" s="83"/>
    </row>
    <row r="9933" spans="2:5" x14ac:dyDescent="0.3">
      <c r="B9933" s="104"/>
      <c r="C9933" s="105"/>
      <c r="D9933" s="121"/>
      <c r="E9933" s="83"/>
    </row>
    <row r="9934" spans="2:5" x14ac:dyDescent="0.3">
      <c r="B9934" s="104"/>
      <c r="C9934" s="105"/>
      <c r="D9934" s="121"/>
      <c r="E9934" s="83"/>
    </row>
    <row r="9935" spans="2:5" x14ac:dyDescent="0.3">
      <c r="B9935" s="104"/>
      <c r="C9935" s="105"/>
      <c r="D9935" s="121"/>
      <c r="E9935" s="83"/>
    </row>
    <row r="9936" spans="2:5" x14ac:dyDescent="0.3">
      <c r="B9936" s="104"/>
      <c r="C9936" s="105"/>
      <c r="D9936" s="121"/>
      <c r="E9936" s="83"/>
    </row>
    <row r="9937" spans="2:5" x14ac:dyDescent="0.3">
      <c r="B9937" s="104"/>
      <c r="C9937" s="105"/>
      <c r="D9937" s="121"/>
      <c r="E9937" s="83"/>
    </row>
    <row r="9938" spans="2:5" x14ac:dyDescent="0.3">
      <c r="B9938" s="104"/>
      <c r="C9938" s="105"/>
      <c r="D9938" s="121"/>
      <c r="E9938" s="83"/>
    </row>
    <row r="9939" spans="2:5" x14ac:dyDescent="0.3">
      <c r="B9939" s="104"/>
      <c r="C9939" s="105"/>
      <c r="D9939" s="121"/>
      <c r="E9939" s="83"/>
    </row>
    <row r="9940" spans="2:5" x14ac:dyDescent="0.3">
      <c r="B9940" s="104"/>
      <c r="C9940" s="105"/>
      <c r="D9940" s="121"/>
      <c r="E9940" s="83"/>
    </row>
    <row r="9941" spans="2:5" x14ac:dyDescent="0.3">
      <c r="B9941" s="104"/>
      <c r="C9941" s="105"/>
      <c r="D9941" s="121"/>
      <c r="E9941" s="83"/>
    </row>
    <row r="9942" spans="2:5" x14ac:dyDescent="0.3">
      <c r="B9942" s="104"/>
      <c r="C9942" s="105"/>
      <c r="D9942" s="121"/>
      <c r="E9942" s="83"/>
    </row>
    <row r="9943" spans="2:5" x14ac:dyDescent="0.3">
      <c r="B9943" s="104"/>
      <c r="C9943" s="105"/>
      <c r="D9943" s="121"/>
      <c r="E9943" s="83"/>
    </row>
    <row r="9944" spans="2:5" x14ac:dyDescent="0.3">
      <c r="B9944" s="104"/>
      <c r="C9944" s="105"/>
      <c r="D9944" s="121"/>
      <c r="E9944" s="83"/>
    </row>
    <row r="9945" spans="2:5" x14ac:dyDescent="0.3">
      <c r="B9945" s="104"/>
      <c r="C9945" s="105"/>
      <c r="D9945" s="121"/>
      <c r="E9945" s="83"/>
    </row>
    <row r="9946" spans="2:5" x14ac:dyDescent="0.3">
      <c r="B9946" s="104"/>
      <c r="C9946" s="105"/>
      <c r="D9946" s="121"/>
      <c r="E9946" s="83"/>
    </row>
    <row r="9947" spans="2:5" x14ac:dyDescent="0.3">
      <c r="B9947" s="104"/>
      <c r="C9947" s="105"/>
      <c r="D9947" s="121"/>
      <c r="E9947" s="83"/>
    </row>
    <row r="9948" spans="2:5" x14ac:dyDescent="0.3">
      <c r="B9948" s="104"/>
      <c r="C9948" s="105"/>
      <c r="D9948" s="121"/>
      <c r="E9948" s="83"/>
    </row>
    <row r="9949" spans="2:5" x14ac:dyDescent="0.3">
      <c r="B9949" s="104"/>
      <c r="C9949" s="105"/>
      <c r="D9949" s="121"/>
      <c r="E9949" s="83"/>
    </row>
    <row r="9950" spans="2:5" x14ac:dyDescent="0.3">
      <c r="B9950" s="104"/>
      <c r="C9950" s="105"/>
      <c r="D9950" s="121"/>
      <c r="E9950" s="83"/>
    </row>
    <row r="9951" spans="2:5" x14ac:dyDescent="0.3">
      <c r="B9951" s="104"/>
      <c r="C9951" s="105"/>
      <c r="D9951" s="121"/>
      <c r="E9951" s="83"/>
    </row>
    <row r="9952" spans="2:5" x14ac:dyDescent="0.3">
      <c r="B9952" s="104"/>
      <c r="C9952" s="105"/>
      <c r="D9952" s="121"/>
      <c r="E9952" s="83"/>
    </row>
    <row r="9953" spans="2:5" x14ac:dyDescent="0.3">
      <c r="B9953" s="104"/>
      <c r="C9953" s="105"/>
      <c r="D9953" s="121"/>
      <c r="E9953" s="83"/>
    </row>
    <row r="9954" spans="2:5" x14ac:dyDescent="0.3">
      <c r="B9954" s="104"/>
      <c r="C9954" s="105"/>
      <c r="D9954" s="121"/>
      <c r="E9954" s="83"/>
    </row>
    <row r="9955" spans="2:5" x14ac:dyDescent="0.3">
      <c r="B9955" s="104"/>
      <c r="C9955" s="105"/>
      <c r="D9955" s="121"/>
      <c r="E9955" s="83"/>
    </row>
    <row r="9956" spans="2:5" x14ac:dyDescent="0.3">
      <c r="B9956" s="104"/>
      <c r="C9956" s="105"/>
      <c r="D9956" s="121"/>
      <c r="E9956" s="83"/>
    </row>
    <row r="9957" spans="2:5" x14ac:dyDescent="0.3">
      <c r="B9957" s="104"/>
      <c r="C9957" s="105"/>
      <c r="D9957" s="121"/>
      <c r="E9957" s="83"/>
    </row>
    <row r="9958" spans="2:5" x14ac:dyDescent="0.3">
      <c r="B9958" s="104"/>
      <c r="C9958" s="105"/>
      <c r="D9958" s="121"/>
      <c r="E9958" s="83"/>
    </row>
    <row r="9959" spans="2:5" x14ac:dyDescent="0.3">
      <c r="B9959" s="104"/>
      <c r="C9959" s="105"/>
      <c r="D9959" s="121"/>
      <c r="E9959" s="83"/>
    </row>
    <row r="9960" spans="2:5" x14ac:dyDescent="0.3">
      <c r="B9960" s="104"/>
      <c r="C9960" s="105"/>
      <c r="D9960" s="121"/>
      <c r="E9960" s="83"/>
    </row>
    <row r="9961" spans="2:5" x14ac:dyDescent="0.3">
      <c r="B9961" s="104"/>
      <c r="C9961" s="105"/>
      <c r="D9961" s="121"/>
      <c r="E9961" s="83"/>
    </row>
    <row r="9962" spans="2:5" x14ac:dyDescent="0.3">
      <c r="B9962" s="104"/>
      <c r="C9962" s="105"/>
      <c r="D9962" s="121"/>
      <c r="E9962" s="83"/>
    </row>
    <row r="9963" spans="2:5" x14ac:dyDescent="0.3">
      <c r="B9963" s="104"/>
      <c r="C9963" s="105"/>
      <c r="D9963" s="121"/>
      <c r="E9963" s="83"/>
    </row>
    <row r="9964" spans="2:5" x14ac:dyDescent="0.3">
      <c r="B9964" s="104"/>
      <c r="C9964" s="105"/>
      <c r="D9964" s="121"/>
      <c r="E9964" s="83"/>
    </row>
    <row r="9965" spans="2:5" x14ac:dyDescent="0.3">
      <c r="B9965" s="104"/>
      <c r="C9965" s="105"/>
      <c r="D9965" s="121"/>
      <c r="E9965" s="83"/>
    </row>
    <row r="9966" spans="2:5" x14ac:dyDescent="0.3">
      <c r="B9966" s="104"/>
      <c r="C9966" s="105"/>
      <c r="D9966" s="121"/>
      <c r="E9966" s="83"/>
    </row>
    <row r="9967" spans="2:5" x14ac:dyDescent="0.3">
      <c r="B9967" s="104"/>
      <c r="C9967" s="105"/>
      <c r="D9967" s="121"/>
      <c r="E9967" s="83"/>
    </row>
    <row r="9968" spans="2:5" x14ac:dyDescent="0.3">
      <c r="B9968" s="104"/>
      <c r="C9968" s="105"/>
      <c r="D9968" s="121"/>
      <c r="E9968" s="83"/>
    </row>
    <row r="9969" spans="2:5" x14ac:dyDescent="0.3">
      <c r="B9969" s="104"/>
      <c r="C9969" s="105"/>
      <c r="D9969" s="121"/>
      <c r="E9969" s="83"/>
    </row>
    <row r="9970" spans="2:5" x14ac:dyDescent="0.3">
      <c r="B9970" s="104"/>
      <c r="C9970" s="105"/>
      <c r="D9970" s="121"/>
      <c r="E9970" s="83"/>
    </row>
    <row r="9971" spans="2:5" x14ac:dyDescent="0.3">
      <c r="B9971" s="104"/>
      <c r="C9971" s="105"/>
      <c r="D9971" s="121"/>
      <c r="E9971" s="83"/>
    </row>
    <row r="9972" spans="2:5" x14ac:dyDescent="0.3">
      <c r="B9972" s="104"/>
      <c r="C9972" s="105"/>
      <c r="D9972" s="121"/>
      <c r="E9972" s="83"/>
    </row>
    <row r="9973" spans="2:5" x14ac:dyDescent="0.3">
      <c r="B9973" s="104"/>
      <c r="C9973" s="105"/>
      <c r="D9973" s="121"/>
      <c r="E9973" s="83"/>
    </row>
    <row r="9974" spans="2:5" x14ac:dyDescent="0.3">
      <c r="B9974" s="104"/>
      <c r="C9974" s="105"/>
      <c r="D9974" s="121"/>
      <c r="E9974" s="83"/>
    </row>
    <row r="9975" spans="2:5" x14ac:dyDescent="0.3">
      <c r="B9975" s="104"/>
      <c r="C9975" s="105"/>
      <c r="D9975" s="121"/>
      <c r="E9975" s="83"/>
    </row>
    <row r="9976" spans="2:5" x14ac:dyDescent="0.3">
      <c r="B9976" s="104"/>
      <c r="C9976" s="105"/>
      <c r="D9976" s="121"/>
      <c r="E9976" s="83"/>
    </row>
    <row r="9977" spans="2:5" x14ac:dyDescent="0.3">
      <c r="B9977" s="104"/>
      <c r="C9977" s="105"/>
      <c r="D9977" s="121"/>
      <c r="E9977" s="83"/>
    </row>
    <row r="9978" spans="2:5" x14ac:dyDescent="0.3">
      <c r="B9978" s="104"/>
      <c r="C9978" s="105"/>
      <c r="D9978" s="121"/>
      <c r="E9978" s="83"/>
    </row>
    <row r="9979" spans="2:5" x14ac:dyDescent="0.3">
      <c r="B9979" s="104"/>
      <c r="C9979" s="105"/>
      <c r="D9979" s="121"/>
      <c r="E9979" s="83"/>
    </row>
    <row r="9980" spans="2:5" x14ac:dyDescent="0.3">
      <c r="B9980" s="104"/>
      <c r="C9980" s="105"/>
      <c r="D9980" s="121"/>
      <c r="E9980" s="83"/>
    </row>
    <row r="9981" spans="2:5" x14ac:dyDescent="0.3">
      <c r="B9981" s="104"/>
      <c r="C9981" s="105"/>
      <c r="D9981" s="121"/>
      <c r="E9981" s="83"/>
    </row>
    <row r="9982" spans="2:5" x14ac:dyDescent="0.3">
      <c r="B9982" s="104"/>
      <c r="C9982" s="105"/>
      <c r="D9982" s="121"/>
      <c r="E9982" s="83"/>
    </row>
    <row r="9983" spans="2:5" x14ac:dyDescent="0.3">
      <c r="B9983" s="104"/>
      <c r="C9983" s="105"/>
      <c r="D9983" s="121"/>
      <c r="E9983" s="83"/>
    </row>
    <row r="9984" spans="2:5" x14ac:dyDescent="0.3">
      <c r="B9984" s="104"/>
      <c r="C9984" s="105"/>
      <c r="D9984" s="121"/>
      <c r="E9984" s="83"/>
    </row>
    <row r="9985" spans="2:5" x14ac:dyDescent="0.3">
      <c r="B9985" s="104"/>
      <c r="C9985" s="105"/>
      <c r="D9985" s="121"/>
      <c r="E9985" s="83"/>
    </row>
    <row r="9986" spans="2:5" x14ac:dyDescent="0.3">
      <c r="B9986" s="104"/>
      <c r="C9986" s="105"/>
      <c r="D9986" s="121"/>
      <c r="E9986" s="83"/>
    </row>
    <row r="9987" spans="2:5" x14ac:dyDescent="0.3">
      <c r="B9987" s="104"/>
      <c r="C9987" s="105"/>
      <c r="D9987" s="121"/>
      <c r="E9987" s="83"/>
    </row>
    <row r="9988" spans="2:5" x14ac:dyDescent="0.3">
      <c r="B9988" s="104"/>
      <c r="C9988" s="105"/>
      <c r="D9988" s="121"/>
      <c r="E9988" s="83"/>
    </row>
    <row r="9989" spans="2:5" x14ac:dyDescent="0.3">
      <c r="B9989" s="104"/>
      <c r="C9989" s="105"/>
      <c r="D9989" s="121"/>
      <c r="E9989" s="83"/>
    </row>
    <row r="9990" spans="2:5" x14ac:dyDescent="0.3">
      <c r="B9990" s="104"/>
      <c r="C9990" s="105"/>
      <c r="D9990" s="121"/>
      <c r="E9990" s="83"/>
    </row>
    <row r="9991" spans="2:5" x14ac:dyDescent="0.3">
      <c r="B9991" s="104"/>
      <c r="C9991" s="105"/>
      <c r="D9991" s="121"/>
      <c r="E9991" s="83"/>
    </row>
    <row r="9992" spans="2:5" x14ac:dyDescent="0.3">
      <c r="B9992" s="104"/>
      <c r="C9992" s="105"/>
      <c r="D9992" s="121"/>
      <c r="E9992" s="83"/>
    </row>
    <row r="9993" spans="2:5" x14ac:dyDescent="0.3">
      <c r="B9993" s="104"/>
      <c r="C9993" s="105"/>
      <c r="D9993" s="121"/>
      <c r="E9993" s="83"/>
    </row>
    <row r="9994" spans="2:5" x14ac:dyDescent="0.3">
      <c r="B9994" s="104"/>
      <c r="C9994" s="105"/>
      <c r="D9994" s="121"/>
      <c r="E9994" s="83"/>
    </row>
    <row r="9995" spans="2:5" x14ac:dyDescent="0.3">
      <c r="B9995" s="104"/>
      <c r="C9995" s="105"/>
      <c r="D9995" s="121"/>
      <c r="E9995" s="83"/>
    </row>
    <row r="9996" spans="2:5" x14ac:dyDescent="0.3">
      <c r="B9996" s="104"/>
      <c r="C9996" s="105"/>
      <c r="D9996" s="121"/>
      <c r="E9996" s="83"/>
    </row>
    <row r="9997" spans="2:5" x14ac:dyDescent="0.3">
      <c r="B9997" s="104"/>
      <c r="C9997" s="105"/>
      <c r="D9997" s="121"/>
      <c r="E9997" s="83"/>
    </row>
    <row r="9998" spans="2:5" x14ac:dyDescent="0.3">
      <c r="B9998" s="104"/>
      <c r="C9998" s="105"/>
      <c r="D9998" s="121"/>
      <c r="E9998" s="83"/>
    </row>
    <row r="9999" spans="2:5" x14ac:dyDescent="0.3">
      <c r="B9999" s="104"/>
      <c r="C9999" s="105"/>
      <c r="D9999" s="121"/>
      <c r="E9999" s="83"/>
    </row>
    <row r="10000" spans="2:5" x14ac:dyDescent="0.3">
      <c r="B10000" s="104"/>
      <c r="C10000" s="105"/>
      <c r="D10000" s="121"/>
      <c r="E10000" s="83"/>
    </row>
    <row r="10001" spans="2:5" x14ac:dyDescent="0.3">
      <c r="B10001" s="104"/>
      <c r="C10001" s="105"/>
      <c r="D10001" s="121"/>
      <c r="E10001" s="83"/>
    </row>
    <row r="10002" spans="2:5" x14ac:dyDescent="0.3">
      <c r="B10002" s="104"/>
      <c r="C10002" s="105"/>
      <c r="D10002" s="121"/>
      <c r="E10002" s="83"/>
    </row>
    <row r="10003" spans="2:5" x14ac:dyDescent="0.3">
      <c r="B10003" s="104"/>
      <c r="C10003" s="105"/>
      <c r="D10003" s="121"/>
      <c r="E10003" s="83"/>
    </row>
    <row r="10004" spans="2:5" x14ac:dyDescent="0.3">
      <c r="B10004" s="104"/>
      <c r="C10004" s="105"/>
      <c r="D10004" s="121"/>
      <c r="E10004" s="83"/>
    </row>
    <row r="10005" spans="2:5" x14ac:dyDescent="0.3">
      <c r="B10005" s="104"/>
      <c r="C10005" s="105"/>
      <c r="D10005" s="121"/>
      <c r="E10005" s="83"/>
    </row>
    <row r="10006" spans="2:5" x14ac:dyDescent="0.3">
      <c r="B10006" s="104"/>
      <c r="C10006" s="105"/>
      <c r="D10006" s="121"/>
      <c r="E10006" s="83"/>
    </row>
    <row r="10007" spans="2:5" x14ac:dyDescent="0.3">
      <c r="B10007" s="104"/>
      <c r="C10007" s="105"/>
      <c r="D10007" s="121"/>
      <c r="E10007" s="83"/>
    </row>
    <row r="10008" spans="2:5" x14ac:dyDescent="0.3">
      <c r="B10008" s="104"/>
      <c r="C10008" s="105"/>
      <c r="D10008" s="121"/>
      <c r="E10008" s="83"/>
    </row>
    <row r="10009" spans="2:5" x14ac:dyDescent="0.3">
      <c r="B10009" s="104"/>
      <c r="C10009" s="105"/>
      <c r="D10009" s="121"/>
      <c r="E10009" s="83"/>
    </row>
    <row r="10010" spans="2:5" x14ac:dyDescent="0.3">
      <c r="B10010" s="104"/>
      <c r="C10010" s="105"/>
      <c r="D10010" s="121"/>
      <c r="E10010" s="83"/>
    </row>
    <row r="10011" spans="2:5" x14ac:dyDescent="0.3">
      <c r="B10011" s="104"/>
      <c r="C10011" s="105"/>
      <c r="D10011" s="121"/>
      <c r="E10011" s="83"/>
    </row>
    <row r="10012" spans="2:5" x14ac:dyDescent="0.3">
      <c r="B10012" s="104"/>
      <c r="C10012" s="105"/>
      <c r="D10012" s="121"/>
      <c r="E10012" s="83"/>
    </row>
    <row r="10013" spans="2:5" x14ac:dyDescent="0.3">
      <c r="B10013" s="104"/>
      <c r="C10013" s="105"/>
      <c r="D10013" s="121"/>
      <c r="E10013" s="83"/>
    </row>
    <row r="10014" spans="2:5" x14ac:dyDescent="0.3">
      <c r="B10014" s="104"/>
      <c r="C10014" s="105"/>
      <c r="D10014" s="121"/>
      <c r="E10014" s="83"/>
    </row>
    <row r="10015" spans="2:5" x14ac:dyDescent="0.3">
      <c r="B10015" s="104"/>
      <c r="C10015" s="105"/>
      <c r="D10015" s="121"/>
      <c r="E10015" s="83"/>
    </row>
    <row r="10016" spans="2:5" x14ac:dyDescent="0.3">
      <c r="B10016" s="104"/>
      <c r="C10016" s="105"/>
      <c r="D10016" s="121"/>
      <c r="E10016" s="83"/>
    </row>
    <row r="10017" spans="2:5" x14ac:dyDescent="0.3">
      <c r="B10017" s="104"/>
      <c r="C10017" s="105"/>
      <c r="D10017" s="121"/>
      <c r="E10017" s="83"/>
    </row>
    <row r="10018" spans="2:5" x14ac:dyDescent="0.3">
      <c r="B10018" s="104"/>
      <c r="C10018" s="105"/>
      <c r="D10018" s="121"/>
      <c r="E10018" s="83"/>
    </row>
    <row r="10019" spans="2:5" x14ac:dyDescent="0.3">
      <c r="B10019" s="104"/>
      <c r="C10019" s="105"/>
      <c r="D10019" s="121"/>
      <c r="E10019" s="83"/>
    </row>
    <row r="10020" spans="2:5" x14ac:dyDescent="0.3">
      <c r="B10020" s="104"/>
      <c r="C10020" s="105"/>
      <c r="D10020" s="121"/>
      <c r="E10020" s="83"/>
    </row>
    <row r="10021" spans="2:5" x14ac:dyDescent="0.3">
      <c r="B10021" s="104"/>
      <c r="C10021" s="105"/>
      <c r="D10021" s="121"/>
      <c r="E10021" s="83"/>
    </row>
    <row r="10022" spans="2:5" x14ac:dyDescent="0.3">
      <c r="B10022" s="104"/>
      <c r="C10022" s="105"/>
      <c r="D10022" s="121"/>
      <c r="E10022" s="83"/>
    </row>
    <row r="10023" spans="2:5" x14ac:dyDescent="0.3">
      <c r="B10023" s="104"/>
      <c r="C10023" s="105"/>
      <c r="D10023" s="121"/>
      <c r="E10023" s="83"/>
    </row>
    <row r="10024" spans="2:5" x14ac:dyDescent="0.3">
      <c r="B10024" s="104"/>
      <c r="C10024" s="105"/>
      <c r="D10024" s="121"/>
      <c r="E10024" s="83"/>
    </row>
    <row r="10025" spans="2:5" x14ac:dyDescent="0.3">
      <c r="B10025" s="104"/>
      <c r="C10025" s="105"/>
      <c r="D10025" s="121"/>
      <c r="E10025" s="83"/>
    </row>
    <row r="10026" spans="2:5" x14ac:dyDescent="0.3">
      <c r="B10026" s="104"/>
      <c r="C10026" s="105"/>
      <c r="D10026" s="121"/>
      <c r="E10026" s="83"/>
    </row>
    <row r="10027" spans="2:5" x14ac:dyDescent="0.3">
      <c r="B10027" s="104"/>
      <c r="C10027" s="105"/>
      <c r="D10027" s="121"/>
      <c r="E10027" s="83"/>
    </row>
    <row r="10028" spans="2:5" x14ac:dyDescent="0.3">
      <c r="B10028" s="104"/>
      <c r="C10028" s="105"/>
      <c r="D10028" s="121"/>
      <c r="E10028" s="83"/>
    </row>
    <row r="10029" spans="2:5" x14ac:dyDescent="0.3">
      <c r="B10029" s="104"/>
      <c r="C10029" s="105"/>
      <c r="D10029" s="121"/>
      <c r="E10029" s="83"/>
    </row>
    <row r="10030" spans="2:5" x14ac:dyDescent="0.3">
      <c r="B10030" s="104"/>
      <c r="C10030" s="105"/>
      <c r="D10030" s="121"/>
      <c r="E10030" s="83"/>
    </row>
    <row r="10031" spans="2:5" x14ac:dyDescent="0.3">
      <c r="B10031" s="104"/>
      <c r="C10031" s="105"/>
      <c r="D10031" s="121"/>
      <c r="E10031" s="83"/>
    </row>
    <row r="10032" spans="2:5" x14ac:dyDescent="0.3">
      <c r="B10032" s="104"/>
      <c r="C10032" s="105"/>
      <c r="D10032" s="121"/>
      <c r="E10032" s="83"/>
    </row>
    <row r="10033" spans="2:5" x14ac:dyDescent="0.3">
      <c r="B10033" s="104"/>
      <c r="C10033" s="105"/>
      <c r="D10033" s="121"/>
      <c r="E10033" s="83"/>
    </row>
    <row r="10034" spans="2:5" x14ac:dyDescent="0.3">
      <c r="B10034" s="104"/>
      <c r="C10034" s="105"/>
      <c r="D10034" s="121"/>
      <c r="E10034" s="83"/>
    </row>
    <row r="10035" spans="2:5" x14ac:dyDescent="0.3">
      <c r="B10035" s="104"/>
      <c r="C10035" s="105"/>
      <c r="D10035" s="121"/>
      <c r="E10035" s="83"/>
    </row>
    <row r="10036" spans="2:5" x14ac:dyDescent="0.3">
      <c r="B10036" s="104"/>
      <c r="C10036" s="105"/>
      <c r="D10036" s="121"/>
      <c r="E10036" s="83"/>
    </row>
    <row r="10037" spans="2:5" x14ac:dyDescent="0.3">
      <c r="B10037" s="104"/>
      <c r="C10037" s="105"/>
      <c r="D10037" s="121"/>
      <c r="E10037" s="83"/>
    </row>
    <row r="10038" spans="2:5" x14ac:dyDescent="0.3">
      <c r="B10038" s="104"/>
      <c r="C10038" s="105"/>
      <c r="D10038" s="121"/>
      <c r="E10038" s="83"/>
    </row>
    <row r="10039" spans="2:5" x14ac:dyDescent="0.3">
      <c r="B10039" s="104"/>
      <c r="C10039" s="105"/>
      <c r="D10039" s="121"/>
      <c r="E10039" s="83"/>
    </row>
    <row r="10040" spans="2:5" x14ac:dyDescent="0.3">
      <c r="B10040" s="104"/>
      <c r="C10040" s="105"/>
      <c r="D10040" s="121"/>
      <c r="E10040" s="83"/>
    </row>
    <row r="10041" spans="2:5" x14ac:dyDescent="0.3">
      <c r="B10041" s="104"/>
      <c r="C10041" s="105"/>
      <c r="D10041" s="121"/>
      <c r="E10041" s="83"/>
    </row>
    <row r="10042" spans="2:5" x14ac:dyDescent="0.3">
      <c r="B10042" s="104"/>
      <c r="C10042" s="105"/>
      <c r="D10042" s="121"/>
      <c r="E10042" s="83"/>
    </row>
    <row r="10043" spans="2:5" x14ac:dyDescent="0.3">
      <c r="B10043" s="104"/>
      <c r="C10043" s="105"/>
      <c r="D10043" s="121"/>
      <c r="E10043" s="83"/>
    </row>
    <row r="10044" spans="2:5" x14ac:dyDescent="0.3">
      <c r="B10044" s="104"/>
      <c r="C10044" s="105"/>
      <c r="D10044" s="121"/>
      <c r="E10044" s="83"/>
    </row>
    <row r="10045" spans="2:5" x14ac:dyDescent="0.3">
      <c r="B10045" s="104"/>
      <c r="C10045" s="105"/>
      <c r="D10045" s="121"/>
      <c r="E10045" s="83"/>
    </row>
    <row r="10046" spans="2:5" x14ac:dyDescent="0.3">
      <c r="B10046" s="104"/>
      <c r="C10046" s="105"/>
      <c r="D10046" s="121"/>
      <c r="E10046" s="83"/>
    </row>
    <row r="10047" spans="2:5" x14ac:dyDescent="0.3">
      <c r="B10047" s="104"/>
      <c r="C10047" s="105"/>
      <c r="D10047" s="121"/>
      <c r="E10047" s="83"/>
    </row>
    <row r="10048" spans="2:5" x14ac:dyDescent="0.3">
      <c r="B10048" s="104"/>
      <c r="C10048" s="105"/>
      <c r="D10048" s="121"/>
      <c r="E10048" s="83"/>
    </row>
    <row r="10049" spans="2:5" x14ac:dyDescent="0.3">
      <c r="B10049" s="104"/>
      <c r="C10049" s="105"/>
      <c r="D10049" s="121"/>
      <c r="E10049" s="83"/>
    </row>
    <row r="10050" spans="2:5" x14ac:dyDescent="0.3">
      <c r="B10050" s="104"/>
      <c r="C10050" s="105"/>
      <c r="D10050" s="121"/>
      <c r="E10050" s="83"/>
    </row>
    <row r="10051" spans="2:5" x14ac:dyDescent="0.3">
      <c r="B10051" s="104"/>
      <c r="C10051" s="105"/>
      <c r="D10051" s="121"/>
      <c r="E10051" s="83"/>
    </row>
    <row r="10052" spans="2:5" x14ac:dyDescent="0.3">
      <c r="B10052" s="104"/>
      <c r="C10052" s="105"/>
      <c r="D10052" s="121"/>
      <c r="E10052" s="83"/>
    </row>
    <row r="10053" spans="2:5" x14ac:dyDescent="0.3">
      <c r="B10053" s="104"/>
      <c r="C10053" s="105"/>
      <c r="D10053" s="121"/>
      <c r="E10053" s="83"/>
    </row>
    <row r="10054" spans="2:5" x14ac:dyDescent="0.3">
      <c r="B10054" s="104"/>
      <c r="C10054" s="105"/>
      <c r="D10054" s="121"/>
      <c r="E10054" s="83"/>
    </row>
    <row r="10055" spans="2:5" x14ac:dyDescent="0.3">
      <c r="B10055" s="104"/>
      <c r="C10055" s="105"/>
      <c r="D10055" s="121"/>
      <c r="E10055" s="83"/>
    </row>
    <row r="10056" spans="2:5" x14ac:dyDescent="0.3">
      <c r="B10056" s="104"/>
      <c r="C10056" s="105"/>
      <c r="D10056" s="121"/>
      <c r="E10056" s="83"/>
    </row>
    <row r="10057" spans="2:5" x14ac:dyDescent="0.3">
      <c r="B10057" s="104"/>
      <c r="C10057" s="105"/>
      <c r="D10057" s="121"/>
      <c r="E10057" s="83"/>
    </row>
    <row r="10058" spans="2:5" x14ac:dyDescent="0.3">
      <c r="B10058" s="104"/>
      <c r="C10058" s="105"/>
      <c r="D10058" s="121"/>
      <c r="E10058" s="83"/>
    </row>
    <row r="10059" spans="2:5" x14ac:dyDescent="0.3">
      <c r="B10059" s="104"/>
      <c r="C10059" s="105"/>
      <c r="D10059" s="121"/>
      <c r="E10059" s="83"/>
    </row>
    <row r="10060" spans="2:5" x14ac:dyDescent="0.3">
      <c r="B10060" s="104"/>
      <c r="C10060" s="105"/>
      <c r="D10060" s="121"/>
      <c r="E10060" s="83"/>
    </row>
    <row r="10061" spans="2:5" x14ac:dyDescent="0.3">
      <c r="B10061" s="104"/>
      <c r="C10061" s="105"/>
      <c r="D10061" s="121"/>
      <c r="E10061" s="83"/>
    </row>
    <row r="10062" spans="2:5" x14ac:dyDescent="0.3">
      <c r="B10062" s="104"/>
      <c r="C10062" s="105"/>
      <c r="D10062" s="121"/>
      <c r="E10062" s="83"/>
    </row>
    <row r="10063" spans="2:5" x14ac:dyDescent="0.3">
      <c r="B10063" s="104"/>
      <c r="C10063" s="105"/>
      <c r="D10063" s="121"/>
      <c r="E10063" s="83"/>
    </row>
    <row r="10064" spans="2:5" x14ac:dyDescent="0.3">
      <c r="B10064" s="104"/>
      <c r="C10064" s="105"/>
      <c r="D10064" s="121"/>
      <c r="E10064" s="83"/>
    </row>
    <row r="10065" spans="2:5" x14ac:dyDescent="0.3">
      <c r="B10065" s="104"/>
      <c r="C10065" s="105"/>
      <c r="D10065" s="121"/>
      <c r="E10065" s="83"/>
    </row>
    <row r="10066" spans="2:5" x14ac:dyDescent="0.3">
      <c r="B10066" s="104"/>
      <c r="C10066" s="105"/>
      <c r="D10066" s="121"/>
      <c r="E10066" s="83"/>
    </row>
    <row r="10067" spans="2:5" x14ac:dyDescent="0.3">
      <c r="B10067" s="104"/>
      <c r="C10067" s="105"/>
      <c r="D10067" s="121"/>
      <c r="E10067" s="83"/>
    </row>
    <row r="10068" spans="2:5" x14ac:dyDescent="0.3">
      <c r="B10068" s="104"/>
      <c r="C10068" s="105"/>
      <c r="D10068" s="121"/>
      <c r="E10068" s="83"/>
    </row>
    <row r="10069" spans="2:5" x14ac:dyDescent="0.3">
      <c r="B10069" s="104"/>
      <c r="C10069" s="105"/>
      <c r="D10069" s="121"/>
      <c r="E10069" s="83"/>
    </row>
    <row r="10070" spans="2:5" x14ac:dyDescent="0.3">
      <c r="B10070" s="104"/>
      <c r="C10070" s="105"/>
      <c r="D10070" s="121"/>
      <c r="E10070" s="83"/>
    </row>
    <row r="10071" spans="2:5" x14ac:dyDescent="0.3">
      <c r="B10071" s="104"/>
      <c r="C10071" s="105"/>
      <c r="D10071" s="121"/>
      <c r="E10071" s="83"/>
    </row>
    <row r="10072" spans="2:5" x14ac:dyDescent="0.3">
      <c r="B10072" s="104"/>
      <c r="C10072" s="105"/>
      <c r="D10072" s="121"/>
      <c r="E10072" s="83"/>
    </row>
    <row r="10073" spans="2:5" x14ac:dyDescent="0.3">
      <c r="B10073" s="104"/>
      <c r="C10073" s="105"/>
      <c r="D10073" s="121"/>
      <c r="E10073" s="83"/>
    </row>
    <row r="10074" spans="2:5" x14ac:dyDescent="0.3">
      <c r="B10074" s="104"/>
      <c r="C10074" s="105"/>
      <c r="D10074" s="121"/>
      <c r="E10074" s="83"/>
    </row>
    <row r="10075" spans="2:5" x14ac:dyDescent="0.3">
      <c r="B10075" s="104"/>
      <c r="C10075" s="105"/>
      <c r="D10075" s="121"/>
      <c r="E10075" s="83"/>
    </row>
    <row r="10076" spans="2:5" x14ac:dyDescent="0.3">
      <c r="B10076" s="104"/>
      <c r="C10076" s="105"/>
      <c r="D10076" s="121"/>
      <c r="E10076" s="83"/>
    </row>
    <row r="10077" spans="2:5" x14ac:dyDescent="0.3">
      <c r="B10077" s="104"/>
      <c r="C10077" s="105"/>
      <c r="D10077" s="121"/>
      <c r="E10077" s="83"/>
    </row>
    <row r="10078" spans="2:5" x14ac:dyDescent="0.3">
      <c r="B10078" s="104"/>
      <c r="C10078" s="105"/>
      <c r="D10078" s="121"/>
      <c r="E10078" s="83"/>
    </row>
    <row r="10079" spans="2:5" x14ac:dyDescent="0.3">
      <c r="B10079" s="104"/>
      <c r="C10079" s="105"/>
      <c r="D10079" s="121"/>
      <c r="E10079" s="83"/>
    </row>
    <row r="10080" spans="2:5" x14ac:dyDescent="0.3">
      <c r="B10080" s="104"/>
      <c r="C10080" s="105"/>
      <c r="D10080" s="121"/>
      <c r="E10080" s="83"/>
    </row>
    <row r="10081" spans="2:5" x14ac:dyDescent="0.3">
      <c r="B10081" s="104"/>
      <c r="C10081" s="105"/>
      <c r="D10081" s="121"/>
      <c r="E10081" s="83"/>
    </row>
    <row r="10082" spans="2:5" x14ac:dyDescent="0.3">
      <c r="B10082" s="104"/>
      <c r="C10082" s="105"/>
      <c r="D10082" s="121"/>
      <c r="E10082" s="83"/>
    </row>
    <row r="10083" spans="2:5" x14ac:dyDescent="0.3">
      <c r="B10083" s="104"/>
      <c r="C10083" s="105"/>
      <c r="D10083" s="121"/>
      <c r="E10083" s="83"/>
    </row>
    <row r="10084" spans="2:5" x14ac:dyDescent="0.3">
      <c r="B10084" s="104"/>
      <c r="C10084" s="105"/>
      <c r="D10084" s="121"/>
      <c r="E10084" s="83"/>
    </row>
    <row r="10085" spans="2:5" x14ac:dyDescent="0.3">
      <c r="B10085" s="104"/>
      <c r="C10085" s="105"/>
      <c r="D10085" s="121"/>
      <c r="E10085" s="83"/>
    </row>
    <row r="10086" spans="2:5" x14ac:dyDescent="0.3">
      <c r="B10086" s="104"/>
      <c r="C10086" s="105"/>
      <c r="D10086" s="121"/>
      <c r="E10086" s="83"/>
    </row>
    <row r="10087" spans="2:5" x14ac:dyDescent="0.3">
      <c r="B10087" s="104"/>
      <c r="C10087" s="105"/>
      <c r="D10087" s="121"/>
      <c r="E10087" s="83"/>
    </row>
    <row r="10088" spans="2:5" x14ac:dyDescent="0.3">
      <c r="B10088" s="104"/>
      <c r="C10088" s="105"/>
      <c r="D10088" s="121"/>
      <c r="E10088" s="83"/>
    </row>
    <row r="10089" spans="2:5" x14ac:dyDescent="0.3">
      <c r="B10089" s="104"/>
      <c r="C10089" s="105"/>
      <c r="D10089" s="121"/>
      <c r="E10089" s="83"/>
    </row>
    <row r="10090" spans="2:5" x14ac:dyDescent="0.3">
      <c r="B10090" s="104"/>
      <c r="C10090" s="105"/>
      <c r="D10090" s="121"/>
      <c r="E10090" s="83"/>
    </row>
    <row r="10091" spans="2:5" x14ac:dyDescent="0.3">
      <c r="B10091" s="104"/>
      <c r="C10091" s="105"/>
      <c r="D10091" s="121"/>
      <c r="E10091" s="83"/>
    </row>
    <row r="10092" spans="2:5" x14ac:dyDescent="0.3">
      <c r="B10092" s="104"/>
      <c r="C10092" s="105"/>
      <c r="D10092" s="121"/>
      <c r="E10092" s="83"/>
    </row>
    <row r="10093" spans="2:5" x14ac:dyDescent="0.3">
      <c r="B10093" s="104"/>
      <c r="C10093" s="105"/>
      <c r="D10093" s="121"/>
      <c r="E10093" s="83"/>
    </row>
    <row r="10094" spans="2:5" x14ac:dyDescent="0.3">
      <c r="B10094" s="104"/>
      <c r="C10094" s="105"/>
      <c r="D10094" s="121"/>
      <c r="E10094" s="83"/>
    </row>
    <row r="10095" spans="2:5" x14ac:dyDescent="0.3">
      <c r="B10095" s="104"/>
      <c r="C10095" s="105"/>
      <c r="D10095" s="121"/>
      <c r="E10095" s="83"/>
    </row>
    <row r="10096" spans="2:5" x14ac:dyDescent="0.3">
      <c r="B10096" s="104"/>
      <c r="C10096" s="105"/>
      <c r="D10096" s="121"/>
      <c r="E10096" s="83"/>
    </row>
    <row r="10097" spans="2:5" x14ac:dyDescent="0.3">
      <c r="B10097" s="104"/>
      <c r="C10097" s="105"/>
      <c r="D10097" s="121"/>
      <c r="E10097" s="83"/>
    </row>
    <row r="10098" spans="2:5" x14ac:dyDescent="0.3">
      <c r="B10098" s="104"/>
      <c r="C10098" s="105"/>
      <c r="D10098" s="121"/>
      <c r="E10098" s="83"/>
    </row>
    <row r="10099" spans="2:5" x14ac:dyDescent="0.3">
      <c r="B10099" s="104"/>
      <c r="C10099" s="105"/>
      <c r="D10099" s="121"/>
      <c r="E10099" s="83"/>
    </row>
    <row r="10100" spans="2:5" x14ac:dyDescent="0.3">
      <c r="B10100" s="104"/>
      <c r="C10100" s="105"/>
      <c r="D10100" s="121"/>
      <c r="E10100" s="83"/>
    </row>
    <row r="10101" spans="2:5" x14ac:dyDescent="0.3">
      <c r="B10101" s="104"/>
      <c r="C10101" s="105"/>
      <c r="D10101" s="121"/>
      <c r="E10101" s="83"/>
    </row>
    <row r="10102" spans="2:5" x14ac:dyDescent="0.3">
      <c r="B10102" s="104"/>
      <c r="C10102" s="105"/>
      <c r="D10102" s="121"/>
      <c r="E10102" s="83"/>
    </row>
    <row r="10103" spans="2:5" x14ac:dyDescent="0.3">
      <c r="B10103" s="104"/>
      <c r="C10103" s="105"/>
      <c r="D10103" s="121"/>
      <c r="E10103" s="83"/>
    </row>
    <row r="10104" spans="2:5" x14ac:dyDescent="0.3">
      <c r="B10104" s="104"/>
      <c r="C10104" s="105"/>
      <c r="D10104" s="121"/>
      <c r="E10104" s="83"/>
    </row>
    <row r="10105" spans="2:5" x14ac:dyDescent="0.3">
      <c r="B10105" s="104"/>
      <c r="C10105" s="105"/>
      <c r="D10105" s="121"/>
      <c r="E10105" s="83"/>
    </row>
    <row r="10106" spans="2:5" x14ac:dyDescent="0.3">
      <c r="B10106" s="104"/>
      <c r="C10106" s="105"/>
      <c r="D10106" s="121"/>
      <c r="E10106" s="83"/>
    </row>
    <row r="10107" spans="2:5" x14ac:dyDescent="0.3">
      <c r="B10107" s="104"/>
      <c r="C10107" s="105"/>
      <c r="D10107" s="121"/>
      <c r="E10107" s="83"/>
    </row>
    <row r="10108" spans="2:5" x14ac:dyDescent="0.3">
      <c r="B10108" s="104"/>
      <c r="C10108" s="105"/>
      <c r="D10108" s="121"/>
      <c r="E10108" s="83"/>
    </row>
    <row r="10109" spans="2:5" x14ac:dyDescent="0.3">
      <c r="B10109" s="104"/>
      <c r="C10109" s="105"/>
      <c r="D10109" s="121"/>
      <c r="E10109" s="83"/>
    </row>
    <row r="10110" spans="2:5" x14ac:dyDescent="0.3">
      <c r="B10110" s="104"/>
      <c r="C10110" s="105"/>
      <c r="D10110" s="121"/>
      <c r="E10110" s="83"/>
    </row>
    <row r="10111" spans="2:5" x14ac:dyDescent="0.3">
      <c r="B10111" s="104"/>
      <c r="C10111" s="105"/>
      <c r="D10111" s="121"/>
      <c r="E10111" s="83"/>
    </row>
    <row r="10112" spans="2:5" x14ac:dyDescent="0.3">
      <c r="B10112" s="104"/>
      <c r="C10112" s="105"/>
      <c r="D10112" s="121"/>
      <c r="E10112" s="83"/>
    </row>
    <row r="10113" spans="2:5" x14ac:dyDescent="0.3">
      <c r="B10113" s="104"/>
      <c r="C10113" s="105"/>
      <c r="D10113" s="121"/>
      <c r="E10113" s="83"/>
    </row>
    <row r="10114" spans="2:5" x14ac:dyDescent="0.3">
      <c r="B10114" s="104"/>
      <c r="C10114" s="105"/>
      <c r="D10114" s="121"/>
      <c r="E10114" s="83"/>
    </row>
    <row r="10115" spans="2:5" x14ac:dyDescent="0.3">
      <c r="B10115" s="104"/>
      <c r="C10115" s="105"/>
      <c r="D10115" s="121"/>
      <c r="E10115" s="83"/>
    </row>
    <row r="10116" spans="2:5" x14ac:dyDescent="0.3">
      <c r="B10116" s="104"/>
      <c r="C10116" s="105"/>
      <c r="D10116" s="121"/>
      <c r="E10116" s="83"/>
    </row>
    <row r="10117" spans="2:5" x14ac:dyDescent="0.3">
      <c r="B10117" s="104"/>
      <c r="C10117" s="105"/>
      <c r="D10117" s="121"/>
      <c r="E10117" s="83"/>
    </row>
    <row r="10118" spans="2:5" x14ac:dyDescent="0.3">
      <c r="B10118" s="104"/>
      <c r="C10118" s="105"/>
      <c r="D10118" s="121"/>
      <c r="E10118" s="83"/>
    </row>
    <row r="10119" spans="2:5" x14ac:dyDescent="0.3">
      <c r="B10119" s="104"/>
      <c r="C10119" s="105"/>
      <c r="D10119" s="121"/>
      <c r="E10119" s="83"/>
    </row>
    <row r="10120" spans="2:5" x14ac:dyDescent="0.3">
      <c r="B10120" s="104"/>
      <c r="C10120" s="105"/>
      <c r="D10120" s="121"/>
      <c r="E10120" s="83"/>
    </row>
    <row r="10121" spans="2:5" x14ac:dyDescent="0.3">
      <c r="B10121" s="104"/>
      <c r="C10121" s="105"/>
      <c r="D10121" s="121"/>
      <c r="E10121" s="83"/>
    </row>
    <row r="10122" spans="2:5" x14ac:dyDescent="0.3">
      <c r="B10122" s="104"/>
      <c r="C10122" s="105"/>
      <c r="D10122" s="121"/>
      <c r="E10122" s="83"/>
    </row>
    <row r="10123" spans="2:5" x14ac:dyDescent="0.3">
      <c r="B10123" s="104"/>
      <c r="C10123" s="105"/>
      <c r="D10123" s="121"/>
      <c r="E10123" s="83"/>
    </row>
    <row r="10124" spans="2:5" x14ac:dyDescent="0.3">
      <c r="B10124" s="104"/>
      <c r="C10124" s="105"/>
      <c r="D10124" s="121"/>
      <c r="E10124" s="83"/>
    </row>
    <row r="10125" spans="2:5" x14ac:dyDescent="0.3">
      <c r="B10125" s="104"/>
      <c r="C10125" s="105"/>
      <c r="D10125" s="121"/>
      <c r="E10125" s="83"/>
    </row>
    <row r="10126" spans="2:5" x14ac:dyDescent="0.3">
      <c r="B10126" s="104"/>
      <c r="C10126" s="105"/>
      <c r="D10126" s="121"/>
      <c r="E10126" s="83"/>
    </row>
    <row r="10127" spans="2:5" x14ac:dyDescent="0.3">
      <c r="B10127" s="104"/>
      <c r="C10127" s="105"/>
      <c r="D10127" s="121"/>
      <c r="E10127" s="83"/>
    </row>
    <row r="10128" spans="2:5" x14ac:dyDescent="0.3">
      <c r="B10128" s="104"/>
      <c r="C10128" s="105"/>
      <c r="D10128" s="121"/>
      <c r="E10128" s="83"/>
    </row>
    <row r="10129" spans="2:5" x14ac:dyDescent="0.3">
      <c r="B10129" s="104"/>
      <c r="C10129" s="105"/>
      <c r="D10129" s="121"/>
      <c r="E10129" s="83"/>
    </row>
    <row r="10130" spans="2:5" x14ac:dyDescent="0.3">
      <c r="B10130" s="104"/>
      <c r="C10130" s="105"/>
      <c r="D10130" s="121"/>
      <c r="E10130" s="83"/>
    </row>
    <row r="10131" spans="2:5" x14ac:dyDescent="0.3">
      <c r="B10131" s="104"/>
      <c r="C10131" s="105"/>
      <c r="D10131" s="121"/>
      <c r="E10131" s="83"/>
    </row>
    <row r="10132" spans="2:5" x14ac:dyDescent="0.3">
      <c r="B10132" s="104"/>
      <c r="C10132" s="105"/>
      <c r="D10132" s="121"/>
      <c r="E10132" s="83"/>
    </row>
    <row r="10133" spans="2:5" x14ac:dyDescent="0.3">
      <c r="B10133" s="104"/>
      <c r="C10133" s="105"/>
      <c r="D10133" s="121"/>
      <c r="E10133" s="83"/>
    </row>
    <row r="10134" spans="2:5" x14ac:dyDescent="0.3">
      <c r="B10134" s="104"/>
      <c r="C10134" s="105"/>
      <c r="D10134" s="121"/>
      <c r="E10134" s="83"/>
    </row>
    <row r="10135" spans="2:5" x14ac:dyDescent="0.3">
      <c r="B10135" s="104"/>
      <c r="C10135" s="105"/>
      <c r="D10135" s="121"/>
      <c r="E10135" s="83"/>
    </row>
    <row r="10136" spans="2:5" x14ac:dyDescent="0.3">
      <c r="B10136" s="104"/>
      <c r="C10136" s="105"/>
      <c r="D10136" s="121"/>
      <c r="E10136" s="83"/>
    </row>
    <row r="10137" spans="2:5" x14ac:dyDescent="0.3">
      <c r="B10137" s="104"/>
      <c r="C10137" s="105"/>
      <c r="D10137" s="121"/>
      <c r="E10137" s="83"/>
    </row>
    <row r="10138" spans="2:5" x14ac:dyDescent="0.3">
      <c r="B10138" s="104"/>
      <c r="C10138" s="105"/>
      <c r="D10138" s="121"/>
      <c r="E10138" s="83"/>
    </row>
    <row r="10139" spans="2:5" x14ac:dyDescent="0.3">
      <c r="B10139" s="104"/>
      <c r="C10139" s="105"/>
      <c r="D10139" s="121"/>
      <c r="E10139" s="83"/>
    </row>
    <row r="10140" spans="2:5" x14ac:dyDescent="0.3">
      <c r="B10140" s="104"/>
      <c r="C10140" s="105"/>
      <c r="D10140" s="121"/>
      <c r="E10140" s="83"/>
    </row>
    <row r="10141" spans="2:5" x14ac:dyDescent="0.3">
      <c r="B10141" s="104"/>
      <c r="C10141" s="105"/>
      <c r="D10141" s="121"/>
      <c r="E10141" s="83"/>
    </row>
    <row r="10142" spans="2:5" x14ac:dyDescent="0.3">
      <c r="B10142" s="104"/>
      <c r="C10142" s="105"/>
      <c r="D10142" s="121"/>
      <c r="E10142" s="83"/>
    </row>
    <row r="10143" spans="2:5" x14ac:dyDescent="0.3">
      <c r="B10143" s="104"/>
      <c r="C10143" s="105"/>
      <c r="D10143" s="121"/>
      <c r="E10143" s="83"/>
    </row>
    <row r="10144" spans="2:5" x14ac:dyDescent="0.3">
      <c r="B10144" s="104"/>
      <c r="C10144" s="105"/>
      <c r="D10144" s="121"/>
      <c r="E10144" s="83"/>
    </row>
    <row r="10145" spans="2:5" x14ac:dyDescent="0.3">
      <c r="B10145" s="104"/>
      <c r="C10145" s="105"/>
      <c r="D10145" s="121"/>
      <c r="E10145" s="83"/>
    </row>
    <row r="10146" spans="2:5" x14ac:dyDescent="0.3">
      <c r="B10146" s="104"/>
      <c r="C10146" s="105"/>
      <c r="D10146" s="121"/>
      <c r="E10146" s="83"/>
    </row>
    <row r="10147" spans="2:5" x14ac:dyDescent="0.3">
      <c r="B10147" s="104"/>
      <c r="C10147" s="105"/>
      <c r="D10147" s="121"/>
      <c r="E10147" s="83"/>
    </row>
    <row r="10148" spans="2:5" x14ac:dyDescent="0.3">
      <c r="B10148" s="104"/>
      <c r="C10148" s="105"/>
      <c r="D10148" s="121"/>
      <c r="E10148" s="83"/>
    </row>
    <row r="10149" spans="2:5" x14ac:dyDescent="0.3">
      <c r="B10149" s="104"/>
      <c r="C10149" s="105"/>
      <c r="D10149" s="121"/>
      <c r="E10149" s="83"/>
    </row>
    <row r="10150" spans="2:5" x14ac:dyDescent="0.3">
      <c r="B10150" s="104"/>
      <c r="C10150" s="105"/>
      <c r="D10150" s="121"/>
      <c r="E10150" s="83"/>
    </row>
    <row r="10151" spans="2:5" x14ac:dyDescent="0.3">
      <c r="B10151" s="104"/>
      <c r="C10151" s="105"/>
      <c r="D10151" s="121"/>
      <c r="E10151" s="83"/>
    </row>
    <row r="10152" spans="2:5" x14ac:dyDescent="0.3">
      <c r="B10152" s="104"/>
      <c r="C10152" s="105"/>
      <c r="D10152" s="121"/>
      <c r="E10152" s="83"/>
    </row>
    <row r="10153" spans="2:5" x14ac:dyDescent="0.3">
      <c r="B10153" s="104"/>
      <c r="C10153" s="105"/>
      <c r="D10153" s="121"/>
      <c r="E10153" s="83"/>
    </row>
    <row r="10154" spans="2:5" x14ac:dyDescent="0.3">
      <c r="B10154" s="104"/>
      <c r="C10154" s="105"/>
      <c r="D10154" s="121"/>
      <c r="E10154" s="83"/>
    </row>
    <row r="10155" spans="2:5" x14ac:dyDescent="0.3">
      <c r="B10155" s="104"/>
      <c r="C10155" s="105"/>
      <c r="D10155" s="121"/>
      <c r="E10155" s="83"/>
    </row>
    <row r="10156" spans="2:5" x14ac:dyDescent="0.3">
      <c r="B10156" s="104"/>
      <c r="C10156" s="105"/>
      <c r="D10156" s="121"/>
      <c r="E10156" s="83"/>
    </row>
    <row r="10157" spans="2:5" x14ac:dyDescent="0.3">
      <c r="B10157" s="104"/>
      <c r="C10157" s="105"/>
      <c r="D10157" s="121"/>
      <c r="E10157" s="83"/>
    </row>
    <row r="10158" spans="2:5" x14ac:dyDescent="0.3">
      <c r="B10158" s="104"/>
      <c r="C10158" s="105"/>
      <c r="D10158" s="121"/>
      <c r="E10158" s="83"/>
    </row>
    <row r="10159" spans="2:5" x14ac:dyDescent="0.3">
      <c r="B10159" s="104"/>
      <c r="C10159" s="105"/>
      <c r="D10159" s="121"/>
      <c r="E10159" s="83"/>
    </row>
    <row r="10160" spans="2:5" x14ac:dyDescent="0.3">
      <c r="B10160" s="104"/>
      <c r="C10160" s="105"/>
      <c r="D10160" s="121"/>
      <c r="E10160" s="83"/>
    </row>
    <row r="10161" spans="2:5" x14ac:dyDescent="0.3">
      <c r="B10161" s="104"/>
      <c r="C10161" s="105"/>
      <c r="D10161" s="121"/>
      <c r="E10161" s="83"/>
    </row>
    <row r="10162" spans="2:5" x14ac:dyDescent="0.3">
      <c r="B10162" s="104"/>
      <c r="C10162" s="105"/>
      <c r="D10162" s="121"/>
      <c r="E10162" s="83"/>
    </row>
    <row r="10163" spans="2:5" x14ac:dyDescent="0.3">
      <c r="B10163" s="104"/>
      <c r="C10163" s="105"/>
      <c r="D10163" s="121"/>
      <c r="E10163" s="83"/>
    </row>
    <row r="10164" spans="2:5" x14ac:dyDescent="0.3">
      <c r="B10164" s="104"/>
      <c r="C10164" s="105"/>
      <c r="D10164" s="121"/>
      <c r="E10164" s="83"/>
    </row>
    <row r="10165" spans="2:5" x14ac:dyDescent="0.3">
      <c r="B10165" s="104"/>
      <c r="C10165" s="105"/>
      <c r="D10165" s="121"/>
      <c r="E10165" s="83"/>
    </row>
    <row r="10166" spans="2:5" x14ac:dyDescent="0.3">
      <c r="B10166" s="104"/>
      <c r="C10166" s="105"/>
      <c r="D10166" s="121"/>
      <c r="E10166" s="83"/>
    </row>
    <row r="10167" spans="2:5" x14ac:dyDescent="0.3">
      <c r="B10167" s="104"/>
      <c r="C10167" s="105"/>
      <c r="D10167" s="121"/>
      <c r="E10167" s="83"/>
    </row>
    <row r="10168" spans="2:5" x14ac:dyDescent="0.3">
      <c r="B10168" s="104"/>
      <c r="C10168" s="105"/>
      <c r="D10168" s="121"/>
      <c r="E10168" s="83"/>
    </row>
    <row r="10169" spans="2:5" x14ac:dyDescent="0.3">
      <c r="B10169" s="104"/>
      <c r="C10169" s="105"/>
      <c r="D10169" s="121"/>
      <c r="E10169" s="83"/>
    </row>
    <row r="10170" spans="2:5" x14ac:dyDescent="0.3">
      <c r="B10170" s="104"/>
      <c r="C10170" s="105"/>
      <c r="D10170" s="121"/>
      <c r="E10170" s="83"/>
    </row>
    <row r="10171" spans="2:5" x14ac:dyDescent="0.3">
      <c r="B10171" s="104"/>
      <c r="C10171" s="105"/>
      <c r="D10171" s="121"/>
      <c r="E10171" s="83"/>
    </row>
    <row r="10172" spans="2:5" x14ac:dyDescent="0.3">
      <c r="B10172" s="104"/>
      <c r="C10172" s="105"/>
      <c r="D10172" s="121"/>
      <c r="E10172" s="83"/>
    </row>
    <row r="10173" spans="2:5" x14ac:dyDescent="0.3">
      <c r="B10173" s="104"/>
      <c r="C10173" s="105"/>
      <c r="D10173" s="121"/>
      <c r="E10173" s="83"/>
    </row>
    <row r="10174" spans="2:5" x14ac:dyDescent="0.3">
      <c r="B10174" s="104"/>
      <c r="C10174" s="105"/>
      <c r="D10174" s="121"/>
      <c r="E10174" s="83"/>
    </row>
    <row r="10175" spans="2:5" x14ac:dyDescent="0.3">
      <c r="B10175" s="104"/>
      <c r="C10175" s="105"/>
      <c r="D10175" s="121"/>
      <c r="E10175" s="83"/>
    </row>
    <row r="10176" spans="2:5" x14ac:dyDescent="0.3">
      <c r="B10176" s="104"/>
      <c r="C10176" s="105"/>
      <c r="D10176" s="121"/>
      <c r="E10176" s="83"/>
    </row>
    <row r="10177" spans="2:5" x14ac:dyDescent="0.3">
      <c r="B10177" s="104"/>
      <c r="C10177" s="105"/>
      <c r="D10177" s="121"/>
      <c r="E10177" s="83"/>
    </row>
    <row r="10178" spans="2:5" x14ac:dyDescent="0.3">
      <c r="B10178" s="104"/>
      <c r="C10178" s="105"/>
      <c r="D10178" s="121"/>
      <c r="E10178" s="83"/>
    </row>
    <row r="10179" spans="2:5" x14ac:dyDescent="0.3">
      <c r="B10179" s="104"/>
      <c r="C10179" s="105"/>
      <c r="D10179" s="121"/>
      <c r="E10179" s="83"/>
    </row>
    <row r="10180" spans="2:5" x14ac:dyDescent="0.3">
      <c r="B10180" s="104"/>
      <c r="C10180" s="105"/>
      <c r="D10180" s="121"/>
      <c r="E10180" s="83"/>
    </row>
    <row r="10181" spans="2:5" x14ac:dyDescent="0.3">
      <c r="B10181" s="104"/>
      <c r="C10181" s="105"/>
      <c r="D10181" s="121"/>
      <c r="E10181" s="83"/>
    </row>
    <row r="10182" spans="2:5" x14ac:dyDescent="0.3">
      <c r="B10182" s="104"/>
      <c r="C10182" s="105"/>
      <c r="D10182" s="121"/>
      <c r="E10182" s="83"/>
    </row>
    <row r="10183" spans="2:5" x14ac:dyDescent="0.3">
      <c r="B10183" s="104"/>
      <c r="C10183" s="105"/>
      <c r="D10183" s="121"/>
      <c r="E10183" s="83"/>
    </row>
    <row r="10184" spans="2:5" x14ac:dyDescent="0.3">
      <c r="B10184" s="104"/>
      <c r="C10184" s="105"/>
      <c r="D10184" s="121"/>
      <c r="E10184" s="83"/>
    </row>
    <row r="10185" spans="2:5" x14ac:dyDescent="0.3">
      <c r="B10185" s="104"/>
      <c r="C10185" s="105"/>
      <c r="D10185" s="121"/>
      <c r="E10185" s="83"/>
    </row>
    <row r="10186" spans="2:5" x14ac:dyDescent="0.3">
      <c r="B10186" s="104"/>
      <c r="C10186" s="105"/>
      <c r="D10186" s="121"/>
      <c r="E10186" s="83"/>
    </row>
    <row r="10187" spans="2:5" x14ac:dyDescent="0.3">
      <c r="B10187" s="104"/>
      <c r="C10187" s="105"/>
      <c r="D10187" s="121"/>
      <c r="E10187" s="83"/>
    </row>
    <row r="10188" spans="2:5" x14ac:dyDescent="0.3">
      <c r="B10188" s="104"/>
      <c r="C10188" s="105"/>
      <c r="D10188" s="121"/>
      <c r="E10188" s="83"/>
    </row>
    <row r="10189" spans="2:5" x14ac:dyDescent="0.3">
      <c r="B10189" s="104"/>
      <c r="C10189" s="105"/>
      <c r="D10189" s="121"/>
      <c r="E10189" s="83"/>
    </row>
    <row r="10190" spans="2:5" x14ac:dyDescent="0.3">
      <c r="B10190" s="104"/>
      <c r="C10190" s="105"/>
      <c r="D10190" s="121"/>
      <c r="E10190" s="83"/>
    </row>
    <row r="10191" spans="2:5" x14ac:dyDescent="0.3">
      <c r="B10191" s="104"/>
      <c r="C10191" s="105"/>
      <c r="D10191" s="121"/>
      <c r="E10191" s="83"/>
    </row>
    <row r="10192" spans="2:5" x14ac:dyDescent="0.3">
      <c r="B10192" s="104"/>
      <c r="C10192" s="105"/>
      <c r="D10192" s="121"/>
      <c r="E10192" s="83"/>
    </row>
    <row r="10193" spans="2:5" x14ac:dyDescent="0.3">
      <c r="B10193" s="104"/>
      <c r="C10193" s="105"/>
      <c r="D10193" s="121"/>
      <c r="E10193" s="83"/>
    </row>
    <row r="10194" spans="2:5" x14ac:dyDescent="0.3">
      <c r="B10194" s="104"/>
      <c r="C10194" s="105"/>
      <c r="D10194" s="121"/>
      <c r="E10194" s="83"/>
    </row>
    <row r="10195" spans="2:5" x14ac:dyDescent="0.3">
      <c r="B10195" s="104"/>
      <c r="C10195" s="105"/>
      <c r="D10195" s="121"/>
      <c r="E10195" s="83"/>
    </row>
    <row r="10196" spans="2:5" x14ac:dyDescent="0.3">
      <c r="B10196" s="104"/>
      <c r="C10196" s="105"/>
      <c r="D10196" s="121"/>
      <c r="E10196" s="83"/>
    </row>
    <row r="10197" spans="2:5" x14ac:dyDescent="0.3">
      <c r="B10197" s="104"/>
      <c r="C10197" s="105"/>
      <c r="D10197" s="121"/>
      <c r="E10197" s="83"/>
    </row>
    <row r="10198" spans="2:5" x14ac:dyDescent="0.3">
      <c r="B10198" s="104"/>
      <c r="C10198" s="105"/>
      <c r="D10198" s="121"/>
      <c r="E10198" s="83"/>
    </row>
    <row r="10199" spans="2:5" x14ac:dyDescent="0.3">
      <c r="B10199" s="104"/>
      <c r="C10199" s="105"/>
      <c r="D10199" s="121"/>
      <c r="E10199" s="83"/>
    </row>
    <row r="10200" spans="2:5" x14ac:dyDescent="0.3">
      <c r="B10200" s="104"/>
      <c r="C10200" s="105"/>
      <c r="D10200" s="121"/>
      <c r="E10200" s="83"/>
    </row>
    <row r="10201" spans="2:5" x14ac:dyDescent="0.3">
      <c r="B10201" s="104"/>
      <c r="C10201" s="105"/>
      <c r="D10201" s="121"/>
      <c r="E10201" s="83"/>
    </row>
    <row r="10202" spans="2:5" x14ac:dyDescent="0.3">
      <c r="B10202" s="104"/>
      <c r="C10202" s="105"/>
      <c r="D10202" s="121"/>
      <c r="E10202" s="83"/>
    </row>
    <row r="10203" spans="2:5" x14ac:dyDescent="0.3">
      <c r="B10203" s="104"/>
      <c r="C10203" s="105"/>
      <c r="D10203" s="121"/>
      <c r="E10203" s="83"/>
    </row>
    <row r="10204" spans="2:5" x14ac:dyDescent="0.3">
      <c r="B10204" s="104"/>
      <c r="C10204" s="105"/>
      <c r="D10204" s="121"/>
      <c r="E10204" s="83"/>
    </row>
    <row r="10205" spans="2:5" x14ac:dyDescent="0.3">
      <c r="B10205" s="104"/>
      <c r="C10205" s="105"/>
      <c r="D10205" s="121"/>
      <c r="E10205" s="83"/>
    </row>
    <row r="10206" spans="2:5" x14ac:dyDescent="0.3">
      <c r="B10206" s="104"/>
      <c r="C10206" s="105"/>
      <c r="D10206" s="121"/>
      <c r="E10206" s="83"/>
    </row>
    <row r="10207" spans="2:5" x14ac:dyDescent="0.3">
      <c r="B10207" s="104"/>
      <c r="C10207" s="105"/>
      <c r="D10207" s="121"/>
      <c r="E10207" s="83"/>
    </row>
    <row r="10208" spans="2:5" x14ac:dyDescent="0.3">
      <c r="B10208" s="104"/>
      <c r="C10208" s="105"/>
      <c r="D10208" s="121"/>
      <c r="E10208" s="83"/>
    </row>
    <row r="10209" spans="2:5" x14ac:dyDescent="0.3">
      <c r="B10209" s="104"/>
      <c r="C10209" s="105"/>
      <c r="D10209" s="121"/>
      <c r="E10209" s="83"/>
    </row>
    <row r="10210" spans="2:5" x14ac:dyDescent="0.3">
      <c r="B10210" s="104"/>
      <c r="C10210" s="105"/>
      <c r="D10210" s="121"/>
      <c r="E10210" s="83"/>
    </row>
    <row r="10211" spans="2:5" x14ac:dyDescent="0.3">
      <c r="B10211" s="104"/>
      <c r="C10211" s="105"/>
      <c r="D10211" s="121"/>
      <c r="E10211" s="83"/>
    </row>
    <row r="10212" spans="2:5" x14ac:dyDescent="0.3">
      <c r="B10212" s="104"/>
      <c r="C10212" s="105"/>
      <c r="D10212" s="121"/>
      <c r="E10212" s="83"/>
    </row>
    <row r="10213" spans="2:5" x14ac:dyDescent="0.3">
      <c r="B10213" s="104"/>
      <c r="C10213" s="105"/>
      <c r="D10213" s="121"/>
      <c r="E10213" s="83"/>
    </row>
    <row r="10214" spans="2:5" x14ac:dyDescent="0.3">
      <c r="B10214" s="104"/>
      <c r="C10214" s="105"/>
      <c r="D10214" s="121"/>
      <c r="E10214" s="83"/>
    </row>
    <row r="10215" spans="2:5" x14ac:dyDescent="0.3">
      <c r="B10215" s="104"/>
      <c r="C10215" s="105"/>
      <c r="D10215" s="121"/>
      <c r="E10215" s="83"/>
    </row>
    <row r="10216" spans="2:5" x14ac:dyDescent="0.3">
      <c r="B10216" s="104"/>
      <c r="C10216" s="105"/>
      <c r="D10216" s="121"/>
      <c r="E10216" s="83"/>
    </row>
    <row r="10217" spans="2:5" x14ac:dyDescent="0.3">
      <c r="B10217" s="104"/>
      <c r="C10217" s="105"/>
      <c r="D10217" s="121"/>
      <c r="E10217" s="83"/>
    </row>
    <row r="10218" spans="2:5" x14ac:dyDescent="0.3">
      <c r="B10218" s="104"/>
      <c r="C10218" s="105"/>
      <c r="D10218" s="121"/>
      <c r="E10218" s="83"/>
    </row>
    <row r="10219" spans="2:5" x14ac:dyDescent="0.3">
      <c r="B10219" s="104"/>
      <c r="C10219" s="105"/>
      <c r="D10219" s="121"/>
      <c r="E10219" s="83"/>
    </row>
    <row r="10220" spans="2:5" x14ac:dyDescent="0.3">
      <c r="B10220" s="104"/>
      <c r="C10220" s="105"/>
      <c r="D10220" s="121"/>
      <c r="E10220" s="83"/>
    </row>
    <row r="10221" spans="2:5" x14ac:dyDescent="0.3">
      <c r="B10221" s="104"/>
      <c r="C10221" s="105"/>
      <c r="D10221" s="121"/>
      <c r="E10221" s="83"/>
    </row>
    <row r="10222" spans="2:5" x14ac:dyDescent="0.3">
      <c r="B10222" s="104"/>
      <c r="C10222" s="105"/>
      <c r="D10222" s="121"/>
      <c r="E10222" s="83"/>
    </row>
    <row r="10223" spans="2:5" x14ac:dyDescent="0.3">
      <c r="B10223" s="104"/>
      <c r="C10223" s="105"/>
      <c r="D10223" s="121"/>
      <c r="E10223" s="83"/>
    </row>
    <row r="10224" spans="2:5" x14ac:dyDescent="0.3">
      <c r="B10224" s="104"/>
      <c r="C10224" s="105"/>
      <c r="D10224" s="121"/>
      <c r="E10224" s="83"/>
    </row>
    <row r="10225" spans="2:5" x14ac:dyDescent="0.3">
      <c r="B10225" s="104"/>
      <c r="C10225" s="105"/>
      <c r="D10225" s="121"/>
      <c r="E10225" s="83"/>
    </row>
    <row r="10226" spans="2:5" x14ac:dyDescent="0.3">
      <c r="B10226" s="104"/>
      <c r="C10226" s="105"/>
      <c r="D10226" s="121"/>
      <c r="E10226" s="83"/>
    </row>
    <row r="10227" spans="2:5" x14ac:dyDescent="0.3">
      <c r="B10227" s="104"/>
      <c r="C10227" s="105"/>
      <c r="D10227" s="121"/>
      <c r="E10227" s="83"/>
    </row>
    <row r="10228" spans="2:5" x14ac:dyDescent="0.3">
      <c r="B10228" s="104"/>
      <c r="C10228" s="105"/>
      <c r="D10228" s="121"/>
      <c r="E10228" s="83"/>
    </row>
    <row r="10229" spans="2:5" x14ac:dyDescent="0.3">
      <c r="B10229" s="104"/>
      <c r="C10229" s="105"/>
      <c r="D10229" s="121"/>
      <c r="E10229" s="83"/>
    </row>
    <row r="10230" spans="2:5" x14ac:dyDescent="0.3">
      <c r="B10230" s="104"/>
      <c r="C10230" s="105"/>
      <c r="D10230" s="121"/>
      <c r="E10230" s="83"/>
    </row>
    <row r="10231" spans="2:5" x14ac:dyDescent="0.3">
      <c r="B10231" s="104"/>
      <c r="C10231" s="105"/>
      <c r="D10231" s="121"/>
      <c r="E10231" s="83"/>
    </row>
    <row r="10232" spans="2:5" x14ac:dyDescent="0.3">
      <c r="B10232" s="104"/>
      <c r="C10232" s="105"/>
      <c r="D10232" s="121"/>
      <c r="E10232" s="83"/>
    </row>
    <row r="10233" spans="2:5" x14ac:dyDescent="0.3">
      <c r="B10233" s="104"/>
      <c r="C10233" s="105"/>
      <c r="D10233" s="121"/>
      <c r="E10233" s="83"/>
    </row>
    <row r="10234" spans="2:5" x14ac:dyDescent="0.3">
      <c r="B10234" s="104"/>
      <c r="C10234" s="105"/>
      <c r="D10234" s="121"/>
      <c r="E10234" s="83"/>
    </row>
    <row r="10235" spans="2:5" x14ac:dyDescent="0.3">
      <c r="B10235" s="104"/>
      <c r="C10235" s="105"/>
      <c r="D10235" s="121"/>
      <c r="E10235" s="83"/>
    </row>
    <row r="10236" spans="2:5" x14ac:dyDescent="0.3">
      <c r="B10236" s="104"/>
      <c r="C10236" s="105"/>
      <c r="D10236" s="121"/>
      <c r="E10236" s="83"/>
    </row>
    <row r="10237" spans="2:5" x14ac:dyDescent="0.3">
      <c r="B10237" s="104"/>
      <c r="C10237" s="105"/>
      <c r="D10237" s="121"/>
      <c r="E10237" s="83"/>
    </row>
    <row r="10238" spans="2:5" x14ac:dyDescent="0.3">
      <c r="B10238" s="104"/>
      <c r="C10238" s="105"/>
      <c r="D10238" s="121"/>
      <c r="E10238" s="83"/>
    </row>
    <row r="10239" spans="2:5" x14ac:dyDescent="0.3">
      <c r="B10239" s="104"/>
      <c r="C10239" s="105"/>
      <c r="D10239" s="121"/>
      <c r="E10239" s="83"/>
    </row>
    <row r="10240" spans="2:5" x14ac:dyDescent="0.3">
      <c r="B10240" s="104"/>
      <c r="C10240" s="105"/>
      <c r="D10240" s="121"/>
      <c r="E10240" s="83"/>
    </row>
    <row r="10241" spans="2:5" x14ac:dyDescent="0.3">
      <c r="B10241" s="104"/>
      <c r="C10241" s="105"/>
      <c r="D10241" s="121"/>
      <c r="E10241" s="83"/>
    </row>
    <row r="10242" spans="2:5" x14ac:dyDescent="0.3">
      <c r="B10242" s="104"/>
      <c r="C10242" s="105"/>
      <c r="D10242" s="121"/>
      <c r="E10242" s="83"/>
    </row>
    <row r="10243" spans="2:5" x14ac:dyDescent="0.3">
      <c r="B10243" s="104"/>
      <c r="C10243" s="105"/>
      <c r="D10243" s="121"/>
      <c r="E10243" s="83"/>
    </row>
    <row r="10244" spans="2:5" x14ac:dyDescent="0.3">
      <c r="B10244" s="104"/>
      <c r="C10244" s="105"/>
      <c r="D10244" s="121"/>
      <c r="E10244" s="83"/>
    </row>
    <row r="10245" spans="2:5" x14ac:dyDescent="0.3">
      <c r="B10245" s="104"/>
      <c r="C10245" s="105"/>
      <c r="D10245" s="121"/>
      <c r="E10245" s="83"/>
    </row>
    <row r="10246" spans="2:5" x14ac:dyDescent="0.3">
      <c r="B10246" s="104"/>
      <c r="C10246" s="105"/>
      <c r="D10246" s="121"/>
      <c r="E10246" s="83"/>
    </row>
    <row r="10247" spans="2:5" x14ac:dyDescent="0.3">
      <c r="B10247" s="104"/>
      <c r="C10247" s="105"/>
      <c r="D10247" s="121"/>
      <c r="E10247" s="83"/>
    </row>
    <row r="10248" spans="2:5" x14ac:dyDescent="0.3">
      <c r="B10248" s="104"/>
      <c r="C10248" s="105"/>
      <c r="D10248" s="121"/>
      <c r="E10248" s="83"/>
    </row>
    <row r="10249" spans="2:5" x14ac:dyDescent="0.3">
      <c r="B10249" s="104"/>
      <c r="C10249" s="105"/>
      <c r="D10249" s="121"/>
      <c r="E10249" s="83"/>
    </row>
    <row r="10250" spans="2:5" x14ac:dyDescent="0.3">
      <c r="B10250" s="104"/>
      <c r="C10250" s="105"/>
      <c r="D10250" s="121"/>
      <c r="E10250" s="83"/>
    </row>
    <row r="10251" spans="2:5" x14ac:dyDescent="0.3">
      <c r="B10251" s="104"/>
      <c r="C10251" s="105"/>
      <c r="D10251" s="121"/>
      <c r="E10251" s="83"/>
    </row>
    <row r="10252" spans="2:5" x14ac:dyDescent="0.3">
      <c r="B10252" s="104"/>
      <c r="C10252" s="105"/>
      <c r="D10252" s="121"/>
      <c r="E10252" s="83"/>
    </row>
    <row r="10253" spans="2:5" x14ac:dyDescent="0.3">
      <c r="B10253" s="104"/>
      <c r="C10253" s="105"/>
      <c r="D10253" s="121"/>
      <c r="E10253" s="83"/>
    </row>
    <row r="10254" spans="2:5" x14ac:dyDescent="0.3">
      <c r="B10254" s="104"/>
      <c r="C10254" s="105"/>
      <c r="D10254" s="121"/>
      <c r="E10254" s="83"/>
    </row>
    <row r="10255" spans="2:5" x14ac:dyDescent="0.3">
      <c r="B10255" s="104"/>
      <c r="C10255" s="105"/>
      <c r="D10255" s="121"/>
      <c r="E10255" s="83"/>
    </row>
    <row r="10256" spans="2:5" x14ac:dyDescent="0.3">
      <c r="B10256" s="104"/>
      <c r="C10256" s="105"/>
      <c r="D10256" s="121"/>
      <c r="E10256" s="83"/>
    </row>
    <row r="10257" spans="2:5" x14ac:dyDescent="0.3">
      <c r="B10257" s="104"/>
      <c r="C10257" s="105"/>
      <c r="D10257" s="121"/>
      <c r="E10257" s="83"/>
    </row>
    <row r="10258" spans="2:5" x14ac:dyDescent="0.3">
      <c r="B10258" s="104"/>
      <c r="C10258" s="105"/>
      <c r="D10258" s="121"/>
      <c r="E10258" s="83"/>
    </row>
    <row r="10259" spans="2:5" x14ac:dyDescent="0.3">
      <c r="B10259" s="104"/>
      <c r="C10259" s="105"/>
      <c r="D10259" s="121"/>
      <c r="E10259" s="83"/>
    </row>
    <row r="10260" spans="2:5" x14ac:dyDescent="0.3">
      <c r="B10260" s="104"/>
      <c r="C10260" s="105"/>
      <c r="D10260" s="121"/>
      <c r="E10260" s="83"/>
    </row>
    <row r="10261" spans="2:5" x14ac:dyDescent="0.3">
      <c r="B10261" s="104"/>
      <c r="C10261" s="105"/>
      <c r="D10261" s="121"/>
      <c r="E10261" s="83"/>
    </row>
    <row r="10262" spans="2:5" x14ac:dyDescent="0.3">
      <c r="B10262" s="104"/>
      <c r="C10262" s="105"/>
      <c r="D10262" s="121"/>
      <c r="E10262" s="83"/>
    </row>
    <row r="10263" spans="2:5" x14ac:dyDescent="0.3">
      <c r="B10263" s="104"/>
      <c r="C10263" s="105"/>
      <c r="D10263" s="121"/>
      <c r="E10263" s="83"/>
    </row>
    <row r="10264" spans="2:5" x14ac:dyDescent="0.3">
      <c r="B10264" s="104"/>
      <c r="C10264" s="105"/>
      <c r="D10264" s="121"/>
      <c r="E10264" s="83"/>
    </row>
    <row r="10265" spans="2:5" x14ac:dyDescent="0.3">
      <c r="B10265" s="104"/>
      <c r="C10265" s="105"/>
      <c r="D10265" s="121"/>
      <c r="E10265" s="83"/>
    </row>
    <row r="10266" spans="2:5" x14ac:dyDescent="0.3">
      <c r="B10266" s="104"/>
      <c r="C10266" s="105"/>
      <c r="D10266" s="121"/>
      <c r="E10266" s="83"/>
    </row>
    <row r="10267" spans="2:5" x14ac:dyDescent="0.3">
      <c r="B10267" s="104"/>
      <c r="C10267" s="105"/>
      <c r="D10267" s="121"/>
      <c r="E10267" s="83"/>
    </row>
    <row r="10268" spans="2:5" x14ac:dyDescent="0.3">
      <c r="B10268" s="104"/>
      <c r="C10268" s="105"/>
      <c r="D10268" s="121"/>
      <c r="E10268" s="83"/>
    </row>
    <row r="10269" spans="2:5" x14ac:dyDescent="0.3">
      <c r="B10269" s="104"/>
      <c r="C10269" s="105"/>
      <c r="D10269" s="121"/>
      <c r="E10269" s="83"/>
    </row>
    <row r="10270" spans="2:5" x14ac:dyDescent="0.3">
      <c r="B10270" s="104"/>
      <c r="C10270" s="105"/>
      <c r="D10270" s="121"/>
      <c r="E10270" s="83"/>
    </row>
    <row r="10271" spans="2:5" x14ac:dyDescent="0.3">
      <c r="B10271" s="104"/>
      <c r="C10271" s="105"/>
      <c r="D10271" s="121"/>
      <c r="E10271" s="83"/>
    </row>
    <row r="10272" spans="2:5" x14ac:dyDescent="0.3">
      <c r="B10272" s="104"/>
      <c r="C10272" s="105"/>
      <c r="D10272" s="121"/>
      <c r="E10272" s="83"/>
    </row>
    <row r="10273" spans="2:5" x14ac:dyDescent="0.3">
      <c r="B10273" s="104"/>
      <c r="C10273" s="105"/>
      <c r="D10273" s="121"/>
      <c r="E10273" s="83"/>
    </row>
    <row r="10274" spans="2:5" x14ac:dyDescent="0.3">
      <c r="B10274" s="104"/>
      <c r="C10274" s="105"/>
      <c r="D10274" s="121"/>
      <c r="E10274" s="83"/>
    </row>
    <row r="10275" spans="2:5" x14ac:dyDescent="0.3">
      <c r="B10275" s="104"/>
      <c r="C10275" s="105"/>
      <c r="D10275" s="121"/>
      <c r="E10275" s="83"/>
    </row>
    <row r="10276" spans="2:5" x14ac:dyDescent="0.3">
      <c r="B10276" s="104"/>
      <c r="C10276" s="105"/>
      <c r="D10276" s="121"/>
      <c r="E10276" s="83"/>
    </row>
    <row r="10277" spans="2:5" x14ac:dyDescent="0.3">
      <c r="B10277" s="104"/>
      <c r="C10277" s="105"/>
      <c r="D10277" s="121"/>
      <c r="E10277" s="83"/>
    </row>
    <row r="10278" spans="2:5" x14ac:dyDescent="0.3">
      <c r="B10278" s="104"/>
      <c r="C10278" s="105"/>
      <c r="D10278" s="121"/>
      <c r="E10278" s="83"/>
    </row>
    <row r="10279" spans="2:5" x14ac:dyDescent="0.3">
      <c r="B10279" s="104"/>
      <c r="C10279" s="105"/>
      <c r="D10279" s="121"/>
      <c r="E10279" s="83"/>
    </row>
    <row r="10280" spans="2:5" x14ac:dyDescent="0.3">
      <c r="B10280" s="104"/>
      <c r="C10280" s="105"/>
      <c r="D10280" s="121"/>
      <c r="E10280" s="83"/>
    </row>
    <row r="10281" spans="2:5" x14ac:dyDescent="0.3">
      <c r="B10281" s="104"/>
      <c r="C10281" s="105"/>
      <c r="D10281" s="121"/>
      <c r="E10281" s="83"/>
    </row>
    <row r="10282" spans="2:5" x14ac:dyDescent="0.3">
      <c r="B10282" s="104"/>
      <c r="C10282" s="105"/>
      <c r="D10282" s="121"/>
      <c r="E10282" s="83"/>
    </row>
    <row r="10283" spans="2:5" x14ac:dyDescent="0.3">
      <c r="B10283" s="104"/>
      <c r="C10283" s="105"/>
      <c r="D10283" s="121"/>
      <c r="E10283" s="83"/>
    </row>
    <row r="10284" spans="2:5" x14ac:dyDescent="0.3">
      <c r="B10284" s="104"/>
      <c r="C10284" s="105"/>
      <c r="D10284" s="121"/>
      <c r="E10284" s="83"/>
    </row>
    <row r="10285" spans="2:5" x14ac:dyDescent="0.3">
      <c r="B10285" s="104"/>
      <c r="C10285" s="105"/>
      <c r="D10285" s="121"/>
      <c r="E10285" s="83"/>
    </row>
    <row r="10286" spans="2:5" x14ac:dyDescent="0.3">
      <c r="B10286" s="104"/>
      <c r="C10286" s="105"/>
      <c r="D10286" s="121"/>
      <c r="E10286" s="83"/>
    </row>
    <row r="10287" spans="2:5" x14ac:dyDescent="0.3">
      <c r="B10287" s="104"/>
      <c r="C10287" s="105"/>
      <c r="D10287" s="121"/>
      <c r="E10287" s="83"/>
    </row>
    <row r="10288" spans="2:5" x14ac:dyDescent="0.3">
      <c r="B10288" s="104"/>
      <c r="C10288" s="105"/>
      <c r="D10288" s="121"/>
      <c r="E10288" s="83"/>
    </row>
    <row r="10289" spans="2:5" x14ac:dyDescent="0.3">
      <c r="B10289" s="104"/>
      <c r="C10289" s="105"/>
      <c r="D10289" s="121"/>
      <c r="E10289" s="83"/>
    </row>
    <row r="10290" spans="2:5" x14ac:dyDescent="0.3">
      <c r="B10290" s="104"/>
      <c r="C10290" s="105"/>
      <c r="D10290" s="121"/>
      <c r="E10290" s="83"/>
    </row>
    <row r="10291" spans="2:5" x14ac:dyDescent="0.3">
      <c r="B10291" s="104"/>
      <c r="C10291" s="105"/>
      <c r="D10291" s="121"/>
      <c r="E10291" s="83"/>
    </row>
    <row r="10292" spans="2:5" x14ac:dyDescent="0.3">
      <c r="B10292" s="104"/>
      <c r="C10292" s="105"/>
      <c r="D10292" s="121"/>
      <c r="E10292" s="83"/>
    </row>
    <row r="10293" spans="2:5" x14ac:dyDescent="0.3">
      <c r="B10293" s="104"/>
      <c r="C10293" s="105"/>
      <c r="D10293" s="121"/>
      <c r="E10293" s="83"/>
    </row>
    <row r="10294" spans="2:5" x14ac:dyDescent="0.3">
      <c r="B10294" s="104"/>
      <c r="C10294" s="105"/>
      <c r="D10294" s="121"/>
      <c r="E10294" s="83"/>
    </row>
    <row r="10295" spans="2:5" x14ac:dyDescent="0.3">
      <c r="B10295" s="104"/>
      <c r="C10295" s="105"/>
      <c r="D10295" s="121"/>
      <c r="E10295" s="83"/>
    </row>
    <row r="10296" spans="2:5" x14ac:dyDescent="0.3">
      <c r="B10296" s="104"/>
      <c r="C10296" s="105"/>
      <c r="D10296" s="121"/>
      <c r="E10296" s="83"/>
    </row>
    <row r="10297" spans="2:5" x14ac:dyDescent="0.3">
      <c r="B10297" s="104"/>
      <c r="C10297" s="105"/>
      <c r="D10297" s="121"/>
      <c r="E10297" s="83"/>
    </row>
    <row r="10298" spans="2:5" x14ac:dyDescent="0.3">
      <c r="B10298" s="104"/>
      <c r="C10298" s="105"/>
      <c r="D10298" s="121"/>
      <c r="E10298" s="83"/>
    </row>
    <row r="10299" spans="2:5" x14ac:dyDescent="0.3">
      <c r="B10299" s="104"/>
      <c r="C10299" s="105"/>
      <c r="D10299" s="121"/>
      <c r="E10299" s="83"/>
    </row>
    <row r="10300" spans="2:5" x14ac:dyDescent="0.3">
      <c r="B10300" s="104"/>
      <c r="C10300" s="105"/>
      <c r="D10300" s="121"/>
      <c r="E10300" s="83"/>
    </row>
    <row r="10301" spans="2:5" x14ac:dyDescent="0.3">
      <c r="B10301" s="104"/>
      <c r="C10301" s="105"/>
      <c r="D10301" s="121"/>
      <c r="E10301" s="83"/>
    </row>
    <row r="10302" spans="2:5" x14ac:dyDescent="0.3">
      <c r="B10302" s="104"/>
      <c r="C10302" s="105"/>
      <c r="D10302" s="121"/>
      <c r="E10302" s="83"/>
    </row>
    <row r="10303" spans="2:5" x14ac:dyDescent="0.3">
      <c r="B10303" s="104"/>
      <c r="C10303" s="105"/>
      <c r="D10303" s="121"/>
      <c r="E10303" s="83"/>
    </row>
    <row r="10304" spans="2:5" x14ac:dyDescent="0.3">
      <c r="B10304" s="104"/>
      <c r="C10304" s="105"/>
      <c r="D10304" s="121"/>
      <c r="E10304" s="83"/>
    </row>
    <row r="10305" spans="2:5" x14ac:dyDescent="0.3">
      <c r="B10305" s="104"/>
      <c r="C10305" s="105"/>
      <c r="D10305" s="121"/>
      <c r="E10305" s="83"/>
    </row>
    <row r="10306" spans="2:5" x14ac:dyDescent="0.3">
      <c r="B10306" s="104"/>
      <c r="C10306" s="105"/>
      <c r="D10306" s="121"/>
      <c r="E10306" s="83"/>
    </row>
    <row r="10307" spans="2:5" x14ac:dyDescent="0.3">
      <c r="B10307" s="104"/>
      <c r="C10307" s="105"/>
      <c r="D10307" s="121"/>
      <c r="E10307" s="83"/>
    </row>
    <row r="10308" spans="2:5" x14ac:dyDescent="0.3">
      <c r="B10308" s="104"/>
      <c r="C10308" s="105"/>
      <c r="D10308" s="121"/>
      <c r="E10308" s="83"/>
    </row>
    <row r="10309" spans="2:5" x14ac:dyDescent="0.3">
      <c r="B10309" s="104"/>
      <c r="C10309" s="105"/>
      <c r="D10309" s="121"/>
      <c r="E10309" s="83"/>
    </row>
    <row r="10310" spans="2:5" x14ac:dyDescent="0.3">
      <c r="B10310" s="104"/>
      <c r="C10310" s="105"/>
      <c r="D10310" s="121"/>
      <c r="E10310" s="83"/>
    </row>
    <row r="10311" spans="2:5" x14ac:dyDescent="0.3">
      <c r="B10311" s="104"/>
      <c r="C10311" s="105"/>
      <c r="D10311" s="121"/>
      <c r="E10311" s="83"/>
    </row>
    <row r="10312" spans="2:5" x14ac:dyDescent="0.3">
      <c r="B10312" s="104"/>
      <c r="C10312" s="105"/>
      <c r="D10312" s="121"/>
      <c r="E10312" s="83"/>
    </row>
    <row r="10313" spans="2:5" x14ac:dyDescent="0.3">
      <c r="B10313" s="104"/>
      <c r="C10313" s="105"/>
      <c r="D10313" s="121"/>
      <c r="E10313" s="83"/>
    </row>
    <row r="10314" spans="2:5" x14ac:dyDescent="0.3">
      <c r="B10314" s="104"/>
      <c r="C10314" s="105"/>
      <c r="D10314" s="121"/>
      <c r="E10314" s="83"/>
    </row>
    <row r="10315" spans="2:5" x14ac:dyDescent="0.3">
      <c r="B10315" s="104"/>
      <c r="C10315" s="105"/>
      <c r="D10315" s="121"/>
      <c r="E10315" s="83"/>
    </row>
    <row r="10316" spans="2:5" x14ac:dyDescent="0.3">
      <c r="B10316" s="104"/>
      <c r="C10316" s="105"/>
      <c r="D10316" s="121"/>
      <c r="E10316" s="83"/>
    </row>
    <row r="10317" spans="2:5" x14ac:dyDescent="0.3">
      <c r="B10317" s="104"/>
      <c r="C10317" s="105"/>
      <c r="D10317" s="121"/>
      <c r="E10317" s="83"/>
    </row>
    <row r="10318" spans="2:5" x14ac:dyDescent="0.3">
      <c r="B10318" s="104"/>
      <c r="C10318" s="105"/>
      <c r="D10318" s="121"/>
      <c r="E10318" s="83"/>
    </row>
    <row r="10319" spans="2:5" x14ac:dyDescent="0.3">
      <c r="B10319" s="104"/>
      <c r="C10319" s="105"/>
      <c r="D10319" s="121"/>
      <c r="E10319" s="83"/>
    </row>
    <row r="10320" spans="2:5" x14ac:dyDescent="0.3">
      <c r="B10320" s="104"/>
      <c r="C10320" s="105"/>
      <c r="D10320" s="121"/>
      <c r="E10320" s="83"/>
    </row>
    <row r="10321" spans="2:5" x14ac:dyDescent="0.3">
      <c r="B10321" s="104"/>
      <c r="C10321" s="105"/>
      <c r="D10321" s="121"/>
      <c r="E10321" s="83"/>
    </row>
    <row r="10322" spans="2:5" x14ac:dyDescent="0.3">
      <c r="B10322" s="104"/>
      <c r="C10322" s="105"/>
      <c r="D10322" s="121"/>
      <c r="E10322" s="83"/>
    </row>
    <row r="10323" spans="2:5" x14ac:dyDescent="0.3">
      <c r="B10323" s="104"/>
      <c r="C10323" s="105"/>
      <c r="D10323" s="121"/>
      <c r="E10323" s="83"/>
    </row>
    <row r="10324" spans="2:5" x14ac:dyDescent="0.3">
      <c r="B10324" s="104"/>
      <c r="C10324" s="105"/>
      <c r="D10324" s="121"/>
      <c r="E10324" s="83"/>
    </row>
    <row r="10325" spans="2:5" x14ac:dyDescent="0.3">
      <c r="B10325" s="104"/>
      <c r="C10325" s="105"/>
      <c r="D10325" s="121"/>
      <c r="E10325" s="83"/>
    </row>
    <row r="10326" spans="2:5" x14ac:dyDescent="0.3">
      <c r="B10326" s="104"/>
      <c r="C10326" s="105"/>
      <c r="D10326" s="121"/>
      <c r="E10326" s="83"/>
    </row>
    <row r="10327" spans="2:5" x14ac:dyDescent="0.3">
      <c r="B10327" s="104"/>
      <c r="C10327" s="105"/>
      <c r="D10327" s="121"/>
      <c r="E10327" s="83"/>
    </row>
    <row r="10328" spans="2:5" x14ac:dyDescent="0.3">
      <c r="B10328" s="104"/>
      <c r="C10328" s="105"/>
      <c r="D10328" s="121"/>
      <c r="E10328" s="83"/>
    </row>
    <row r="10329" spans="2:5" x14ac:dyDescent="0.3">
      <c r="B10329" s="104"/>
      <c r="C10329" s="105"/>
      <c r="D10329" s="121"/>
      <c r="E10329" s="83"/>
    </row>
    <row r="10330" spans="2:5" x14ac:dyDescent="0.3">
      <c r="B10330" s="104"/>
      <c r="C10330" s="105"/>
      <c r="D10330" s="121"/>
      <c r="E10330" s="83"/>
    </row>
    <row r="10331" spans="2:5" x14ac:dyDescent="0.3">
      <c r="B10331" s="104"/>
      <c r="C10331" s="105"/>
      <c r="D10331" s="121"/>
      <c r="E10331" s="83"/>
    </row>
    <row r="10332" spans="2:5" x14ac:dyDescent="0.3">
      <c r="B10332" s="104"/>
      <c r="C10332" s="105"/>
      <c r="D10332" s="121"/>
      <c r="E10332" s="83"/>
    </row>
    <row r="10333" spans="2:5" x14ac:dyDescent="0.3">
      <c r="B10333" s="104"/>
      <c r="C10333" s="105"/>
      <c r="D10333" s="121"/>
      <c r="E10333" s="83"/>
    </row>
    <row r="10334" spans="2:5" x14ac:dyDescent="0.3">
      <c r="B10334" s="104"/>
      <c r="C10334" s="105"/>
      <c r="D10334" s="121"/>
      <c r="E10334" s="83"/>
    </row>
    <row r="10335" spans="2:5" x14ac:dyDescent="0.3">
      <c r="B10335" s="104"/>
      <c r="C10335" s="105"/>
      <c r="D10335" s="121"/>
      <c r="E10335" s="83"/>
    </row>
    <row r="10336" spans="2:5" x14ac:dyDescent="0.3">
      <c r="B10336" s="104"/>
      <c r="C10336" s="105"/>
      <c r="D10336" s="121"/>
      <c r="E10336" s="83"/>
    </row>
    <row r="10337" spans="2:5" x14ac:dyDescent="0.3">
      <c r="B10337" s="104"/>
      <c r="C10337" s="105"/>
      <c r="D10337" s="121"/>
      <c r="E10337" s="83"/>
    </row>
    <row r="10338" spans="2:5" x14ac:dyDescent="0.3">
      <c r="B10338" s="104"/>
      <c r="C10338" s="105"/>
      <c r="D10338" s="121"/>
      <c r="E10338" s="83"/>
    </row>
    <row r="10339" spans="2:5" x14ac:dyDescent="0.3">
      <c r="B10339" s="104"/>
      <c r="C10339" s="105"/>
      <c r="D10339" s="121"/>
      <c r="E10339" s="83"/>
    </row>
    <row r="10340" spans="2:5" x14ac:dyDescent="0.3">
      <c r="B10340" s="104"/>
      <c r="C10340" s="105"/>
      <c r="D10340" s="121"/>
      <c r="E10340" s="83"/>
    </row>
    <row r="10341" spans="2:5" x14ac:dyDescent="0.3">
      <c r="B10341" s="104"/>
      <c r="C10341" s="105"/>
      <c r="D10341" s="121"/>
      <c r="E10341" s="83"/>
    </row>
    <row r="10342" spans="2:5" x14ac:dyDescent="0.3">
      <c r="B10342" s="104"/>
      <c r="C10342" s="105"/>
      <c r="D10342" s="121"/>
      <c r="E10342" s="83"/>
    </row>
    <row r="10343" spans="2:5" x14ac:dyDescent="0.3">
      <c r="B10343" s="104"/>
      <c r="C10343" s="105"/>
      <c r="D10343" s="121"/>
      <c r="E10343" s="83"/>
    </row>
    <row r="10344" spans="2:5" x14ac:dyDescent="0.3">
      <c r="B10344" s="104"/>
      <c r="C10344" s="105"/>
      <c r="D10344" s="121"/>
      <c r="E10344" s="83"/>
    </row>
    <row r="10345" spans="2:5" x14ac:dyDescent="0.3">
      <c r="B10345" s="104"/>
      <c r="C10345" s="105"/>
      <c r="D10345" s="121"/>
      <c r="E10345" s="83"/>
    </row>
    <row r="10346" spans="2:5" x14ac:dyDescent="0.3">
      <c r="B10346" s="104"/>
      <c r="C10346" s="105"/>
      <c r="D10346" s="121"/>
      <c r="E10346" s="83"/>
    </row>
    <row r="10347" spans="2:5" x14ac:dyDescent="0.3">
      <c r="B10347" s="104"/>
      <c r="C10347" s="105"/>
      <c r="D10347" s="121"/>
      <c r="E10347" s="83"/>
    </row>
    <row r="10348" spans="2:5" x14ac:dyDescent="0.3">
      <c r="B10348" s="104"/>
      <c r="C10348" s="105"/>
      <c r="D10348" s="121"/>
      <c r="E10348" s="83"/>
    </row>
    <row r="10349" spans="2:5" x14ac:dyDescent="0.3">
      <c r="B10349" s="104"/>
      <c r="C10349" s="105"/>
      <c r="D10349" s="121"/>
      <c r="E10349" s="83"/>
    </row>
    <row r="10350" spans="2:5" x14ac:dyDescent="0.3">
      <c r="B10350" s="104"/>
      <c r="C10350" s="105"/>
      <c r="D10350" s="121"/>
      <c r="E10350" s="83"/>
    </row>
    <row r="10351" spans="2:5" x14ac:dyDescent="0.3">
      <c r="B10351" s="104"/>
      <c r="C10351" s="105"/>
      <c r="D10351" s="121"/>
      <c r="E10351" s="83"/>
    </row>
    <row r="10352" spans="2:5" x14ac:dyDescent="0.3">
      <c r="B10352" s="104"/>
      <c r="C10352" s="105"/>
      <c r="D10352" s="121"/>
      <c r="E10352" s="83"/>
    </row>
    <row r="10353" spans="2:5" x14ac:dyDescent="0.3">
      <c r="B10353" s="104"/>
      <c r="C10353" s="105"/>
      <c r="D10353" s="121"/>
      <c r="E10353" s="83"/>
    </row>
    <row r="10354" spans="2:5" x14ac:dyDescent="0.3">
      <c r="B10354" s="104"/>
      <c r="C10354" s="105"/>
      <c r="D10354" s="121"/>
      <c r="E10354" s="83"/>
    </row>
    <row r="10355" spans="2:5" x14ac:dyDescent="0.3">
      <c r="B10355" s="104"/>
      <c r="C10355" s="105"/>
      <c r="D10355" s="121"/>
      <c r="E10355" s="83"/>
    </row>
    <row r="10356" spans="2:5" x14ac:dyDescent="0.3">
      <c r="B10356" s="104"/>
      <c r="C10356" s="105"/>
      <c r="D10356" s="121"/>
      <c r="E10356" s="83"/>
    </row>
    <row r="10357" spans="2:5" x14ac:dyDescent="0.3">
      <c r="B10357" s="104"/>
      <c r="C10357" s="105"/>
      <c r="D10357" s="121"/>
      <c r="E10357" s="83"/>
    </row>
    <row r="10358" spans="2:5" x14ac:dyDescent="0.3">
      <c r="B10358" s="104"/>
      <c r="C10358" s="105"/>
      <c r="D10358" s="121"/>
      <c r="E10358" s="83"/>
    </row>
    <row r="10359" spans="2:5" x14ac:dyDescent="0.3">
      <c r="B10359" s="104"/>
      <c r="C10359" s="105"/>
      <c r="D10359" s="121"/>
      <c r="E10359" s="83"/>
    </row>
    <row r="10360" spans="2:5" x14ac:dyDescent="0.3">
      <c r="B10360" s="104"/>
      <c r="C10360" s="105"/>
      <c r="D10360" s="121"/>
      <c r="E10360" s="83"/>
    </row>
    <row r="10361" spans="2:5" x14ac:dyDescent="0.3">
      <c r="B10361" s="104"/>
      <c r="C10361" s="105"/>
      <c r="D10361" s="121"/>
      <c r="E10361" s="83"/>
    </row>
    <row r="10362" spans="2:5" x14ac:dyDescent="0.3">
      <c r="B10362" s="104"/>
      <c r="C10362" s="105"/>
      <c r="D10362" s="121"/>
      <c r="E10362" s="83"/>
    </row>
    <row r="10363" spans="2:5" x14ac:dyDescent="0.3">
      <c r="B10363" s="104"/>
      <c r="C10363" s="105"/>
      <c r="D10363" s="121"/>
      <c r="E10363" s="83"/>
    </row>
    <row r="10364" spans="2:5" x14ac:dyDescent="0.3">
      <c r="B10364" s="104"/>
      <c r="C10364" s="105"/>
      <c r="D10364" s="121"/>
      <c r="E10364" s="83"/>
    </row>
    <row r="10365" spans="2:5" x14ac:dyDescent="0.3">
      <c r="B10365" s="104"/>
      <c r="C10365" s="105"/>
      <c r="D10365" s="121"/>
      <c r="E10365" s="83"/>
    </row>
    <row r="10366" spans="2:5" x14ac:dyDescent="0.3">
      <c r="B10366" s="104"/>
      <c r="C10366" s="105"/>
      <c r="D10366" s="121"/>
      <c r="E10366" s="83"/>
    </row>
    <row r="10367" spans="2:5" x14ac:dyDescent="0.3">
      <c r="B10367" s="104"/>
      <c r="C10367" s="105"/>
      <c r="D10367" s="121"/>
      <c r="E10367" s="83"/>
    </row>
    <row r="10368" spans="2:5" x14ac:dyDescent="0.3">
      <c r="B10368" s="104"/>
      <c r="C10368" s="105"/>
      <c r="D10368" s="121"/>
      <c r="E10368" s="83"/>
    </row>
    <row r="10369" spans="2:5" x14ac:dyDescent="0.3">
      <c r="B10369" s="104"/>
      <c r="C10369" s="105"/>
      <c r="D10369" s="121"/>
      <c r="E10369" s="83"/>
    </row>
    <row r="10370" spans="2:5" x14ac:dyDescent="0.3">
      <c r="B10370" s="104"/>
      <c r="C10370" s="105"/>
      <c r="D10370" s="121"/>
      <c r="E10370" s="83"/>
    </row>
    <row r="10371" spans="2:5" x14ac:dyDescent="0.3">
      <c r="B10371" s="104"/>
      <c r="C10371" s="105"/>
      <c r="D10371" s="121"/>
      <c r="E10371" s="83"/>
    </row>
    <row r="10372" spans="2:5" x14ac:dyDescent="0.3">
      <c r="B10372" s="104"/>
      <c r="C10372" s="105"/>
      <c r="D10372" s="121"/>
      <c r="E10372" s="83"/>
    </row>
    <row r="10373" spans="2:5" x14ac:dyDescent="0.3">
      <c r="B10373" s="104"/>
      <c r="C10373" s="105"/>
      <c r="D10373" s="121"/>
      <c r="E10373" s="83"/>
    </row>
    <row r="10374" spans="2:5" x14ac:dyDescent="0.3">
      <c r="B10374" s="104"/>
      <c r="C10374" s="105"/>
      <c r="D10374" s="121"/>
      <c r="E10374" s="83"/>
    </row>
    <row r="10375" spans="2:5" x14ac:dyDescent="0.3">
      <c r="B10375" s="104"/>
      <c r="C10375" s="105"/>
      <c r="D10375" s="121"/>
      <c r="E10375" s="83"/>
    </row>
    <row r="10376" spans="2:5" x14ac:dyDescent="0.3">
      <c r="B10376" s="104"/>
      <c r="C10376" s="105"/>
      <c r="D10376" s="121"/>
      <c r="E10376" s="83"/>
    </row>
    <row r="10377" spans="2:5" x14ac:dyDescent="0.3">
      <c r="B10377" s="104"/>
      <c r="C10377" s="105"/>
      <c r="D10377" s="121"/>
      <c r="E10377" s="83"/>
    </row>
    <row r="10378" spans="2:5" x14ac:dyDescent="0.3">
      <c r="B10378" s="104"/>
      <c r="C10378" s="105"/>
      <c r="D10378" s="121"/>
      <c r="E10378" s="83"/>
    </row>
    <row r="10379" spans="2:5" x14ac:dyDescent="0.3">
      <c r="B10379" s="104"/>
      <c r="C10379" s="105"/>
      <c r="D10379" s="121"/>
      <c r="E10379" s="83"/>
    </row>
    <row r="10380" spans="2:5" x14ac:dyDescent="0.3">
      <c r="B10380" s="104"/>
      <c r="C10380" s="105"/>
      <c r="D10380" s="121"/>
      <c r="E10380" s="83"/>
    </row>
    <row r="10381" spans="2:5" x14ac:dyDescent="0.3">
      <c r="B10381" s="104"/>
      <c r="C10381" s="105"/>
      <c r="D10381" s="121"/>
      <c r="E10381" s="83"/>
    </row>
    <row r="10382" spans="2:5" x14ac:dyDescent="0.3">
      <c r="B10382" s="104"/>
      <c r="C10382" s="105"/>
      <c r="D10382" s="121"/>
      <c r="E10382" s="83"/>
    </row>
    <row r="10383" spans="2:5" x14ac:dyDescent="0.3">
      <c r="B10383" s="104"/>
      <c r="C10383" s="105"/>
      <c r="D10383" s="121"/>
      <c r="E10383" s="83"/>
    </row>
    <row r="10384" spans="2:5" x14ac:dyDescent="0.3">
      <c r="B10384" s="104"/>
      <c r="C10384" s="105"/>
      <c r="D10384" s="121"/>
      <c r="E10384" s="83"/>
    </row>
    <row r="10385" spans="2:5" x14ac:dyDescent="0.3">
      <c r="B10385" s="104"/>
      <c r="C10385" s="105"/>
      <c r="D10385" s="121"/>
      <c r="E10385" s="83"/>
    </row>
    <row r="10386" spans="2:5" x14ac:dyDescent="0.3">
      <c r="B10386" s="104"/>
      <c r="C10386" s="105"/>
      <c r="D10386" s="121"/>
      <c r="E10386" s="83"/>
    </row>
    <row r="10387" spans="2:5" x14ac:dyDescent="0.3">
      <c r="B10387" s="104"/>
      <c r="C10387" s="105"/>
      <c r="D10387" s="121"/>
      <c r="E10387" s="83"/>
    </row>
    <row r="10388" spans="2:5" x14ac:dyDescent="0.3">
      <c r="B10388" s="104"/>
      <c r="C10388" s="105"/>
      <c r="D10388" s="121"/>
      <c r="E10388" s="83"/>
    </row>
    <row r="10389" spans="2:5" x14ac:dyDescent="0.3">
      <c r="B10389" s="104"/>
      <c r="C10389" s="105"/>
      <c r="D10389" s="121"/>
      <c r="E10389" s="83"/>
    </row>
    <row r="10390" spans="2:5" x14ac:dyDescent="0.3">
      <c r="B10390" s="104"/>
      <c r="C10390" s="105"/>
      <c r="D10390" s="121"/>
      <c r="E10390" s="83"/>
    </row>
    <row r="10391" spans="2:5" x14ac:dyDescent="0.3">
      <c r="B10391" s="104"/>
      <c r="C10391" s="105"/>
      <c r="D10391" s="121"/>
      <c r="E10391" s="83"/>
    </row>
    <row r="10392" spans="2:5" x14ac:dyDescent="0.3">
      <c r="B10392" s="104"/>
      <c r="C10392" s="105"/>
      <c r="D10392" s="121"/>
      <c r="E10392" s="83"/>
    </row>
    <row r="10393" spans="2:5" x14ac:dyDescent="0.3">
      <c r="B10393" s="104"/>
      <c r="C10393" s="105"/>
      <c r="D10393" s="121"/>
      <c r="E10393" s="83"/>
    </row>
    <row r="10394" spans="2:5" x14ac:dyDescent="0.3">
      <c r="B10394" s="104"/>
      <c r="C10394" s="105"/>
      <c r="D10394" s="121"/>
      <c r="E10394" s="83"/>
    </row>
    <row r="10395" spans="2:5" x14ac:dyDescent="0.3">
      <c r="B10395" s="104"/>
      <c r="C10395" s="105"/>
      <c r="D10395" s="121"/>
      <c r="E10395" s="83"/>
    </row>
    <row r="10396" spans="2:5" x14ac:dyDescent="0.3">
      <c r="B10396" s="104"/>
      <c r="C10396" s="105"/>
      <c r="D10396" s="121"/>
      <c r="E10396" s="83"/>
    </row>
    <row r="10397" spans="2:5" x14ac:dyDescent="0.3">
      <c r="B10397" s="104"/>
      <c r="C10397" s="105"/>
      <c r="D10397" s="121"/>
      <c r="E10397" s="83"/>
    </row>
    <row r="10398" spans="2:5" x14ac:dyDescent="0.3">
      <c r="B10398" s="104"/>
      <c r="C10398" s="105"/>
      <c r="D10398" s="121"/>
      <c r="E10398" s="83"/>
    </row>
    <row r="10399" spans="2:5" x14ac:dyDescent="0.3">
      <c r="B10399" s="104"/>
      <c r="C10399" s="105"/>
      <c r="D10399" s="121"/>
      <c r="E10399" s="83"/>
    </row>
    <row r="10400" spans="2:5" x14ac:dyDescent="0.3">
      <c r="B10400" s="104"/>
      <c r="C10400" s="105"/>
      <c r="D10400" s="121"/>
      <c r="E10400" s="83"/>
    </row>
    <row r="10401" spans="2:5" x14ac:dyDescent="0.3">
      <c r="B10401" s="104"/>
      <c r="C10401" s="105"/>
      <c r="D10401" s="121"/>
      <c r="E10401" s="83"/>
    </row>
    <row r="10402" spans="2:5" x14ac:dyDescent="0.3">
      <c r="B10402" s="104"/>
      <c r="C10402" s="105"/>
      <c r="D10402" s="121"/>
      <c r="E10402" s="83"/>
    </row>
    <row r="10403" spans="2:5" x14ac:dyDescent="0.3">
      <c r="B10403" s="104"/>
      <c r="C10403" s="105"/>
      <c r="D10403" s="121"/>
      <c r="E10403" s="83"/>
    </row>
    <row r="10404" spans="2:5" x14ac:dyDescent="0.3">
      <c r="B10404" s="104"/>
      <c r="C10404" s="105"/>
      <c r="D10404" s="121"/>
      <c r="E10404" s="83"/>
    </row>
    <row r="10405" spans="2:5" x14ac:dyDescent="0.3">
      <c r="B10405" s="104"/>
      <c r="C10405" s="105"/>
      <c r="D10405" s="121"/>
      <c r="E10405" s="83"/>
    </row>
    <row r="10406" spans="2:5" x14ac:dyDescent="0.3">
      <c r="B10406" s="104"/>
      <c r="C10406" s="105"/>
      <c r="D10406" s="121"/>
      <c r="E10406" s="83"/>
    </row>
    <row r="10407" spans="2:5" x14ac:dyDescent="0.3">
      <c r="B10407" s="104"/>
      <c r="C10407" s="105"/>
      <c r="D10407" s="121"/>
      <c r="E10407" s="83"/>
    </row>
    <row r="10408" spans="2:5" x14ac:dyDescent="0.3">
      <c r="B10408" s="104"/>
      <c r="C10408" s="105"/>
      <c r="D10408" s="121"/>
      <c r="E10408" s="83"/>
    </row>
    <row r="10409" spans="2:5" x14ac:dyDescent="0.3">
      <c r="B10409" s="104"/>
      <c r="C10409" s="105"/>
      <c r="D10409" s="121"/>
      <c r="E10409" s="83"/>
    </row>
    <row r="10410" spans="2:5" x14ac:dyDescent="0.3">
      <c r="B10410" s="104"/>
      <c r="C10410" s="105"/>
      <c r="D10410" s="121"/>
      <c r="E10410" s="83"/>
    </row>
    <row r="10411" spans="2:5" x14ac:dyDescent="0.3">
      <c r="B10411" s="104"/>
      <c r="C10411" s="105"/>
      <c r="D10411" s="121"/>
      <c r="E10411" s="83"/>
    </row>
    <row r="10412" spans="2:5" x14ac:dyDescent="0.3">
      <c r="B10412" s="104"/>
      <c r="C10412" s="105"/>
      <c r="D10412" s="121"/>
      <c r="E10412" s="83"/>
    </row>
    <row r="10413" spans="2:5" x14ac:dyDescent="0.3">
      <c r="B10413" s="104"/>
      <c r="C10413" s="105"/>
      <c r="D10413" s="121"/>
      <c r="E10413" s="83"/>
    </row>
    <row r="10414" spans="2:5" x14ac:dyDescent="0.3">
      <c r="B10414" s="104"/>
      <c r="C10414" s="105"/>
      <c r="D10414" s="121"/>
      <c r="E10414" s="83"/>
    </row>
    <row r="10415" spans="2:5" x14ac:dyDescent="0.3">
      <c r="B10415" s="104"/>
      <c r="C10415" s="105"/>
      <c r="D10415" s="121"/>
      <c r="E10415" s="83"/>
    </row>
    <row r="10416" spans="2:5" x14ac:dyDescent="0.3">
      <c r="B10416" s="104"/>
      <c r="C10416" s="105"/>
      <c r="D10416" s="121"/>
      <c r="E10416" s="83"/>
    </row>
    <row r="10417" spans="2:5" x14ac:dyDescent="0.3">
      <c r="B10417" s="104"/>
      <c r="C10417" s="105"/>
      <c r="D10417" s="121"/>
      <c r="E10417" s="83"/>
    </row>
    <row r="10418" spans="2:5" x14ac:dyDescent="0.3">
      <c r="B10418" s="104"/>
      <c r="C10418" s="105"/>
      <c r="D10418" s="121"/>
      <c r="E10418" s="83"/>
    </row>
    <row r="10419" spans="2:5" x14ac:dyDescent="0.3">
      <c r="B10419" s="104"/>
      <c r="C10419" s="105"/>
      <c r="D10419" s="121"/>
      <c r="E10419" s="83"/>
    </row>
    <row r="10420" spans="2:5" x14ac:dyDescent="0.3">
      <c r="B10420" s="104"/>
      <c r="C10420" s="105"/>
      <c r="D10420" s="121"/>
      <c r="E10420" s="83"/>
    </row>
    <row r="10421" spans="2:5" x14ac:dyDescent="0.3">
      <c r="B10421" s="104"/>
      <c r="C10421" s="105"/>
      <c r="D10421" s="121"/>
      <c r="E10421" s="83"/>
    </row>
    <row r="10422" spans="2:5" x14ac:dyDescent="0.3">
      <c r="B10422" s="104"/>
      <c r="C10422" s="105"/>
      <c r="D10422" s="121"/>
      <c r="E10422" s="83"/>
    </row>
    <row r="10423" spans="2:5" x14ac:dyDescent="0.3">
      <c r="B10423" s="104"/>
      <c r="C10423" s="105"/>
      <c r="D10423" s="121"/>
      <c r="E10423" s="83"/>
    </row>
    <row r="10424" spans="2:5" x14ac:dyDescent="0.3">
      <c r="B10424" s="104"/>
      <c r="C10424" s="105"/>
      <c r="D10424" s="121"/>
      <c r="E10424" s="83"/>
    </row>
    <row r="10425" spans="2:5" x14ac:dyDescent="0.3">
      <c r="B10425" s="104"/>
      <c r="C10425" s="105"/>
      <c r="D10425" s="121"/>
      <c r="E10425" s="83"/>
    </row>
    <row r="10426" spans="2:5" x14ac:dyDescent="0.3">
      <c r="B10426" s="104"/>
      <c r="C10426" s="105"/>
      <c r="D10426" s="121"/>
      <c r="E10426" s="83"/>
    </row>
    <row r="10427" spans="2:5" x14ac:dyDescent="0.3">
      <c r="B10427" s="104"/>
      <c r="C10427" s="105"/>
      <c r="D10427" s="121"/>
      <c r="E10427" s="83"/>
    </row>
    <row r="10428" spans="2:5" x14ac:dyDescent="0.3">
      <c r="B10428" s="104"/>
      <c r="C10428" s="105"/>
      <c r="D10428" s="121"/>
      <c r="E10428" s="83"/>
    </row>
    <row r="10429" spans="2:5" x14ac:dyDescent="0.3">
      <c r="B10429" s="104"/>
      <c r="C10429" s="105"/>
      <c r="D10429" s="121"/>
      <c r="E10429" s="83"/>
    </row>
    <row r="10430" spans="2:5" x14ac:dyDescent="0.3">
      <c r="B10430" s="104"/>
      <c r="C10430" s="105"/>
      <c r="D10430" s="121"/>
      <c r="E10430" s="83"/>
    </row>
    <row r="10431" spans="2:5" x14ac:dyDescent="0.3">
      <c r="B10431" s="104"/>
      <c r="C10431" s="105"/>
      <c r="D10431" s="121"/>
      <c r="E10431" s="83"/>
    </row>
    <row r="10432" spans="2:5" x14ac:dyDescent="0.3">
      <c r="B10432" s="104"/>
      <c r="C10432" s="105"/>
      <c r="D10432" s="121"/>
      <c r="E10432" s="83"/>
    </row>
    <row r="10433" spans="2:5" x14ac:dyDescent="0.3">
      <c r="B10433" s="104"/>
      <c r="C10433" s="105"/>
      <c r="D10433" s="121"/>
      <c r="E10433" s="83"/>
    </row>
    <row r="10434" spans="2:5" x14ac:dyDescent="0.3">
      <c r="B10434" s="104"/>
      <c r="C10434" s="105"/>
      <c r="D10434" s="121"/>
      <c r="E10434" s="83"/>
    </row>
    <row r="10435" spans="2:5" x14ac:dyDescent="0.3">
      <c r="B10435" s="104"/>
      <c r="C10435" s="105"/>
      <c r="D10435" s="121"/>
      <c r="E10435" s="83"/>
    </row>
    <row r="10436" spans="2:5" x14ac:dyDescent="0.3">
      <c r="B10436" s="104"/>
      <c r="C10436" s="105"/>
      <c r="D10436" s="121"/>
      <c r="E10436" s="83"/>
    </row>
    <row r="10437" spans="2:5" x14ac:dyDescent="0.3">
      <c r="B10437" s="104"/>
      <c r="C10437" s="105"/>
      <c r="D10437" s="121"/>
      <c r="E10437" s="83"/>
    </row>
    <row r="10438" spans="2:5" x14ac:dyDescent="0.3">
      <c r="B10438" s="104"/>
      <c r="C10438" s="105"/>
      <c r="D10438" s="121"/>
      <c r="E10438" s="83"/>
    </row>
    <row r="10439" spans="2:5" x14ac:dyDescent="0.3">
      <c r="B10439" s="104"/>
      <c r="C10439" s="105"/>
      <c r="D10439" s="121"/>
      <c r="E10439" s="83"/>
    </row>
    <row r="10440" spans="2:5" x14ac:dyDescent="0.3">
      <c r="B10440" s="104"/>
      <c r="C10440" s="105"/>
      <c r="D10440" s="121"/>
      <c r="E10440" s="83"/>
    </row>
    <row r="10441" spans="2:5" x14ac:dyDescent="0.3">
      <c r="B10441" s="104"/>
      <c r="C10441" s="105"/>
      <c r="D10441" s="121"/>
      <c r="E10441" s="83"/>
    </row>
    <row r="10442" spans="2:5" x14ac:dyDescent="0.3">
      <c r="B10442" s="104"/>
      <c r="C10442" s="105"/>
      <c r="D10442" s="121"/>
      <c r="E10442" s="83"/>
    </row>
    <row r="10443" spans="2:5" x14ac:dyDescent="0.3">
      <c r="B10443" s="104"/>
      <c r="C10443" s="105"/>
      <c r="D10443" s="121"/>
      <c r="E10443" s="83"/>
    </row>
    <row r="10444" spans="2:5" x14ac:dyDescent="0.3">
      <c r="B10444" s="104"/>
      <c r="C10444" s="105"/>
      <c r="D10444" s="121"/>
      <c r="E10444" s="83"/>
    </row>
    <row r="10445" spans="2:5" x14ac:dyDescent="0.3">
      <c r="B10445" s="104"/>
      <c r="C10445" s="105"/>
      <c r="D10445" s="121"/>
      <c r="E10445" s="83"/>
    </row>
    <row r="10446" spans="2:5" x14ac:dyDescent="0.3">
      <c r="B10446" s="104"/>
      <c r="C10446" s="105"/>
      <c r="D10446" s="121"/>
      <c r="E10446" s="83"/>
    </row>
    <row r="10447" spans="2:5" x14ac:dyDescent="0.3">
      <c r="B10447" s="104"/>
      <c r="C10447" s="105"/>
      <c r="D10447" s="121"/>
      <c r="E10447" s="83"/>
    </row>
    <row r="10448" spans="2:5" x14ac:dyDescent="0.3">
      <c r="B10448" s="104"/>
      <c r="C10448" s="105"/>
      <c r="D10448" s="121"/>
      <c r="E10448" s="83"/>
    </row>
    <row r="10449" spans="2:5" x14ac:dyDescent="0.3">
      <c r="B10449" s="104"/>
      <c r="C10449" s="105"/>
      <c r="D10449" s="121"/>
      <c r="E10449" s="83"/>
    </row>
    <row r="10450" spans="2:5" x14ac:dyDescent="0.3">
      <c r="B10450" s="104"/>
      <c r="C10450" s="105"/>
      <c r="D10450" s="121"/>
      <c r="E10450" s="83"/>
    </row>
    <row r="10451" spans="2:5" x14ac:dyDescent="0.3">
      <c r="B10451" s="104"/>
      <c r="C10451" s="105"/>
      <c r="D10451" s="121"/>
      <c r="E10451" s="83"/>
    </row>
    <row r="10452" spans="2:5" x14ac:dyDescent="0.3">
      <c r="B10452" s="104"/>
      <c r="C10452" s="105"/>
      <c r="D10452" s="121"/>
      <c r="E10452" s="83"/>
    </row>
    <row r="10453" spans="2:5" x14ac:dyDescent="0.3">
      <c r="B10453" s="104"/>
      <c r="C10453" s="105"/>
      <c r="D10453" s="121"/>
      <c r="E10453" s="83"/>
    </row>
    <row r="10454" spans="2:5" x14ac:dyDescent="0.3">
      <c r="B10454" s="104"/>
      <c r="C10454" s="105"/>
      <c r="D10454" s="121"/>
      <c r="E10454" s="83"/>
    </row>
    <row r="10455" spans="2:5" x14ac:dyDescent="0.3">
      <c r="B10455" s="104"/>
      <c r="C10455" s="105"/>
      <c r="D10455" s="121"/>
      <c r="E10455" s="83"/>
    </row>
    <row r="10456" spans="2:5" x14ac:dyDescent="0.3">
      <c r="B10456" s="104"/>
      <c r="C10456" s="105"/>
      <c r="D10456" s="121"/>
      <c r="E10456" s="83"/>
    </row>
    <row r="10457" spans="2:5" x14ac:dyDescent="0.3">
      <c r="B10457" s="104"/>
      <c r="C10457" s="105"/>
      <c r="D10457" s="121"/>
      <c r="E10457" s="83"/>
    </row>
    <row r="10458" spans="2:5" x14ac:dyDescent="0.3">
      <c r="B10458" s="104"/>
      <c r="C10458" s="105"/>
      <c r="D10458" s="121"/>
      <c r="E10458" s="83"/>
    </row>
    <row r="10459" spans="2:5" x14ac:dyDescent="0.3">
      <c r="B10459" s="104"/>
      <c r="C10459" s="105"/>
      <c r="D10459" s="121"/>
      <c r="E10459" s="83"/>
    </row>
    <row r="10460" spans="2:5" x14ac:dyDescent="0.3">
      <c r="B10460" s="104"/>
      <c r="C10460" s="105"/>
      <c r="D10460" s="121"/>
      <c r="E10460" s="83"/>
    </row>
    <row r="10461" spans="2:5" x14ac:dyDescent="0.3">
      <c r="B10461" s="104"/>
      <c r="C10461" s="105"/>
      <c r="D10461" s="121"/>
      <c r="E10461" s="83"/>
    </row>
    <row r="10462" spans="2:5" x14ac:dyDescent="0.3">
      <c r="B10462" s="104"/>
      <c r="C10462" s="105"/>
      <c r="D10462" s="121"/>
      <c r="E10462" s="83"/>
    </row>
    <row r="10463" spans="2:5" x14ac:dyDescent="0.3">
      <c r="B10463" s="104"/>
      <c r="C10463" s="105"/>
      <c r="D10463" s="121"/>
      <c r="E10463" s="83"/>
    </row>
    <row r="10464" spans="2:5" x14ac:dyDescent="0.3">
      <c r="B10464" s="104"/>
      <c r="C10464" s="105"/>
      <c r="D10464" s="121"/>
      <c r="E10464" s="83"/>
    </row>
    <row r="10465" spans="2:5" x14ac:dyDescent="0.3">
      <c r="B10465" s="104"/>
      <c r="C10465" s="105"/>
      <c r="D10465" s="121"/>
      <c r="E10465" s="83"/>
    </row>
    <row r="10466" spans="2:5" x14ac:dyDescent="0.3">
      <c r="B10466" s="104"/>
      <c r="C10466" s="105"/>
      <c r="D10466" s="121"/>
      <c r="E10466" s="83"/>
    </row>
    <row r="10467" spans="2:5" x14ac:dyDescent="0.3">
      <c r="B10467" s="104"/>
      <c r="C10467" s="105"/>
      <c r="D10467" s="121"/>
      <c r="E10467" s="83"/>
    </row>
    <row r="10468" spans="2:5" x14ac:dyDescent="0.3">
      <c r="B10468" s="104"/>
      <c r="C10468" s="105"/>
      <c r="D10468" s="121"/>
      <c r="E10468" s="83"/>
    </row>
    <row r="10469" spans="2:5" x14ac:dyDescent="0.3">
      <c r="B10469" s="104"/>
      <c r="C10469" s="105"/>
      <c r="D10469" s="121"/>
      <c r="E10469" s="83"/>
    </row>
    <row r="10470" spans="2:5" x14ac:dyDescent="0.3">
      <c r="B10470" s="104"/>
      <c r="C10470" s="105"/>
      <c r="D10470" s="121"/>
      <c r="E10470" s="83"/>
    </row>
    <row r="10471" spans="2:5" x14ac:dyDescent="0.3">
      <c r="B10471" s="104"/>
      <c r="C10471" s="105"/>
      <c r="D10471" s="121"/>
      <c r="E10471" s="83"/>
    </row>
    <row r="10472" spans="2:5" x14ac:dyDescent="0.3">
      <c r="B10472" s="104"/>
      <c r="C10472" s="105"/>
      <c r="D10472" s="121"/>
      <c r="E10472" s="83"/>
    </row>
    <row r="10473" spans="2:5" x14ac:dyDescent="0.3">
      <c r="B10473" s="104"/>
      <c r="C10473" s="105"/>
      <c r="D10473" s="121"/>
      <c r="E10473" s="83"/>
    </row>
    <row r="10474" spans="2:5" x14ac:dyDescent="0.3">
      <c r="B10474" s="104"/>
      <c r="C10474" s="105"/>
      <c r="D10474" s="121"/>
      <c r="E10474" s="83"/>
    </row>
    <row r="10475" spans="2:5" x14ac:dyDescent="0.3">
      <c r="B10475" s="104"/>
      <c r="C10475" s="105"/>
      <c r="D10475" s="121"/>
      <c r="E10475" s="83"/>
    </row>
    <row r="10476" spans="2:5" x14ac:dyDescent="0.3">
      <c r="B10476" s="104"/>
      <c r="C10476" s="105"/>
      <c r="D10476" s="121"/>
      <c r="E10476" s="83"/>
    </row>
    <row r="10477" spans="2:5" x14ac:dyDescent="0.3">
      <c r="B10477" s="104"/>
      <c r="C10477" s="105"/>
      <c r="D10477" s="121"/>
      <c r="E10477" s="83"/>
    </row>
    <row r="10478" spans="2:5" x14ac:dyDescent="0.3">
      <c r="B10478" s="104"/>
      <c r="C10478" s="105"/>
      <c r="D10478" s="121"/>
      <c r="E10478" s="83"/>
    </row>
    <row r="10479" spans="2:5" x14ac:dyDescent="0.3">
      <c r="B10479" s="104"/>
      <c r="C10479" s="105"/>
      <c r="D10479" s="121"/>
      <c r="E10479" s="83"/>
    </row>
    <row r="10480" spans="2:5" x14ac:dyDescent="0.3">
      <c r="B10480" s="104"/>
      <c r="C10480" s="105"/>
      <c r="D10480" s="121"/>
      <c r="E10480" s="83"/>
    </row>
    <row r="10481" spans="2:5" x14ac:dyDescent="0.3">
      <c r="B10481" s="104"/>
      <c r="C10481" s="105"/>
      <c r="D10481" s="121"/>
      <c r="E10481" s="83"/>
    </row>
    <row r="10482" spans="2:5" x14ac:dyDescent="0.3">
      <c r="B10482" s="104"/>
      <c r="C10482" s="105"/>
      <c r="D10482" s="121"/>
      <c r="E10482" s="83"/>
    </row>
    <row r="10483" spans="2:5" x14ac:dyDescent="0.3">
      <c r="B10483" s="104"/>
      <c r="C10483" s="105"/>
      <c r="D10483" s="121"/>
      <c r="E10483" s="83"/>
    </row>
    <row r="10484" spans="2:5" x14ac:dyDescent="0.3">
      <c r="B10484" s="104"/>
      <c r="C10484" s="105"/>
      <c r="D10484" s="121"/>
      <c r="E10484" s="83"/>
    </row>
    <row r="10485" spans="2:5" x14ac:dyDescent="0.3">
      <c r="B10485" s="104"/>
      <c r="C10485" s="105"/>
      <c r="D10485" s="121"/>
      <c r="E10485" s="83"/>
    </row>
    <row r="10486" spans="2:5" x14ac:dyDescent="0.3">
      <c r="B10486" s="104"/>
      <c r="C10486" s="105"/>
      <c r="D10486" s="121"/>
      <c r="E10486" s="83"/>
    </row>
    <row r="10487" spans="2:5" x14ac:dyDescent="0.3">
      <c r="B10487" s="104"/>
      <c r="C10487" s="105"/>
      <c r="D10487" s="121"/>
      <c r="E10487" s="83"/>
    </row>
    <row r="10488" spans="2:5" x14ac:dyDescent="0.3">
      <c r="B10488" s="104"/>
      <c r="C10488" s="105"/>
      <c r="D10488" s="121"/>
      <c r="E10488" s="83"/>
    </row>
    <row r="10489" spans="2:5" x14ac:dyDescent="0.3">
      <c r="B10489" s="104"/>
      <c r="C10489" s="105"/>
      <c r="D10489" s="121"/>
      <c r="E10489" s="83"/>
    </row>
    <row r="10490" spans="2:5" x14ac:dyDescent="0.3">
      <c r="B10490" s="104"/>
      <c r="C10490" s="105"/>
      <c r="D10490" s="121"/>
      <c r="E10490" s="83"/>
    </row>
    <row r="10491" spans="2:5" x14ac:dyDescent="0.3">
      <c r="B10491" s="104"/>
      <c r="C10491" s="105"/>
      <c r="D10491" s="121"/>
      <c r="E10491" s="83"/>
    </row>
    <row r="10492" spans="2:5" x14ac:dyDescent="0.3">
      <c r="B10492" s="104"/>
      <c r="C10492" s="105"/>
      <c r="D10492" s="121"/>
      <c r="E10492" s="83"/>
    </row>
    <row r="10493" spans="2:5" x14ac:dyDescent="0.3">
      <c r="B10493" s="104"/>
      <c r="C10493" s="105"/>
      <c r="D10493" s="121"/>
      <c r="E10493" s="83"/>
    </row>
    <row r="10494" spans="2:5" x14ac:dyDescent="0.3">
      <c r="B10494" s="104"/>
      <c r="C10494" s="105"/>
      <c r="D10494" s="121"/>
      <c r="E10494" s="83"/>
    </row>
    <row r="10495" spans="2:5" x14ac:dyDescent="0.3">
      <c r="B10495" s="104"/>
      <c r="C10495" s="105"/>
      <c r="D10495" s="121"/>
      <c r="E10495" s="83"/>
    </row>
    <row r="10496" spans="2:5" x14ac:dyDescent="0.3">
      <c r="B10496" s="104"/>
      <c r="C10496" s="105"/>
      <c r="D10496" s="121"/>
      <c r="E10496" s="83"/>
    </row>
    <row r="10497" spans="2:5" x14ac:dyDescent="0.3">
      <c r="B10497" s="104"/>
      <c r="C10497" s="105"/>
      <c r="D10497" s="121"/>
      <c r="E10497" s="83"/>
    </row>
    <row r="10498" spans="2:5" x14ac:dyDescent="0.3">
      <c r="B10498" s="104"/>
      <c r="C10498" s="105"/>
      <c r="D10498" s="121"/>
      <c r="E10498" s="83"/>
    </row>
    <row r="10499" spans="2:5" x14ac:dyDescent="0.3">
      <c r="B10499" s="104"/>
      <c r="C10499" s="105"/>
      <c r="D10499" s="121"/>
      <c r="E10499" s="83"/>
    </row>
    <row r="10500" spans="2:5" x14ac:dyDescent="0.3">
      <c r="B10500" s="104"/>
      <c r="C10500" s="105"/>
      <c r="D10500" s="121"/>
      <c r="E10500" s="83"/>
    </row>
    <row r="10501" spans="2:5" x14ac:dyDescent="0.3">
      <c r="B10501" s="104"/>
      <c r="C10501" s="105"/>
      <c r="D10501" s="121"/>
      <c r="E10501" s="83"/>
    </row>
    <row r="10502" spans="2:5" x14ac:dyDescent="0.3">
      <c r="B10502" s="104"/>
      <c r="C10502" s="105"/>
      <c r="D10502" s="121"/>
      <c r="E10502" s="83"/>
    </row>
    <row r="10503" spans="2:5" x14ac:dyDescent="0.3">
      <c r="B10503" s="104"/>
      <c r="C10503" s="105"/>
      <c r="D10503" s="121"/>
      <c r="E10503" s="83"/>
    </row>
    <row r="10504" spans="2:5" x14ac:dyDescent="0.3">
      <c r="B10504" s="104"/>
      <c r="C10504" s="105"/>
      <c r="D10504" s="121"/>
      <c r="E10504" s="83"/>
    </row>
    <row r="10505" spans="2:5" x14ac:dyDescent="0.3">
      <c r="B10505" s="104"/>
      <c r="C10505" s="105"/>
      <c r="D10505" s="121"/>
      <c r="E10505" s="83"/>
    </row>
    <row r="10506" spans="2:5" x14ac:dyDescent="0.3">
      <c r="B10506" s="104"/>
      <c r="C10506" s="105"/>
      <c r="D10506" s="121"/>
      <c r="E10506" s="83"/>
    </row>
    <row r="10507" spans="2:5" x14ac:dyDescent="0.3">
      <c r="B10507" s="104"/>
      <c r="C10507" s="105"/>
      <c r="D10507" s="121"/>
      <c r="E10507" s="83"/>
    </row>
    <row r="10508" spans="2:5" x14ac:dyDescent="0.3">
      <c r="B10508" s="104"/>
      <c r="C10508" s="105"/>
      <c r="D10508" s="121"/>
      <c r="E10508" s="83"/>
    </row>
    <row r="10509" spans="2:5" x14ac:dyDescent="0.3">
      <c r="B10509" s="104"/>
      <c r="C10509" s="105"/>
      <c r="D10509" s="121"/>
      <c r="E10509" s="83"/>
    </row>
    <row r="10510" spans="2:5" x14ac:dyDescent="0.3">
      <c r="B10510" s="104"/>
      <c r="C10510" s="105"/>
      <c r="D10510" s="121"/>
      <c r="E10510" s="83"/>
    </row>
    <row r="10511" spans="2:5" x14ac:dyDescent="0.3">
      <c r="B10511" s="104"/>
      <c r="C10511" s="105"/>
      <c r="D10511" s="121"/>
      <c r="E10511" s="83"/>
    </row>
    <row r="10512" spans="2:5" x14ac:dyDescent="0.3">
      <c r="B10512" s="104"/>
      <c r="C10512" s="105"/>
      <c r="D10512" s="121"/>
      <c r="E10512" s="83"/>
    </row>
    <row r="10513" spans="2:5" x14ac:dyDescent="0.3">
      <c r="B10513" s="104"/>
      <c r="C10513" s="105"/>
      <c r="D10513" s="121"/>
      <c r="E10513" s="83"/>
    </row>
    <row r="10514" spans="2:5" x14ac:dyDescent="0.3">
      <c r="B10514" s="104"/>
      <c r="C10514" s="105"/>
      <c r="D10514" s="121"/>
      <c r="E10514" s="83"/>
    </row>
    <row r="10515" spans="2:5" x14ac:dyDescent="0.3">
      <c r="B10515" s="104"/>
      <c r="C10515" s="105"/>
      <c r="D10515" s="121"/>
      <c r="E10515" s="83"/>
    </row>
    <row r="10516" spans="2:5" x14ac:dyDescent="0.3">
      <c r="B10516" s="104"/>
      <c r="C10516" s="105"/>
      <c r="D10516" s="121"/>
      <c r="E10516" s="83"/>
    </row>
    <row r="10517" spans="2:5" x14ac:dyDescent="0.3">
      <c r="B10517" s="104"/>
      <c r="C10517" s="105"/>
      <c r="D10517" s="121"/>
      <c r="E10517" s="83"/>
    </row>
    <row r="10518" spans="2:5" x14ac:dyDescent="0.3">
      <c r="B10518" s="104"/>
      <c r="C10518" s="105"/>
      <c r="D10518" s="121"/>
      <c r="E10518" s="83"/>
    </row>
    <row r="10519" spans="2:5" x14ac:dyDescent="0.3">
      <c r="B10519" s="104"/>
      <c r="C10519" s="105"/>
      <c r="D10519" s="121"/>
      <c r="E10519" s="83"/>
    </row>
    <row r="10520" spans="2:5" x14ac:dyDescent="0.3">
      <c r="B10520" s="104"/>
      <c r="C10520" s="105"/>
      <c r="D10520" s="121"/>
      <c r="E10520" s="83"/>
    </row>
    <row r="10521" spans="2:5" x14ac:dyDescent="0.3">
      <c r="B10521" s="104"/>
      <c r="C10521" s="105"/>
      <c r="D10521" s="121"/>
      <c r="E10521" s="83"/>
    </row>
    <row r="10522" spans="2:5" x14ac:dyDescent="0.3">
      <c r="B10522" s="104"/>
      <c r="C10522" s="105"/>
      <c r="D10522" s="121"/>
      <c r="E10522" s="83"/>
    </row>
    <row r="10523" spans="2:5" x14ac:dyDescent="0.3">
      <c r="B10523" s="104"/>
      <c r="C10523" s="105"/>
      <c r="D10523" s="121"/>
      <c r="E10523" s="83"/>
    </row>
    <row r="10524" spans="2:5" x14ac:dyDescent="0.3">
      <c r="B10524" s="104"/>
      <c r="C10524" s="105"/>
      <c r="D10524" s="121"/>
      <c r="E10524" s="83"/>
    </row>
    <row r="10525" spans="2:5" x14ac:dyDescent="0.3">
      <c r="B10525" s="104"/>
      <c r="C10525" s="105"/>
      <c r="D10525" s="121"/>
      <c r="E10525" s="83"/>
    </row>
    <row r="10526" spans="2:5" x14ac:dyDescent="0.3">
      <c r="B10526" s="104"/>
      <c r="C10526" s="105"/>
      <c r="D10526" s="121"/>
      <c r="E10526" s="83"/>
    </row>
    <row r="10527" spans="2:5" x14ac:dyDescent="0.3">
      <c r="B10527" s="104"/>
      <c r="C10527" s="105"/>
      <c r="D10527" s="121"/>
      <c r="E10527" s="83"/>
    </row>
    <row r="10528" spans="2:5" x14ac:dyDescent="0.3">
      <c r="B10528" s="104"/>
      <c r="C10528" s="105"/>
      <c r="D10528" s="121"/>
      <c r="E10528" s="83"/>
    </row>
    <row r="10529" spans="2:5" x14ac:dyDescent="0.3">
      <c r="B10529" s="104"/>
      <c r="C10529" s="105"/>
      <c r="D10529" s="121"/>
      <c r="E10529" s="83"/>
    </row>
    <row r="10530" spans="2:5" x14ac:dyDescent="0.3">
      <c r="B10530" s="104"/>
      <c r="C10530" s="105"/>
      <c r="D10530" s="121"/>
      <c r="E10530" s="83"/>
    </row>
    <row r="10531" spans="2:5" x14ac:dyDescent="0.3">
      <c r="B10531" s="104"/>
      <c r="C10531" s="105"/>
      <c r="D10531" s="121"/>
      <c r="E10531" s="83"/>
    </row>
    <row r="10532" spans="2:5" x14ac:dyDescent="0.3">
      <c r="B10532" s="104"/>
      <c r="C10532" s="105"/>
      <c r="D10532" s="121"/>
      <c r="E10532" s="83"/>
    </row>
    <row r="10533" spans="2:5" x14ac:dyDescent="0.3">
      <c r="B10533" s="104"/>
      <c r="C10533" s="105"/>
      <c r="D10533" s="121"/>
      <c r="E10533" s="83"/>
    </row>
    <row r="10534" spans="2:5" x14ac:dyDescent="0.3">
      <c r="B10534" s="104"/>
      <c r="C10534" s="105"/>
      <c r="D10534" s="121"/>
      <c r="E10534" s="83"/>
    </row>
    <row r="10535" spans="2:5" x14ac:dyDescent="0.3">
      <c r="B10535" s="104"/>
      <c r="C10535" s="105"/>
      <c r="D10535" s="121"/>
      <c r="E10535" s="83"/>
    </row>
    <row r="10536" spans="2:5" x14ac:dyDescent="0.3">
      <c r="B10536" s="104"/>
      <c r="C10536" s="105"/>
      <c r="D10536" s="121"/>
      <c r="E10536" s="83"/>
    </row>
    <row r="10537" spans="2:5" x14ac:dyDescent="0.3">
      <c r="B10537" s="104"/>
      <c r="C10537" s="105"/>
      <c r="D10537" s="121"/>
      <c r="E10537" s="83"/>
    </row>
    <row r="10538" spans="2:5" x14ac:dyDescent="0.3">
      <c r="B10538" s="104"/>
      <c r="C10538" s="105"/>
      <c r="D10538" s="121"/>
      <c r="E10538" s="83"/>
    </row>
    <row r="10539" spans="2:5" x14ac:dyDescent="0.3">
      <c r="B10539" s="104"/>
      <c r="C10539" s="105"/>
      <c r="D10539" s="121"/>
      <c r="E10539" s="83"/>
    </row>
    <row r="10540" spans="2:5" x14ac:dyDescent="0.3">
      <c r="B10540" s="104"/>
      <c r="C10540" s="105"/>
      <c r="D10540" s="121"/>
      <c r="E10540" s="83"/>
    </row>
    <row r="10541" spans="2:5" x14ac:dyDescent="0.3">
      <c r="B10541" s="104"/>
      <c r="C10541" s="105"/>
      <c r="D10541" s="121"/>
      <c r="E10541" s="83"/>
    </row>
    <row r="10542" spans="2:5" x14ac:dyDescent="0.3">
      <c r="B10542" s="104"/>
      <c r="C10542" s="105"/>
      <c r="D10542" s="121"/>
      <c r="E10542" s="83"/>
    </row>
    <row r="10543" spans="2:5" x14ac:dyDescent="0.3">
      <c r="B10543" s="104"/>
      <c r="C10543" s="105"/>
      <c r="D10543" s="121"/>
      <c r="E10543" s="83"/>
    </row>
    <row r="10544" spans="2:5" x14ac:dyDescent="0.3">
      <c r="B10544" s="104"/>
      <c r="C10544" s="105"/>
      <c r="D10544" s="121"/>
      <c r="E10544" s="83"/>
    </row>
    <row r="10545" spans="2:5" x14ac:dyDescent="0.3">
      <c r="B10545" s="104"/>
      <c r="C10545" s="105"/>
      <c r="D10545" s="121"/>
      <c r="E10545" s="83"/>
    </row>
    <row r="10546" spans="2:5" x14ac:dyDescent="0.3">
      <c r="B10546" s="104"/>
      <c r="C10546" s="105"/>
      <c r="D10546" s="121"/>
      <c r="E10546" s="83"/>
    </row>
    <row r="10547" spans="2:5" x14ac:dyDescent="0.3">
      <c r="B10547" s="104"/>
      <c r="C10547" s="105"/>
      <c r="D10547" s="121"/>
      <c r="E10547" s="83"/>
    </row>
    <row r="10548" spans="2:5" x14ac:dyDescent="0.3">
      <c r="B10548" s="104"/>
      <c r="C10548" s="105"/>
      <c r="D10548" s="121"/>
      <c r="E10548" s="83"/>
    </row>
    <row r="10549" spans="2:5" x14ac:dyDescent="0.3">
      <c r="B10549" s="104"/>
      <c r="C10549" s="105"/>
      <c r="D10549" s="121"/>
      <c r="E10549" s="83"/>
    </row>
    <row r="10550" spans="2:5" x14ac:dyDescent="0.3">
      <c r="B10550" s="104"/>
      <c r="C10550" s="105"/>
      <c r="D10550" s="121"/>
      <c r="E10550" s="83"/>
    </row>
    <row r="10551" spans="2:5" x14ac:dyDescent="0.3">
      <c r="B10551" s="104"/>
      <c r="C10551" s="105"/>
      <c r="D10551" s="121"/>
      <c r="E10551" s="83"/>
    </row>
    <row r="10552" spans="2:5" x14ac:dyDescent="0.3">
      <c r="B10552" s="104"/>
      <c r="C10552" s="105"/>
      <c r="D10552" s="121"/>
      <c r="E10552" s="83"/>
    </row>
    <row r="10553" spans="2:5" x14ac:dyDescent="0.3">
      <c r="B10553" s="104"/>
      <c r="C10553" s="105"/>
      <c r="D10553" s="121"/>
      <c r="E10553" s="83"/>
    </row>
    <row r="10554" spans="2:5" x14ac:dyDescent="0.3">
      <c r="B10554" s="104"/>
      <c r="C10554" s="105"/>
      <c r="D10554" s="121"/>
      <c r="E10554" s="83"/>
    </row>
    <row r="10555" spans="2:5" x14ac:dyDescent="0.3">
      <c r="B10555" s="104"/>
      <c r="C10555" s="105"/>
      <c r="D10555" s="121"/>
      <c r="E10555" s="83"/>
    </row>
    <row r="10556" spans="2:5" x14ac:dyDescent="0.3">
      <c r="B10556" s="104"/>
      <c r="C10556" s="105"/>
      <c r="D10556" s="121"/>
      <c r="E10556" s="83"/>
    </row>
    <row r="10557" spans="2:5" x14ac:dyDescent="0.3">
      <c r="B10557" s="104"/>
      <c r="C10557" s="105"/>
      <c r="D10557" s="121"/>
      <c r="E10557" s="83"/>
    </row>
    <row r="10558" spans="2:5" x14ac:dyDescent="0.3">
      <c r="B10558" s="104"/>
      <c r="C10558" s="105"/>
      <c r="D10558" s="121"/>
      <c r="E10558" s="83"/>
    </row>
    <row r="10559" spans="2:5" x14ac:dyDescent="0.3">
      <c r="B10559" s="104"/>
      <c r="C10559" s="105"/>
      <c r="D10559" s="121"/>
      <c r="E10559" s="83"/>
    </row>
    <row r="10560" spans="2:5" x14ac:dyDescent="0.3">
      <c r="B10560" s="104"/>
      <c r="C10560" s="105"/>
      <c r="D10560" s="121"/>
      <c r="E10560" s="83"/>
    </row>
    <row r="10561" spans="2:5" x14ac:dyDescent="0.3">
      <c r="B10561" s="104"/>
      <c r="C10561" s="105"/>
      <c r="D10561" s="121"/>
      <c r="E10561" s="83"/>
    </row>
    <row r="10562" spans="2:5" x14ac:dyDescent="0.3">
      <c r="B10562" s="104"/>
      <c r="C10562" s="105"/>
      <c r="D10562" s="121"/>
      <c r="E10562" s="83"/>
    </row>
    <row r="10563" spans="2:5" x14ac:dyDescent="0.3">
      <c r="B10563" s="104"/>
      <c r="C10563" s="105"/>
      <c r="D10563" s="121"/>
      <c r="E10563" s="83"/>
    </row>
    <row r="10564" spans="2:5" x14ac:dyDescent="0.3">
      <c r="B10564" s="104"/>
      <c r="C10564" s="105"/>
      <c r="D10564" s="121"/>
      <c r="E10564" s="83"/>
    </row>
    <row r="10565" spans="2:5" x14ac:dyDescent="0.3">
      <c r="B10565" s="104"/>
      <c r="C10565" s="105"/>
      <c r="D10565" s="121"/>
      <c r="E10565" s="83"/>
    </row>
    <row r="10566" spans="2:5" x14ac:dyDescent="0.3">
      <c r="B10566" s="104"/>
      <c r="C10566" s="105"/>
      <c r="D10566" s="121"/>
      <c r="E10566" s="83"/>
    </row>
    <row r="10567" spans="2:5" x14ac:dyDescent="0.3">
      <c r="B10567" s="104"/>
      <c r="C10567" s="105"/>
      <c r="D10567" s="121"/>
      <c r="E10567" s="83"/>
    </row>
    <row r="10568" spans="2:5" x14ac:dyDescent="0.3">
      <c r="B10568" s="104"/>
      <c r="C10568" s="105"/>
      <c r="D10568" s="121"/>
      <c r="E10568" s="83"/>
    </row>
    <row r="10569" spans="2:5" x14ac:dyDescent="0.3">
      <c r="B10569" s="104"/>
      <c r="C10569" s="105"/>
      <c r="D10569" s="121"/>
      <c r="E10569" s="83"/>
    </row>
    <row r="10570" spans="2:5" x14ac:dyDescent="0.3">
      <c r="B10570" s="104"/>
      <c r="C10570" s="105"/>
      <c r="D10570" s="121"/>
      <c r="E10570" s="83"/>
    </row>
    <row r="10571" spans="2:5" x14ac:dyDescent="0.3">
      <c r="B10571" s="104"/>
      <c r="C10571" s="105"/>
      <c r="D10571" s="121"/>
      <c r="E10571" s="83"/>
    </row>
    <row r="10572" spans="2:5" x14ac:dyDescent="0.3">
      <c r="B10572" s="104"/>
      <c r="C10572" s="105"/>
      <c r="D10572" s="121"/>
      <c r="E10572" s="83"/>
    </row>
    <row r="10573" spans="2:5" x14ac:dyDescent="0.3">
      <c r="B10573" s="104"/>
      <c r="C10573" s="105"/>
      <c r="D10573" s="121"/>
      <c r="E10573" s="83"/>
    </row>
    <row r="10574" spans="2:5" x14ac:dyDescent="0.3">
      <c r="B10574" s="104"/>
      <c r="C10574" s="105"/>
      <c r="D10574" s="121"/>
      <c r="E10574" s="83"/>
    </row>
    <row r="10575" spans="2:5" x14ac:dyDescent="0.3">
      <c r="B10575" s="104"/>
      <c r="C10575" s="105"/>
      <c r="D10575" s="121"/>
      <c r="E10575" s="83"/>
    </row>
    <row r="10576" spans="2:5" x14ac:dyDescent="0.3">
      <c r="B10576" s="104"/>
      <c r="C10576" s="105"/>
      <c r="D10576" s="121"/>
      <c r="E10576" s="83"/>
    </row>
    <row r="10577" spans="2:5" x14ac:dyDescent="0.3">
      <c r="B10577" s="104"/>
      <c r="C10577" s="105"/>
      <c r="D10577" s="121"/>
      <c r="E10577" s="83"/>
    </row>
    <row r="10578" spans="2:5" x14ac:dyDescent="0.3">
      <c r="B10578" s="104"/>
      <c r="C10578" s="105"/>
      <c r="D10578" s="121"/>
      <c r="E10578" s="83"/>
    </row>
    <row r="10579" spans="2:5" x14ac:dyDescent="0.3">
      <c r="B10579" s="104"/>
      <c r="C10579" s="105"/>
      <c r="D10579" s="121"/>
      <c r="E10579" s="83"/>
    </row>
    <row r="10580" spans="2:5" x14ac:dyDescent="0.3">
      <c r="B10580" s="104"/>
      <c r="C10580" s="105"/>
      <c r="D10580" s="121"/>
      <c r="E10580" s="83"/>
    </row>
    <row r="10581" spans="2:5" x14ac:dyDescent="0.3">
      <c r="B10581" s="104"/>
      <c r="C10581" s="105"/>
      <c r="D10581" s="121"/>
      <c r="E10581" s="83"/>
    </row>
    <row r="10582" spans="2:5" x14ac:dyDescent="0.3">
      <c r="B10582" s="104"/>
      <c r="C10582" s="105"/>
      <c r="D10582" s="121"/>
      <c r="E10582" s="83"/>
    </row>
    <row r="10583" spans="2:5" x14ac:dyDescent="0.3">
      <c r="B10583" s="104"/>
      <c r="C10583" s="105"/>
      <c r="D10583" s="121"/>
      <c r="E10583" s="83"/>
    </row>
    <row r="10584" spans="2:5" x14ac:dyDescent="0.3">
      <c r="B10584" s="104"/>
      <c r="C10584" s="105"/>
      <c r="D10584" s="121"/>
      <c r="E10584" s="83"/>
    </row>
    <row r="10585" spans="2:5" x14ac:dyDescent="0.3">
      <c r="B10585" s="104"/>
      <c r="C10585" s="105"/>
      <c r="D10585" s="121"/>
      <c r="E10585" s="83"/>
    </row>
    <row r="10586" spans="2:5" x14ac:dyDescent="0.3">
      <c r="B10586" s="104"/>
      <c r="C10586" s="105"/>
      <c r="D10586" s="121"/>
      <c r="E10586" s="83"/>
    </row>
    <row r="10587" spans="2:5" x14ac:dyDescent="0.3">
      <c r="B10587" s="104"/>
      <c r="C10587" s="105"/>
      <c r="D10587" s="121"/>
      <c r="E10587" s="83"/>
    </row>
    <row r="10588" spans="2:5" x14ac:dyDescent="0.3">
      <c r="B10588" s="104"/>
      <c r="C10588" s="105"/>
      <c r="D10588" s="121"/>
      <c r="E10588" s="83"/>
    </row>
    <row r="10589" spans="2:5" x14ac:dyDescent="0.3">
      <c r="B10589" s="104"/>
      <c r="C10589" s="105"/>
      <c r="D10589" s="121"/>
      <c r="E10589" s="83"/>
    </row>
    <row r="10590" spans="2:5" x14ac:dyDescent="0.3">
      <c r="B10590" s="104"/>
      <c r="C10590" s="105"/>
      <c r="D10590" s="121"/>
      <c r="E10590" s="83"/>
    </row>
    <row r="10591" spans="2:5" x14ac:dyDescent="0.3">
      <c r="B10591" s="104"/>
      <c r="C10591" s="105"/>
      <c r="D10591" s="121"/>
      <c r="E10591" s="83"/>
    </row>
    <row r="10592" spans="2:5" x14ac:dyDescent="0.3">
      <c r="B10592" s="104"/>
      <c r="C10592" s="105"/>
      <c r="D10592" s="121"/>
      <c r="E10592" s="83"/>
    </row>
    <row r="10593" spans="2:5" x14ac:dyDescent="0.3">
      <c r="B10593" s="104"/>
      <c r="C10593" s="105"/>
      <c r="D10593" s="121"/>
      <c r="E10593" s="83"/>
    </row>
    <row r="10594" spans="2:5" x14ac:dyDescent="0.3">
      <c r="B10594" s="104"/>
      <c r="C10594" s="105"/>
      <c r="D10594" s="121"/>
      <c r="E10594" s="83"/>
    </row>
    <row r="10595" spans="2:5" x14ac:dyDescent="0.3">
      <c r="B10595" s="104"/>
      <c r="C10595" s="105"/>
      <c r="D10595" s="121"/>
      <c r="E10595" s="83"/>
    </row>
    <row r="10596" spans="2:5" x14ac:dyDescent="0.3">
      <c r="B10596" s="104"/>
      <c r="C10596" s="105"/>
      <c r="D10596" s="121"/>
      <c r="E10596" s="83"/>
    </row>
    <row r="10597" spans="2:5" x14ac:dyDescent="0.3">
      <c r="B10597" s="104"/>
      <c r="C10597" s="105"/>
      <c r="D10597" s="121"/>
      <c r="E10597" s="83"/>
    </row>
    <row r="10598" spans="2:5" x14ac:dyDescent="0.3">
      <c r="B10598" s="104"/>
      <c r="C10598" s="105"/>
      <c r="D10598" s="121"/>
      <c r="E10598" s="83"/>
    </row>
    <row r="10599" spans="2:5" x14ac:dyDescent="0.3">
      <c r="B10599" s="104"/>
      <c r="C10599" s="105"/>
      <c r="D10599" s="121"/>
      <c r="E10599" s="83"/>
    </row>
    <row r="10600" spans="2:5" x14ac:dyDescent="0.3">
      <c r="B10600" s="104"/>
      <c r="C10600" s="105"/>
      <c r="D10600" s="121"/>
      <c r="E10600" s="83"/>
    </row>
    <row r="10601" spans="2:5" x14ac:dyDescent="0.3">
      <c r="B10601" s="104"/>
      <c r="C10601" s="105"/>
      <c r="D10601" s="121"/>
      <c r="E10601" s="83"/>
    </row>
    <row r="10602" spans="2:5" x14ac:dyDescent="0.3">
      <c r="B10602" s="104"/>
      <c r="C10602" s="105"/>
      <c r="D10602" s="121"/>
      <c r="E10602" s="83"/>
    </row>
    <row r="10603" spans="2:5" x14ac:dyDescent="0.3">
      <c r="B10603" s="104"/>
      <c r="C10603" s="105"/>
      <c r="D10603" s="121"/>
      <c r="E10603" s="83"/>
    </row>
    <row r="10604" spans="2:5" x14ac:dyDescent="0.3">
      <c r="B10604" s="104"/>
      <c r="C10604" s="105"/>
      <c r="D10604" s="121"/>
      <c r="E10604" s="83"/>
    </row>
    <row r="10605" spans="2:5" x14ac:dyDescent="0.3">
      <c r="B10605" s="104"/>
      <c r="C10605" s="105"/>
      <c r="D10605" s="121"/>
      <c r="E10605" s="83"/>
    </row>
    <row r="10606" spans="2:5" x14ac:dyDescent="0.3">
      <c r="B10606" s="104"/>
      <c r="C10606" s="105"/>
      <c r="D10606" s="121"/>
      <c r="E10606" s="83"/>
    </row>
    <row r="10607" spans="2:5" x14ac:dyDescent="0.3">
      <c r="B10607" s="104"/>
      <c r="C10607" s="105"/>
      <c r="D10607" s="121"/>
      <c r="E10607" s="83"/>
    </row>
    <row r="10608" spans="2:5" x14ac:dyDescent="0.3">
      <c r="B10608" s="104"/>
      <c r="C10608" s="105"/>
      <c r="D10608" s="121"/>
      <c r="E10608" s="83"/>
    </row>
    <row r="10609" spans="2:5" x14ac:dyDescent="0.3">
      <c r="B10609" s="104"/>
      <c r="C10609" s="105"/>
      <c r="D10609" s="121"/>
      <c r="E10609" s="83"/>
    </row>
    <row r="10610" spans="2:5" x14ac:dyDescent="0.3">
      <c r="B10610" s="104"/>
      <c r="C10610" s="105"/>
      <c r="D10610" s="121"/>
      <c r="E10610" s="83"/>
    </row>
    <row r="10611" spans="2:5" x14ac:dyDescent="0.3">
      <c r="B10611" s="104"/>
      <c r="C10611" s="105"/>
      <c r="D10611" s="121"/>
      <c r="E10611" s="83"/>
    </row>
    <row r="10612" spans="2:5" x14ac:dyDescent="0.3">
      <c r="B10612" s="104"/>
      <c r="C10612" s="105"/>
      <c r="D10612" s="121"/>
      <c r="E10612" s="83"/>
    </row>
    <row r="10613" spans="2:5" x14ac:dyDescent="0.3">
      <c r="B10613" s="104"/>
      <c r="C10613" s="105"/>
      <c r="D10613" s="121"/>
      <c r="E10613" s="83"/>
    </row>
    <row r="10614" spans="2:5" x14ac:dyDescent="0.3">
      <c r="B10614" s="104"/>
      <c r="C10614" s="105"/>
      <c r="D10614" s="121"/>
      <c r="E10614" s="83"/>
    </row>
    <row r="10615" spans="2:5" x14ac:dyDescent="0.3">
      <c r="B10615" s="104"/>
      <c r="C10615" s="105"/>
      <c r="D10615" s="121"/>
      <c r="E10615" s="83"/>
    </row>
    <row r="10616" spans="2:5" x14ac:dyDescent="0.3">
      <c r="B10616" s="104"/>
      <c r="C10616" s="105"/>
      <c r="D10616" s="121"/>
      <c r="E10616" s="83"/>
    </row>
    <row r="10617" spans="2:5" x14ac:dyDescent="0.3">
      <c r="B10617" s="104"/>
      <c r="C10617" s="105"/>
      <c r="D10617" s="121"/>
      <c r="E10617" s="83"/>
    </row>
    <row r="10618" spans="2:5" x14ac:dyDescent="0.3">
      <c r="B10618" s="104"/>
      <c r="C10618" s="105"/>
      <c r="D10618" s="121"/>
      <c r="E10618" s="83"/>
    </row>
    <row r="10619" spans="2:5" x14ac:dyDescent="0.3">
      <c r="B10619" s="104"/>
      <c r="C10619" s="105"/>
      <c r="D10619" s="121"/>
      <c r="E10619" s="83"/>
    </row>
    <row r="10620" spans="2:5" x14ac:dyDescent="0.3">
      <c r="B10620" s="104"/>
      <c r="C10620" s="105"/>
      <c r="D10620" s="121"/>
      <c r="E10620" s="83"/>
    </row>
    <row r="10621" spans="2:5" x14ac:dyDescent="0.3">
      <c r="B10621" s="104"/>
      <c r="C10621" s="105"/>
      <c r="D10621" s="121"/>
      <c r="E10621" s="83"/>
    </row>
    <row r="10622" spans="2:5" x14ac:dyDescent="0.3">
      <c r="B10622" s="104"/>
      <c r="C10622" s="105"/>
      <c r="D10622" s="121"/>
      <c r="E10622" s="83"/>
    </row>
    <row r="10623" spans="2:5" x14ac:dyDescent="0.3">
      <c r="B10623" s="104"/>
      <c r="C10623" s="105"/>
      <c r="D10623" s="121"/>
      <c r="E10623" s="83"/>
    </row>
    <row r="10624" spans="2:5" x14ac:dyDescent="0.3">
      <c r="B10624" s="104"/>
      <c r="C10624" s="105"/>
      <c r="D10624" s="121"/>
      <c r="E10624" s="83"/>
    </row>
    <row r="10625" spans="2:5" x14ac:dyDescent="0.3">
      <c r="B10625" s="104"/>
      <c r="C10625" s="105"/>
      <c r="D10625" s="121"/>
      <c r="E10625" s="83"/>
    </row>
    <row r="10626" spans="2:5" x14ac:dyDescent="0.3">
      <c r="B10626" s="104"/>
      <c r="C10626" s="105"/>
      <c r="D10626" s="121"/>
      <c r="E10626" s="83"/>
    </row>
    <row r="10627" spans="2:5" x14ac:dyDescent="0.3">
      <c r="B10627" s="104"/>
      <c r="C10627" s="105"/>
      <c r="D10627" s="121"/>
      <c r="E10627" s="83"/>
    </row>
    <row r="10628" spans="2:5" x14ac:dyDescent="0.3">
      <c r="B10628" s="104"/>
      <c r="C10628" s="105"/>
      <c r="D10628" s="121"/>
      <c r="E10628" s="83"/>
    </row>
    <row r="10629" spans="2:5" x14ac:dyDescent="0.3">
      <c r="B10629" s="104"/>
      <c r="C10629" s="105"/>
      <c r="D10629" s="121"/>
      <c r="E10629" s="83"/>
    </row>
    <row r="10630" spans="2:5" x14ac:dyDescent="0.3">
      <c r="B10630" s="104"/>
      <c r="C10630" s="105"/>
      <c r="D10630" s="121"/>
      <c r="E10630" s="83"/>
    </row>
    <row r="10631" spans="2:5" x14ac:dyDescent="0.3">
      <c r="B10631" s="104"/>
      <c r="C10631" s="105"/>
      <c r="D10631" s="121"/>
      <c r="E10631" s="83"/>
    </row>
    <row r="10632" spans="2:5" x14ac:dyDescent="0.3">
      <c r="B10632" s="104"/>
      <c r="C10632" s="105"/>
      <c r="D10632" s="121"/>
      <c r="E10632" s="83"/>
    </row>
    <row r="10633" spans="2:5" x14ac:dyDescent="0.3">
      <c r="B10633" s="104"/>
      <c r="C10633" s="105"/>
      <c r="D10633" s="121"/>
      <c r="E10633" s="83"/>
    </row>
    <row r="10634" spans="2:5" x14ac:dyDescent="0.3">
      <c r="B10634" s="104"/>
      <c r="C10634" s="105"/>
      <c r="D10634" s="121"/>
      <c r="E10634" s="83"/>
    </row>
    <row r="10635" spans="2:5" x14ac:dyDescent="0.3">
      <c r="B10635" s="104"/>
      <c r="C10635" s="105"/>
      <c r="D10635" s="121"/>
      <c r="E10635" s="83"/>
    </row>
    <row r="10636" spans="2:5" x14ac:dyDescent="0.3">
      <c r="B10636" s="104"/>
      <c r="C10636" s="105"/>
      <c r="D10636" s="121"/>
      <c r="E10636" s="83"/>
    </row>
    <row r="10637" spans="2:5" x14ac:dyDescent="0.3">
      <c r="B10637" s="104"/>
      <c r="C10637" s="105"/>
      <c r="D10637" s="121"/>
      <c r="E10637" s="83"/>
    </row>
    <row r="10638" spans="2:5" x14ac:dyDescent="0.3">
      <c r="B10638" s="104"/>
      <c r="C10638" s="105"/>
      <c r="D10638" s="121"/>
      <c r="E10638" s="83"/>
    </row>
    <row r="10639" spans="2:5" x14ac:dyDescent="0.3">
      <c r="B10639" s="104"/>
      <c r="C10639" s="105"/>
      <c r="D10639" s="121"/>
      <c r="E10639" s="83"/>
    </row>
    <row r="10640" spans="2:5" x14ac:dyDescent="0.3">
      <c r="B10640" s="104"/>
      <c r="C10640" s="105"/>
      <c r="D10640" s="121"/>
      <c r="E10640" s="83"/>
    </row>
    <row r="10641" spans="2:5" x14ac:dyDescent="0.3">
      <c r="B10641" s="104"/>
      <c r="C10641" s="105"/>
      <c r="D10641" s="121"/>
      <c r="E10641" s="83"/>
    </row>
    <row r="10642" spans="2:5" x14ac:dyDescent="0.3">
      <c r="B10642" s="104"/>
      <c r="C10642" s="105"/>
      <c r="D10642" s="121"/>
      <c r="E10642" s="83"/>
    </row>
    <row r="10643" spans="2:5" x14ac:dyDescent="0.3">
      <c r="B10643" s="104"/>
      <c r="C10643" s="105"/>
      <c r="D10643" s="121"/>
      <c r="E10643" s="83"/>
    </row>
    <row r="10644" spans="2:5" x14ac:dyDescent="0.3">
      <c r="B10644" s="104"/>
      <c r="C10644" s="105"/>
      <c r="D10644" s="121"/>
      <c r="E10644" s="83"/>
    </row>
    <row r="10645" spans="2:5" x14ac:dyDescent="0.3">
      <c r="B10645" s="104"/>
      <c r="C10645" s="105"/>
      <c r="D10645" s="121"/>
      <c r="E10645" s="83"/>
    </row>
    <row r="10646" spans="2:5" x14ac:dyDescent="0.3">
      <c r="B10646" s="104"/>
      <c r="C10646" s="105"/>
      <c r="D10646" s="121"/>
      <c r="E10646" s="83"/>
    </row>
    <row r="10647" spans="2:5" x14ac:dyDescent="0.3">
      <c r="B10647" s="104"/>
      <c r="C10647" s="105"/>
      <c r="D10647" s="121"/>
      <c r="E10647" s="83"/>
    </row>
    <row r="10648" spans="2:5" x14ac:dyDescent="0.3">
      <c r="B10648" s="104"/>
      <c r="C10648" s="105"/>
      <c r="D10648" s="121"/>
      <c r="E10648" s="83"/>
    </row>
    <row r="10649" spans="2:5" x14ac:dyDescent="0.3">
      <c r="B10649" s="104"/>
      <c r="C10649" s="105"/>
      <c r="D10649" s="121"/>
      <c r="E10649" s="83"/>
    </row>
    <row r="10650" spans="2:5" x14ac:dyDescent="0.3">
      <c r="B10650" s="104"/>
      <c r="C10650" s="105"/>
      <c r="D10650" s="121"/>
      <c r="E10650" s="83"/>
    </row>
    <row r="10651" spans="2:5" x14ac:dyDescent="0.3">
      <c r="B10651" s="104"/>
      <c r="C10651" s="105"/>
      <c r="D10651" s="121"/>
      <c r="E10651" s="83"/>
    </row>
    <row r="10652" spans="2:5" x14ac:dyDescent="0.3">
      <c r="B10652" s="104"/>
      <c r="C10652" s="105"/>
      <c r="D10652" s="121"/>
      <c r="E10652" s="83"/>
    </row>
    <row r="10653" spans="2:5" x14ac:dyDescent="0.3">
      <c r="B10653" s="104"/>
      <c r="C10653" s="105"/>
      <c r="D10653" s="121"/>
      <c r="E10653" s="83"/>
    </row>
    <row r="10654" spans="2:5" x14ac:dyDescent="0.3">
      <c r="B10654" s="104"/>
      <c r="C10654" s="105"/>
      <c r="D10654" s="121"/>
      <c r="E10654" s="83"/>
    </row>
    <row r="10655" spans="2:5" x14ac:dyDescent="0.3">
      <c r="B10655" s="104"/>
      <c r="C10655" s="105"/>
      <c r="D10655" s="121"/>
      <c r="E10655" s="83"/>
    </row>
    <row r="10656" spans="2:5" x14ac:dyDescent="0.3">
      <c r="B10656" s="104"/>
      <c r="C10656" s="105"/>
      <c r="D10656" s="121"/>
      <c r="E10656" s="83"/>
    </row>
    <row r="10657" spans="2:5" x14ac:dyDescent="0.3">
      <c r="B10657" s="104"/>
      <c r="C10657" s="105"/>
      <c r="D10657" s="121"/>
      <c r="E10657" s="83"/>
    </row>
    <row r="10658" spans="2:5" x14ac:dyDescent="0.3">
      <c r="B10658" s="104"/>
      <c r="C10658" s="105"/>
      <c r="D10658" s="121"/>
      <c r="E10658" s="83"/>
    </row>
    <row r="10659" spans="2:5" x14ac:dyDescent="0.3">
      <c r="B10659" s="104"/>
      <c r="C10659" s="105"/>
      <c r="D10659" s="121"/>
      <c r="E10659" s="83"/>
    </row>
    <row r="10660" spans="2:5" x14ac:dyDescent="0.3">
      <c r="B10660" s="104"/>
      <c r="C10660" s="105"/>
      <c r="D10660" s="121"/>
      <c r="E10660" s="83"/>
    </row>
    <row r="10661" spans="2:5" x14ac:dyDescent="0.3">
      <c r="B10661" s="104"/>
      <c r="C10661" s="105"/>
      <c r="D10661" s="121"/>
      <c r="E10661" s="83"/>
    </row>
    <row r="10662" spans="2:5" x14ac:dyDescent="0.3">
      <c r="B10662" s="104"/>
      <c r="C10662" s="105"/>
      <c r="D10662" s="121"/>
      <c r="E10662" s="83"/>
    </row>
    <row r="10663" spans="2:5" x14ac:dyDescent="0.3">
      <c r="B10663" s="104"/>
      <c r="C10663" s="105"/>
      <c r="D10663" s="121"/>
      <c r="E10663" s="83"/>
    </row>
    <row r="10664" spans="2:5" x14ac:dyDescent="0.3">
      <c r="B10664" s="104"/>
      <c r="C10664" s="105"/>
      <c r="D10664" s="121"/>
      <c r="E10664" s="83"/>
    </row>
    <row r="10665" spans="2:5" x14ac:dyDescent="0.3">
      <c r="B10665" s="104"/>
      <c r="C10665" s="105"/>
      <c r="D10665" s="121"/>
      <c r="E10665" s="83"/>
    </row>
    <row r="10666" spans="2:5" x14ac:dyDescent="0.3">
      <c r="B10666" s="104"/>
      <c r="C10666" s="105"/>
      <c r="D10666" s="121"/>
      <c r="E10666" s="83"/>
    </row>
    <row r="10667" spans="2:5" x14ac:dyDescent="0.3">
      <c r="B10667" s="104"/>
      <c r="C10667" s="105"/>
      <c r="D10667" s="121"/>
      <c r="E10667" s="83"/>
    </row>
    <row r="10668" spans="2:5" x14ac:dyDescent="0.3">
      <c r="B10668" s="104"/>
      <c r="C10668" s="105"/>
      <c r="D10668" s="121"/>
      <c r="E10668" s="83"/>
    </row>
    <row r="10669" spans="2:5" x14ac:dyDescent="0.3">
      <c r="B10669" s="104"/>
      <c r="C10669" s="105"/>
      <c r="D10669" s="121"/>
      <c r="E10669" s="83"/>
    </row>
    <row r="10670" spans="2:5" x14ac:dyDescent="0.3">
      <c r="B10670" s="104"/>
      <c r="C10670" s="105"/>
      <c r="D10670" s="121"/>
      <c r="E10670" s="83"/>
    </row>
    <row r="10671" spans="2:5" x14ac:dyDescent="0.3">
      <c r="B10671" s="104"/>
      <c r="C10671" s="105"/>
      <c r="D10671" s="121"/>
      <c r="E10671" s="83"/>
    </row>
    <row r="10672" spans="2:5" x14ac:dyDescent="0.3">
      <c r="B10672" s="104"/>
      <c r="C10672" s="105"/>
      <c r="D10672" s="121"/>
      <c r="E10672" s="83"/>
    </row>
    <row r="10673" spans="2:5" x14ac:dyDescent="0.3">
      <c r="B10673" s="104"/>
      <c r="C10673" s="105"/>
      <c r="D10673" s="121"/>
      <c r="E10673" s="83"/>
    </row>
    <row r="10674" spans="2:5" x14ac:dyDescent="0.3">
      <c r="B10674" s="104"/>
      <c r="C10674" s="105"/>
      <c r="D10674" s="121"/>
      <c r="E10674" s="83"/>
    </row>
    <row r="10675" spans="2:5" x14ac:dyDescent="0.3">
      <c r="B10675" s="104"/>
      <c r="C10675" s="105"/>
      <c r="D10675" s="121"/>
      <c r="E10675" s="83"/>
    </row>
    <row r="10676" spans="2:5" x14ac:dyDescent="0.3">
      <c r="B10676" s="104"/>
      <c r="C10676" s="105"/>
      <c r="D10676" s="121"/>
      <c r="E10676" s="83"/>
    </row>
    <row r="10677" spans="2:5" x14ac:dyDescent="0.3">
      <c r="B10677" s="104"/>
      <c r="C10677" s="105"/>
      <c r="D10677" s="121"/>
      <c r="E10677" s="83"/>
    </row>
    <row r="10678" spans="2:5" x14ac:dyDescent="0.3">
      <c r="B10678" s="104"/>
      <c r="C10678" s="105"/>
      <c r="D10678" s="121"/>
      <c r="E10678" s="83"/>
    </row>
    <row r="10679" spans="2:5" x14ac:dyDescent="0.3">
      <c r="B10679" s="104"/>
      <c r="C10679" s="105"/>
      <c r="D10679" s="121"/>
      <c r="E10679" s="83"/>
    </row>
    <row r="10680" spans="2:5" x14ac:dyDescent="0.3">
      <c r="B10680" s="104"/>
      <c r="C10680" s="105"/>
      <c r="D10680" s="121"/>
      <c r="E10680" s="83"/>
    </row>
    <row r="10681" spans="2:5" x14ac:dyDescent="0.3">
      <c r="B10681" s="104"/>
      <c r="C10681" s="105"/>
      <c r="D10681" s="121"/>
      <c r="E10681" s="83"/>
    </row>
    <row r="10682" spans="2:5" x14ac:dyDescent="0.3">
      <c r="B10682" s="104"/>
      <c r="C10682" s="105"/>
      <c r="D10682" s="121"/>
      <c r="E10682" s="83"/>
    </row>
    <row r="10683" spans="2:5" x14ac:dyDescent="0.3">
      <c r="B10683" s="104"/>
      <c r="C10683" s="105"/>
      <c r="D10683" s="121"/>
      <c r="E10683" s="83"/>
    </row>
    <row r="10684" spans="2:5" x14ac:dyDescent="0.3">
      <c r="B10684" s="104"/>
      <c r="C10684" s="105"/>
      <c r="D10684" s="121"/>
      <c r="E10684" s="83"/>
    </row>
    <row r="10685" spans="2:5" x14ac:dyDescent="0.3">
      <c r="B10685" s="104"/>
      <c r="C10685" s="105"/>
      <c r="D10685" s="121"/>
      <c r="E10685" s="83"/>
    </row>
    <row r="10686" spans="2:5" x14ac:dyDescent="0.3">
      <c r="B10686" s="104"/>
      <c r="C10686" s="105"/>
      <c r="D10686" s="121"/>
      <c r="E10686" s="83"/>
    </row>
    <row r="10687" spans="2:5" x14ac:dyDescent="0.3">
      <c r="B10687" s="104"/>
      <c r="C10687" s="105"/>
      <c r="D10687" s="121"/>
      <c r="E10687" s="83"/>
    </row>
    <row r="10688" spans="2:5" x14ac:dyDescent="0.3">
      <c r="B10688" s="104"/>
      <c r="C10688" s="105"/>
      <c r="D10688" s="121"/>
      <c r="E10688" s="83"/>
    </row>
    <row r="10689" spans="2:5" x14ac:dyDescent="0.3">
      <c r="B10689" s="104"/>
      <c r="C10689" s="105"/>
      <c r="D10689" s="121"/>
      <c r="E10689" s="83"/>
    </row>
    <row r="10690" spans="2:5" x14ac:dyDescent="0.3">
      <c r="B10690" s="104"/>
      <c r="C10690" s="105"/>
      <c r="D10690" s="121"/>
      <c r="E10690" s="83"/>
    </row>
    <row r="10691" spans="2:5" x14ac:dyDescent="0.3">
      <c r="B10691" s="104"/>
      <c r="C10691" s="105"/>
      <c r="D10691" s="121"/>
      <c r="E10691" s="83"/>
    </row>
    <row r="10692" spans="2:5" x14ac:dyDescent="0.3">
      <c r="B10692" s="104"/>
      <c r="C10692" s="105"/>
      <c r="D10692" s="121"/>
      <c r="E10692" s="83"/>
    </row>
    <row r="10693" spans="2:5" x14ac:dyDescent="0.3">
      <c r="B10693" s="104"/>
      <c r="C10693" s="105"/>
      <c r="D10693" s="121"/>
      <c r="E10693" s="83"/>
    </row>
    <row r="10694" spans="2:5" x14ac:dyDescent="0.3">
      <c r="B10694" s="104"/>
      <c r="C10694" s="105"/>
      <c r="D10694" s="121"/>
      <c r="E10694" s="83"/>
    </row>
    <row r="10695" spans="2:5" x14ac:dyDescent="0.3">
      <c r="B10695" s="104"/>
      <c r="C10695" s="105"/>
      <c r="D10695" s="121"/>
      <c r="E10695" s="83"/>
    </row>
    <row r="10696" spans="2:5" x14ac:dyDescent="0.3">
      <c r="B10696" s="104"/>
      <c r="C10696" s="105"/>
      <c r="D10696" s="121"/>
      <c r="E10696" s="83"/>
    </row>
    <row r="10697" spans="2:5" x14ac:dyDescent="0.3">
      <c r="B10697" s="104"/>
      <c r="C10697" s="105"/>
      <c r="D10697" s="121"/>
      <c r="E10697" s="83"/>
    </row>
    <row r="10698" spans="2:5" x14ac:dyDescent="0.3">
      <c r="B10698" s="104"/>
      <c r="C10698" s="105"/>
      <c r="D10698" s="121"/>
      <c r="E10698" s="83"/>
    </row>
    <row r="10699" spans="2:5" x14ac:dyDescent="0.3">
      <c r="B10699" s="104"/>
      <c r="C10699" s="105"/>
      <c r="D10699" s="121"/>
      <c r="E10699" s="83"/>
    </row>
    <row r="10700" spans="2:5" x14ac:dyDescent="0.3">
      <c r="B10700" s="104"/>
      <c r="C10700" s="105"/>
      <c r="D10700" s="121"/>
      <c r="E10700" s="83"/>
    </row>
    <row r="10701" spans="2:5" x14ac:dyDescent="0.3">
      <c r="B10701" s="104"/>
      <c r="C10701" s="105"/>
      <c r="D10701" s="121"/>
      <c r="E10701" s="83"/>
    </row>
    <row r="10702" spans="2:5" x14ac:dyDescent="0.3">
      <c r="B10702" s="104"/>
      <c r="C10702" s="105"/>
      <c r="D10702" s="121"/>
      <c r="E10702" s="83"/>
    </row>
    <row r="10703" spans="2:5" x14ac:dyDescent="0.3">
      <c r="B10703" s="104"/>
      <c r="C10703" s="105"/>
      <c r="D10703" s="121"/>
      <c r="E10703" s="83"/>
    </row>
    <row r="10704" spans="2:5" x14ac:dyDescent="0.3">
      <c r="B10704" s="104"/>
      <c r="C10704" s="105"/>
      <c r="D10704" s="121"/>
      <c r="E10704" s="83"/>
    </row>
    <row r="10705" spans="2:5" x14ac:dyDescent="0.3">
      <c r="B10705" s="104"/>
      <c r="C10705" s="105"/>
      <c r="D10705" s="121"/>
      <c r="E10705" s="83"/>
    </row>
    <row r="10706" spans="2:5" x14ac:dyDescent="0.3">
      <c r="B10706" s="104"/>
      <c r="C10706" s="105"/>
      <c r="D10706" s="121"/>
      <c r="E10706" s="83"/>
    </row>
    <row r="10707" spans="2:5" x14ac:dyDescent="0.3">
      <c r="B10707" s="104"/>
      <c r="C10707" s="105"/>
      <c r="D10707" s="121"/>
      <c r="E10707" s="83"/>
    </row>
    <row r="10708" spans="2:5" x14ac:dyDescent="0.3">
      <c r="B10708" s="104"/>
      <c r="C10708" s="105"/>
      <c r="D10708" s="121"/>
      <c r="E10708" s="83"/>
    </row>
    <row r="10709" spans="2:5" x14ac:dyDescent="0.3">
      <c r="B10709" s="104"/>
      <c r="C10709" s="105"/>
      <c r="D10709" s="121"/>
      <c r="E10709" s="83"/>
    </row>
    <row r="10710" spans="2:5" x14ac:dyDescent="0.3">
      <c r="B10710" s="104"/>
      <c r="C10710" s="105"/>
      <c r="D10710" s="121"/>
      <c r="E10710" s="83"/>
    </row>
    <row r="10711" spans="2:5" x14ac:dyDescent="0.3">
      <c r="B10711" s="104"/>
      <c r="C10711" s="105"/>
      <c r="D10711" s="121"/>
      <c r="E10711" s="83"/>
    </row>
    <row r="10712" spans="2:5" x14ac:dyDescent="0.3">
      <c r="B10712" s="104"/>
      <c r="C10712" s="105"/>
      <c r="D10712" s="121"/>
      <c r="E10712" s="83"/>
    </row>
    <row r="10713" spans="2:5" x14ac:dyDescent="0.3">
      <c r="B10713" s="104"/>
      <c r="C10713" s="105"/>
      <c r="D10713" s="121"/>
      <c r="E10713" s="83"/>
    </row>
    <row r="10714" spans="2:5" x14ac:dyDescent="0.3">
      <c r="B10714" s="104"/>
      <c r="C10714" s="105"/>
      <c r="D10714" s="121"/>
      <c r="E10714" s="83"/>
    </row>
    <row r="10715" spans="2:5" x14ac:dyDescent="0.3">
      <c r="B10715" s="104"/>
      <c r="C10715" s="105"/>
      <c r="D10715" s="121"/>
      <c r="E10715" s="83"/>
    </row>
    <row r="10716" spans="2:5" x14ac:dyDescent="0.3">
      <c r="B10716" s="104"/>
      <c r="C10716" s="105"/>
      <c r="D10716" s="121"/>
      <c r="E10716" s="83"/>
    </row>
    <row r="10717" spans="2:5" x14ac:dyDescent="0.3">
      <c r="B10717" s="104"/>
      <c r="C10717" s="105"/>
      <c r="D10717" s="121"/>
      <c r="E10717" s="83"/>
    </row>
    <row r="10718" spans="2:5" x14ac:dyDescent="0.3">
      <c r="B10718" s="104"/>
      <c r="C10718" s="105"/>
      <c r="D10718" s="121"/>
      <c r="E10718" s="83"/>
    </row>
    <row r="10719" spans="2:5" x14ac:dyDescent="0.3">
      <c r="B10719" s="104"/>
      <c r="C10719" s="105"/>
      <c r="D10719" s="121"/>
      <c r="E10719" s="83"/>
    </row>
    <row r="10720" spans="2:5" x14ac:dyDescent="0.3">
      <c r="B10720" s="104"/>
      <c r="C10720" s="105"/>
      <c r="D10720" s="121"/>
      <c r="E10720" s="83"/>
    </row>
    <row r="10721" spans="2:5" x14ac:dyDescent="0.3">
      <c r="B10721" s="104"/>
      <c r="C10721" s="105"/>
      <c r="D10721" s="121"/>
      <c r="E10721" s="83"/>
    </row>
    <row r="10722" spans="2:5" x14ac:dyDescent="0.3">
      <c r="B10722" s="104"/>
      <c r="C10722" s="105"/>
      <c r="D10722" s="121"/>
      <c r="E10722" s="83"/>
    </row>
    <row r="10723" spans="2:5" x14ac:dyDescent="0.3">
      <c r="B10723" s="104"/>
      <c r="C10723" s="105"/>
      <c r="D10723" s="121"/>
      <c r="E10723" s="83"/>
    </row>
    <row r="10724" spans="2:5" x14ac:dyDescent="0.3">
      <c r="B10724" s="104"/>
      <c r="C10724" s="105"/>
      <c r="D10724" s="121"/>
      <c r="E10724" s="83"/>
    </row>
    <row r="10725" spans="2:5" x14ac:dyDescent="0.3">
      <c r="B10725" s="104"/>
      <c r="C10725" s="105"/>
      <c r="D10725" s="121"/>
      <c r="E10725" s="83"/>
    </row>
    <row r="10726" spans="2:5" x14ac:dyDescent="0.3">
      <c r="B10726" s="104"/>
      <c r="C10726" s="105"/>
      <c r="D10726" s="121"/>
      <c r="E10726" s="83"/>
    </row>
    <row r="10727" spans="2:5" x14ac:dyDescent="0.3">
      <c r="B10727" s="104"/>
      <c r="C10727" s="105"/>
      <c r="D10727" s="121"/>
      <c r="E10727" s="83"/>
    </row>
    <row r="10728" spans="2:5" x14ac:dyDescent="0.3">
      <c r="B10728" s="104"/>
      <c r="C10728" s="105"/>
      <c r="D10728" s="121"/>
      <c r="E10728" s="83"/>
    </row>
    <row r="10729" spans="2:5" x14ac:dyDescent="0.3">
      <c r="B10729" s="104"/>
      <c r="C10729" s="105"/>
      <c r="D10729" s="121"/>
      <c r="E10729" s="83"/>
    </row>
    <row r="10730" spans="2:5" x14ac:dyDescent="0.3">
      <c r="B10730" s="104"/>
      <c r="C10730" s="105"/>
      <c r="D10730" s="121"/>
      <c r="E10730" s="83"/>
    </row>
    <row r="10731" spans="2:5" x14ac:dyDescent="0.3">
      <c r="B10731" s="104"/>
      <c r="C10731" s="105"/>
      <c r="D10731" s="121"/>
      <c r="E10731" s="83"/>
    </row>
    <row r="10732" spans="2:5" x14ac:dyDescent="0.3">
      <c r="B10732" s="104"/>
      <c r="C10732" s="105"/>
      <c r="D10732" s="121"/>
      <c r="E10732" s="83"/>
    </row>
    <row r="10733" spans="2:5" x14ac:dyDescent="0.3">
      <c r="B10733" s="104"/>
      <c r="C10733" s="105"/>
      <c r="D10733" s="121"/>
      <c r="E10733" s="83"/>
    </row>
    <row r="10734" spans="2:5" x14ac:dyDescent="0.3">
      <c r="B10734" s="104"/>
      <c r="C10734" s="105"/>
      <c r="D10734" s="121"/>
      <c r="E10734" s="83"/>
    </row>
    <row r="10735" spans="2:5" x14ac:dyDescent="0.3">
      <c r="B10735" s="104"/>
      <c r="C10735" s="105"/>
      <c r="D10735" s="121"/>
      <c r="E10735" s="83"/>
    </row>
    <row r="10736" spans="2:5" x14ac:dyDescent="0.3">
      <c r="B10736" s="104"/>
      <c r="C10736" s="105"/>
      <c r="D10736" s="121"/>
      <c r="E10736" s="83"/>
    </row>
    <row r="10737" spans="2:5" x14ac:dyDescent="0.3">
      <c r="B10737" s="104"/>
      <c r="C10737" s="105"/>
      <c r="D10737" s="121"/>
      <c r="E10737" s="83"/>
    </row>
    <row r="10738" spans="2:5" x14ac:dyDescent="0.3">
      <c r="B10738" s="104"/>
      <c r="C10738" s="105"/>
      <c r="D10738" s="121"/>
      <c r="E10738" s="83"/>
    </row>
    <row r="10739" spans="2:5" x14ac:dyDescent="0.3">
      <c r="B10739" s="104"/>
      <c r="C10739" s="105"/>
      <c r="D10739" s="121"/>
      <c r="E10739" s="83"/>
    </row>
    <row r="10740" spans="2:5" x14ac:dyDescent="0.3">
      <c r="B10740" s="104"/>
      <c r="C10740" s="105"/>
      <c r="D10740" s="121"/>
      <c r="E10740" s="83"/>
    </row>
    <row r="10741" spans="2:5" x14ac:dyDescent="0.3">
      <c r="B10741" s="104"/>
      <c r="C10741" s="105"/>
      <c r="D10741" s="121"/>
      <c r="E10741" s="83"/>
    </row>
    <row r="10742" spans="2:5" x14ac:dyDescent="0.3">
      <c r="B10742" s="104"/>
      <c r="C10742" s="105"/>
      <c r="D10742" s="121"/>
      <c r="E10742" s="83"/>
    </row>
    <row r="10743" spans="2:5" x14ac:dyDescent="0.3">
      <c r="B10743" s="104"/>
      <c r="C10743" s="105"/>
      <c r="D10743" s="121"/>
      <c r="E10743" s="83"/>
    </row>
    <row r="10744" spans="2:5" x14ac:dyDescent="0.3">
      <c r="B10744" s="104"/>
      <c r="C10744" s="105"/>
      <c r="D10744" s="121"/>
      <c r="E10744" s="83"/>
    </row>
    <row r="10745" spans="2:5" x14ac:dyDescent="0.3">
      <c r="B10745" s="104"/>
      <c r="C10745" s="105"/>
      <c r="D10745" s="121"/>
      <c r="E10745" s="83"/>
    </row>
    <row r="10746" spans="2:5" x14ac:dyDescent="0.3">
      <c r="B10746" s="104"/>
      <c r="C10746" s="105"/>
      <c r="D10746" s="121"/>
      <c r="E10746" s="83"/>
    </row>
    <row r="10747" spans="2:5" x14ac:dyDescent="0.3">
      <c r="B10747" s="104"/>
      <c r="C10747" s="105"/>
      <c r="D10747" s="121"/>
      <c r="E10747" s="83"/>
    </row>
    <row r="10748" spans="2:5" x14ac:dyDescent="0.3">
      <c r="B10748" s="104"/>
      <c r="C10748" s="105"/>
      <c r="D10748" s="121"/>
      <c r="E10748" s="83"/>
    </row>
    <row r="10749" spans="2:5" x14ac:dyDescent="0.3">
      <c r="B10749" s="104"/>
      <c r="C10749" s="105"/>
      <c r="D10749" s="121"/>
      <c r="E10749" s="83"/>
    </row>
    <row r="10750" spans="2:5" x14ac:dyDescent="0.3">
      <c r="B10750" s="104"/>
      <c r="C10750" s="105"/>
      <c r="D10750" s="121"/>
      <c r="E10750" s="83"/>
    </row>
    <row r="10751" spans="2:5" x14ac:dyDescent="0.3">
      <c r="B10751" s="104"/>
      <c r="C10751" s="105"/>
      <c r="D10751" s="121"/>
      <c r="E10751" s="83"/>
    </row>
    <row r="10752" spans="2:5" x14ac:dyDescent="0.3">
      <c r="B10752" s="104"/>
      <c r="C10752" s="105"/>
      <c r="D10752" s="121"/>
      <c r="E10752" s="83"/>
    </row>
    <row r="10753" spans="2:5" x14ac:dyDescent="0.3">
      <c r="B10753" s="104"/>
      <c r="C10753" s="105"/>
      <c r="D10753" s="121"/>
      <c r="E10753" s="83"/>
    </row>
    <row r="10754" spans="2:5" x14ac:dyDescent="0.3">
      <c r="B10754" s="104"/>
      <c r="C10754" s="105"/>
      <c r="D10754" s="121"/>
      <c r="E10754" s="83"/>
    </row>
    <row r="10755" spans="2:5" x14ac:dyDescent="0.3">
      <c r="B10755" s="104"/>
      <c r="C10755" s="105"/>
      <c r="D10755" s="121"/>
      <c r="E10755" s="83"/>
    </row>
    <row r="10756" spans="2:5" x14ac:dyDescent="0.3">
      <c r="B10756" s="104"/>
      <c r="C10756" s="105"/>
      <c r="D10756" s="121"/>
      <c r="E10756" s="83"/>
    </row>
    <row r="10757" spans="2:5" x14ac:dyDescent="0.3">
      <c r="B10757" s="104"/>
      <c r="C10757" s="105"/>
      <c r="D10757" s="121"/>
      <c r="E10757" s="83"/>
    </row>
    <row r="10758" spans="2:5" x14ac:dyDescent="0.3">
      <c r="B10758" s="104"/>
      <c r="C10758" s="105"/>
      <c r="D10758" s="121"/>
      <c r="E10758" s="83"/>
    </row>
    <row r="10759" spans="2:5" x14ac:dyDescent="0.3">
      <c r="B10759" s="104"/>
      <c r="C10759" s="105"/>
      <c r="D10759" s="121"/>
      <c r="E10759" s="83"/>
    </row>
    <row r="10760" spans="2:5" x14ac:dyDescent="0.3">
      <c r="B10760" s="104"/>
      <c r="C10760" s="105"/>
      <c r="D10760" s="121"/>
      <c r="E10760" s="83"/>
    </row>
    <row r="10761" spans="2:5" x14ac:dyDescent="0.3">
      <c r="B10761" s="104"/>
      <c r="C10761" s="105"/>
      <c r="D10761" s="121"/>
      <c r="E10761" s="83"/>
    </row>
    <row r="10762" spans="2:5" x14ac:dyDescent="0.3">
      <c r="B10762" s="104"/>
      <c r="C10762" s="105"/>
      <c r="D10762" s="121"/>
      <c r="E10762" s="83"/>
    </row>
    <row r="10763" spans="2:5" x14ac:dyDescent="0.3">
      <c r="B10763" s="104"/>
      <c r="C10763" s="105"/>
      <c r="D10763" s="121"/>
      <c r="E10763" s="83"/>
    </row>
    <row r="10764" spans="2:5" x14ac:dyDescent="0.3">
      <c r="B10764" s="104"/>
      <c r="C10764" s="105"/>
      <c r="D10764" s="121"/>
      <c r="E10764" s="83"/>
    </row>
    <row r="10765" spans="2:5" x14ac:dyDescent="0.3">
      <c r="B10765" s="104"/>
      <c r="C10765" s="105"/>
      <c r="D10765" s="121"/>
      <c r="E10765" s="83"/>
    </row>
    <row r="10766" spans="2:5" x14ac:dyDescent="0.3">
      <c r="B10766" s="104"/>
      <c r="C10766" s="105"/>
      <c r="D10766" s="121"/>
      <c r="E10766" s="83"/>
    </row>
    <row r="10767" spans="2:5" x14ac:dyDescent="0.3">
      <c r="B10767" s="104"/>
      <c r="C10767" s="105"/>
      <c r="D10767" s="121"/>
      <c r="E10767" s="83"/>
    </row>
    <row r="10768" spans="2:5" x14ac:dyDescent="0.3">
      <c r="B10768" s="104"/>
      <c r="C10768" s="105"/>
      <c r="D10768" s="121"/>
      <c r="E10768" s="83"/>
    </row>
    <row r="10769" spans="2:5" x14ac:dyDescent="0.3">
      <c r="B10769" s="104"/>
      <c r="C10769" s="105"/>
      <c r="D10769" s="121"/>
      <c r="E10769" s="83"/>
    </row>
    <row r="10770" spans="2:5" x14ac:dyDescent="0.3">
      <c r="B10770" s="104"/>
      <c r="C10770" s="105"/>
      <c r="D10770" s="121"/>
      <c r="E10770" s="83"/>
    </row>
    <row r="10771" spans="2:5" x14ac:dyDescent="0.3">
      <c r="B10771" s="104"/>
      <c r="C10771" s="105"/>
      <c r="D10771" s="121"/>
      <c r="E10771" s="83"/>
    </row>
    <row r="10772" spans="2:5" x14ac:dyDescent="0.3">
      <c r="B10772" s="104"/>
      <c r="C10772" s="105"/>
      <c r="D10772" s="121"/>
      <c r="E10772" s="83"/>
    </row>
    <row r="10773" spans="2:5" x14ac:dyDescent="0.3">
      <c r="B10773" s="104"/>
      <c r="C10773" s="105"/>
      <c r="D10773" s="121"/>
      <c r="E10773" s="83"/>
    </row>
    <row r="10774" spans="2:5" x14ac:dyDescent="0.3">
      <c r="B10774" s="104"/>
      <c r="C10774" s="105"/>
      <c r="D10774" s="121"/>
      <c r="E10774" s="83"/>
    </row>
    <row r="10775" spans="2:5" x14ac:dyDescent="0.3">
      <c r="B10775" s="104"/>
      <c r="C10775" s="105"/>
      <c r="D10775" s="121"/>
      <c r="E10775" s="83"/>
    </row>
    <row r="10776" spans="2:5" x14ac:dyDescent="0.3">
      <c r="B10776" s="104"/>
      <c r="C10776" s="105"/>
      <c r="D10776" s="121"/>
      <c r="E10776" s="83"/>
    </row>
    <row r="10777" spans="2:5" x14ac:dyDescent="0.3">
      <c r="B10777" s="104"/>
      <c r="C10777" s="105"/>
      <c r="D10777" s="121"/>
      <c r="E10777" s="83"/>
    </row>
    <row r="10778" spans="2:5" x14ac:dyDescent="0.3">
      <c r="B10778" s="104"/>
      <c r="C10778" s="105"/>
      <c r="D10778" s="121"/>
      <c r="E10778" s="83"/>
    </row>
    <row r="10779" spans="2:5" x14ac:dyDescent="0.3">
      <c r="B10779" s="104"/>
      <c r="C10779" s="105"/>
      <c r="D10779" s="121"/>
      <c r="E10779" s="83"/>
    </row>
    <row r="10780" spans="2:5" x14ac:dyDescent="0.3">
      <c r="B10780" s="104"/>
      <c r="C10780" s="105"/>
      <c r="D10780" s="121"/>
      <c r="E10780" s="83"/>
    </row>
    <row r="10781" spans="2:5" x14ac:dyDescent="0.3">
      <c r="B10781" s="104"/>
      <c r="C10781" s="105"/>
      <c r="D10781" s="121"/>
      <c r="E10781" s="83"/>
    </row>
    <row r="10782" spans="2:5" x14ac:dyDescent="0.3">
      <c r="B10782" s="104"/>
      <c r="C10782" s="105"/>
      <c r="D10782" s="121"/>
      <c r="E10782" s="83"/>
    </row>
    <row r="10783" spans="2:5" x14ac:dyDescent="0.3">
      <c r="B10783" s="104"/>
      <c r="C10783" s="105"/>
      <c r="D10783" s="121"/>
      <c r="E10783" s="83"/>
    </row>
    <row r="10784" spans="2:5" x14ac:dyDescent="0.3">
      <c r="B10784" s="104"/>
      <c r="C10784" s="105"/>
      <c r="D10784" s="121"/>
      <c r="E10784" s="83"/>
    </row>
    <row r="10785" spans="2:5" x14ac:dyDescent="0.3">
      <c r="B10785" s="104"/>
      <c r="C10785" s="105"/>
      <c r="D10785" s="121"/>
      <c r="E10785" s="83"/>
    </row>
    <row r="10786" spans="2:5" x14ac:dyDescent="0.3">
      <c r="B10786" s="104"/>
      <c r="C10786" s="105"/>
      <c r="D10786" s="121"/>
      <c r="E10786" s="83"/>
    </row>
    <row r="10787" spans="2:5" x14ac:dyDescent="0.3">
      <c r="B10787" s="104"/>
      <c r="C10787" s="105"/>
      <c r="D10787" s="121"/>
      <c r="E10787" s="83"/>
    </row>
    <row r="10788" spans="2:5" x14ac:dyDescent="0.3">
      <c r="B10788" s="104"/>
      <c r="C10788" s="105"/>
      <c r="D10788" s="121"/>
      <c r="E10788" s="83"/>
    </row>
    <row r="10789" spans="2:5" x14ac:dyDescent="0.3">
      <c r="B10789" s="104"/>
      <c r="C10789" s="105"/>
      <c r="D10789" s="121"/>
      <c r="E10789" s="83"/>
    </row>
    <row r="10790" spans="2:5" x14ac:dyDescent="0.3">
      <c r="B10790" s="104"/>
      <c r="C10790" s="105"/>
      <c r="D10790" s="121"/>
      <c r="E10790" s="83"/>
    </row>
    <row r="10791" spans="2:5" x14ac:dyDescent="0.3">
      <c r="B10791" s="104"/>
      <c r="C10791" s="105"/>
      <c r="D10791" s="121"/>
      <c r="E10791" s="83"/>
    </row>
    <row r="10792" spans="2:5" x14ac:dyDescent="0.3">
      <c r="B10792" s="104"/>
      <c r="C10792" s="105"/>
      <c r="D10792" s="121"/>
      <c r="E10792" s="83"/>
    </row>
    <row r="10793" spans="2:5" x14ac:dyDescent="0.3">
      <c r="B10793" s="104"/>
      <c r="C10793" s="105"/>
      <c r="D10793" s="121"/>
      <c r="E10793" s="83"/>
    </row>
    <row r="10794" spans="2:5" x14ac:dyDescent="0.3">
      <c r="B10794" s="104"/>
      <c r="C10794" s="105"/>
      <c r="D10794" s="121"/>
      <c r="E10794" s="83"/>
    </row>
    <row r="10795" spans="2:5" x14ac:dyDescent="0.3">
      <c r="B10795" s="104"/>
      <c r="C10795" s="105"/>
      <c r="D10795" s="121"/>
      <c r="E10795" s="83"/>
    </row>
    <row r="10796" spans="2:5" x14ac:dyDescent="0.3">
      <c r="B10796" s="104"/>
      <c r="C10796" s="105"/>
      <c r="D10796" s="121"/>
      <c r="E10796" s="83"/>
    </row>
    <row r="10797" spans="2:5" x14ac:dyDescent="0.3">
      <c r="B10797" s="104"/>
      <c r="C10797" s="105"/>
      <c r="D10797" s="121"/>
      <c r="E10797" s="83"/>
    </row>
    <row r="10798" spans="2:5" x14ac:dyDescent="0.3">
      <c r="B10798" s="104"/>
      <c r="C10798" s="105"/>
      <c r="D10798" s="121"/>
      <c r="E10798" s="83"/>
    </row>
    <row r="10799" spans="2:5" x14ac:dyDescent="0.3">
      <c r="B10799" s="104"/>
      <c r="C10799" s="105"/>
      <c r="D10799" s="121"/>
      <c r="E10799" s="83"/>
    </row>
    <row r="10800" spans="2:5" x14ac:dyDescent="0.3">
      <c r="B10800" s="104"/>
      <c r="C10800" s="105"/>
      <c r="D10800" s="121"/>
      <c r="E10800" s="83"/>
    </row>
    <row r="10801" spans="2:5" x14ac:dyDescent="0.3">
      <c r="B10801" s="104"/>
      <c r="C10801" s="105"/>
      <c r="D10801" s="121"/>
      <c r="E10801" s="83"/>
    </row>
    <row r="10802" spans="2:5" x14ac:dyDescent="0.3">
      <c r="B10802" s="104"/>
      <c r="C10802" s="105"/>
      <c r="D10802" s="121"/>
      <c r="E10802" s="83"/>
    </row>
    <row r="10803" spans="2:5" x14ac:dyDescent="0.3">
      <c r="B10803" s="104"/>
      <c r="C10803" s="105"/>
      <c r="D10803" s="121"/>
      <c r="E10803" s="83"/>
    </row>
    <row r="10804" spans="2:5" x14ac:dyDescent="0.3">
      <c r="B10804" s="104"/>
      <c r="C10804" s="105"/>
      <c r="D10804" s="121"/>
      <c r="E10804" s="83"/>
    </row>
    <row r="10805" spans="2:5" x14ac:dyDescent="0.3">
      <c r="B10805" s="104"/>
      <c r="C10805" s="105"/>
      <c r="D10805" s="121"/>
      <c r="E10805" s="83"/>
    </row>
    <row r="10806" spans="2:5" x14ac:dyDescent="0.3">
      <c r="B10806" s="104"/>
      <c r="C10806" s="105"/>
      <c r="D10806" s="121"/>
      <c r="E10806" s="83"/>
    </row>
    <row r="10807" spans="2:5" x14ac:dyDescent="0.3">
      <c r="B10807" s="104"/>
      <c r="C10807" s="105"/>
      <c r="D10807" s="121"/>
      <c r="E10807" s="83"/>
    </row>
    <row r="10808" spans="2:5" x14ac:dyDescent="0.3">
      <c r="B10808" s="104"/>
      <c r="C10808" s="105"/>
      <c r="D10808" s="121"/>
      <c r="E10808" s="83"/>
    </row>
    <row r="10809" spans="2:5" x14ac:dyDescent="0.3">
      <c r="B10809" s="104"/>
      <c r="C10809" s="105"/>
      <c r="D10809" s="121"/>
      <c r="E10809" s="83"/>
    </row>
    <row r="10810" spans="2:5" x14ac:dyDescent="0.3">
      <c r="B10810" s="104"/>
      <c r="C10810" s="105"/>
      <c r="D10810" s="121"/>
      <c r="E10810" s="83"/>
    </row>
    <row r="10811" spans="2:5" x14ac:dyDescent="0.3">
      <c r="B10811" s="104"/>
      <c r="C10811" s="105"/>
      <c r="D10811" s="121"/>
      <c r="E10811" s="83"/>
    </row>
    <row r="10812" spans="2:5" x14ac:dyDescent="0.3">
      <c r="B10812" s="104"/>
      <c r="C10812" s="105"/>
      <c r="D10812" s="121"/>
      <c r="E10812" s="83"/>
    </row>
    <row r="10813" spans="2:5" x14ac:dyDescent="0.3">
      <c r="B10813" s="104"/>
      <c r="C10813" s="105"/>
      <c r="D10813" s="121"/>
      <c r="E10813" s="83"/>
    </row>
    <row r="10814" spans="2:5" x14ac:dyDescent="0.3">
      <c r="B10814" s="104"/>
      <c r="C10814" s="105"/>
      <c r="D10814" s="121"/>
      <c r="E10814" s="83"/>
    </row>
    <row r="10815" spans="2:5" x14ac:dyDescent="0.3">
      <c r="B10815" s="104"/>
      <c r="C10815" s="105"/>
      <c r="D10815" s="121"/>
      <c r="E10815" s="83"/>
    </row>
    <row r="10816" spans="2:5" x14ac:dyDescent="0.3">
      <c r="B10816" s="104"/>
      <c r="C10816" s="105"/>
      <c r="D10816" s="121"/>
      <c r="E10816" s="83"/>
    </row>
    <row r="10817" spans="2:5" x14ac:dyDescent="0.3">
      <c r="B10817" s="104"/>
      <c r="C10817" s="105"/>
      <c r="D10817" s="121"/>
      <c r="E10817" s="83"/>
    </row>
    <row r="10818" spans="2:5" x14ac:dyDescent="0.3">
      <c r="B10818" s="104"/>
      <c r="C10818" s="105"/>
      <c r="D10818" s="121"/>
      <c r="E10818" s="83"/>
    </row>
    <row r="10819" spans="2:5" x14ac:dyDescent="0.3">
      <c r="B10819" s="104"/>
      <c r="C10819" s="105"/>
      <c r="D10819" s="121"/>
      <c r="E10819" s="83"/>
    </row>
    <row r="10820" spans="2:5" x14ac:dyDescent="0.3">
      <c r="B10820" s="104"/>
      <c r="C10820" s="105"/>
      <c r="D10820" s="121"/>
      <c r="E10820" s="83"/>
    </row>
    <row r="10821" spans="2:5" x14ac:dyDescent="0.3">
      <c r="B10821" s="104"/>
      <c r="C10821" s="105"/>
      <c r="D10821" s="121"/>
      <c r="E10821" s="83"/>
    </row>
    <row r="10822" spans="2:5" x14ac:dyDescent="0.3">
      <c r="B10822" s="104"/>
      <c r="C10822" s="105"/>
      <c r="D10822" s="121"/>
      <c r="E10822" s="83"/>
    </row>
    <row r="10823" spans="2:5" x14ac:dyDescent="0.3">
      <c r="B10823" s="104"/>
      <c r="C10823" s="105"/>
      <c r="D10823" s="121"/>
      <c r="E10823" s="83"/>
    </row>
    <row r="10824" spans="2:5" x14ac:dyDescent="0.3">
      <c r="B10824" s="104"/>
      <c r="C10824" s="105"/>
      <c r="D10824" s="121"/>
      <c r="E10824" s="83"/>
    </row>
    <row r="10825" spans="2:5" x14ac:dyDescent="0.3">
      <c r="B10825" s="104"/>
      <c r="C10825" s="105"/>
      <c r="D10825" s="121"/>
      <c r="E10825" s="83"/>
    </row>
    <row r="10826" spans="2:5" x14ac:dyDescent="0.3">
      <c r="B10826" s="104"/>
      <c r="C10826" s="105"/>
      <c r="D10826" s="121"/>
      <c r="E10826" s="83"/>
    </row>
    <row r="10827" spans="2:5" x14ac:dyDescent="0.3">
      <c r="B10827" s="104"/>
      <c r="C10827" s="105"/>
      <c r="D10827" s="121"/>
      <c r="E10827" s="83"/>
    </row>
    <row r="10828" spans="2:5" x14ac:dyDescent="0.3">
      <c r="B10828" s="104"/>
      <c r="C10828" s="105"/>
      <c r="D10828" s="121"/>
      <c r="E10828" s="83"/>
    </row>
    <row r="10829" spans="2:5" x14ac:dyDescent="0.3">
      <c r="B10829" s="104"/>
      <c r="C10829" s="105"/>
      <c r="D10829" s="121"/>
      <c r="E10829" s="83"/>
    </row>
    <row r="10830" spans="2:5" x14ac:dyDescent="0.3">
      <c r="B10830" s="104"/>
      <c r="C10830" s="105"/>
      <c r="D10830" s="121"/>
      <c r="E10830" s="83"/>
    </row>
    <row r="10831" spans="2:5" x14ac:dyDescent="0.3">
      <c r="B10831" s="104"/>
      <c r="C10831" s="105"/>
      <c r="D10831" s="121"/>
      <c r="E10831" s="83"/>
    </row>
    <row r="10832" spans="2:5" x14ac:dyDescent="0.3">
      <c r="B10832" s="104"/>
      <c r="C10832" s="105"/>
      <c r="D10832" s="121"/>
      <c r="E10832" s="83"/>
    </row>
    <row r="10833" spans="2:5" x14ac:dyDescent="0.3">
      <c r="B10833" s="104"/>
      <c r="C10833" s="105"/>
      <c r="D10833" s="121"/>
      <c r="E10833" s="83"/>
    </row>
    <row r="10834" spans="2:5" x14ac:dyDescent="0.3">
      <c r="B10834" s="104"/>
      <c r="C10834" s="105"/>
      <c r="D10834" s="121"/>
      <c r="E10834" s="83"/>
    </row>
    <row r="10835" spans="2:5" x14ac:dyDescent="0.3">
      <c r="B10835" s="104"/>
      <c r="C10835" s="105"/>
      <c r="D10835" s="121"/>
      <c r="E10835" s="83"/>
    </row>
    <row r="10836" spans="2:5" x14ac:dyDescent="0.3">
      <c r="B10836" s="104"/>
      <c r="C10836" s="105"/>
      <c r="D10836" s="121"/>
      <c r="E10836" s="83"/>
    </row>
    <row r="10837" spans="2:5" x14ac:dyDescent="0.3">
      <c r="B10837" s="104"/>
      <c r="C10837" s="105"/>
      <c r="D10837" s="121"/>
      <c r="E10837" s="83"/>
    </row>
    <row r="10838" spans="2:5" x14ac:dyDescent="0.3">
      <c r="B10838" s="104"/>
      <c r="C10838" s="105"/>
      <c r="D10838" s="121"/>
      <c r="E10838" s="83"/>
    </row>
    <row r="10839" spans="2:5" x14ac:dyDescent="0.3">
      <c r="B10839" s="104"/>
      <c r="C10839" s="105"/>
      <c r="D10839" s="121"/>
      <c r="E10839" s="83"/>
    </row>
    <row r="10840" spans="2:5" x14ac:dyDescent="0.3">
      <c r="B10840" s="104"/>
      <c r="C10840" s="105"/>
      <c r="D10840" s="121"/>
      <c r="E10840" s="83"/>
    </row>
    <row r="10841" spans="2:5" x14ac:dyDescent="0.3">
      <c r="B10841" s="104"/>
      <c r="C10841" s="105"/>
      <c r="D10841" s="121"/>
      <c r="E10841" s="83"/>
    </row>
    <row r="10842" spans="2:5" x14ac:dyDescent="0.3">
      <c r="B10842" s="104"/>
      <c r="C10842" s="105"/>
      <c r="D10842" s="121"/>
      <c r="E10842" s="83"/>
    </row>
    <row r="10843" spans="2:5" x14ac:dyDescent="0.3">
      <c r="B10843" s="104"/>
      <c r="C10843" s="105"/>
      <c r="D10843" s="121"/>
      <c r="E10843" s="83"/>
    </row>
    <row r="10844" spans="2:5" x14ac:dyDescent="0.3">
      <c r="B10844" s="104"/>
      <c r="C10844" s="105"/>
      <c r="D10844" s="121"/>
      <c r="E10844" s="83"/>
    </row>
    <row r="10845" spans="2:5" x14ac:dyDescent="0.3">
      <c r="B10845" s="104"/>
      <c r="C10845" s="105"/>
      <c r="D10845" s="121"/>
      <c r="E10845" s="83"/>
    </row>
    <row r="10846" spans="2:5" x14ac:dyDescent="0.3">
      <c r="B10846" s="104"/>
      <c r="C10846" s="105"/>
      <c r="D10846" s="121"/>
      <c r="E10846" s="83"/>
    </row>
    <row r="10847" spans="2:5" x14ac:dyDescent="0.3">
      <c r="B10847" s="104"/>
      <c r="C10847" s="105"/>
      <c r="D10847" s="121"/>
      <c r="E10847" s="83"/>
    </row>
    <row r="10848" spans="2:5" x14ac:dyDescent="0.3">
      <c r="B10848" s="104"/>
      <c r="C10848" s="105"/>
      <c r="D10848" s="121"/>
      <c r="E10848" s="83"/>
    </row>
    <row r="10849" spans="2:5" x14ac:dyDescent="0.3">
      <c r="B10849" s="104"/>
      <c r="C10849" s="105"/>
      <c r="D10849" s="121"/>
      <c r="E10849" s="83"/>
    </row>
    <row r="10850" spans="2:5" x14ac:dyDescent="0.3">
      <c r="B10850" s="104"/>
      <c r="C10850" s="105"/>
      <c r="D10850" s="121"/>
      <c r="E10850" s="83"/>
    </row>
    <row r="10851" spans="2:5" x14ac:dyDescent="0.3">
      <c r="B10851" s="104"/>
      <c r="C10851" s="105"/>
      <c r="D10851" s="121"/>
      <c r="E10851" s="83"/>
    </row>
    <row r="10852" spans="2:5" x14ac:dyDescent="0.3">
      <c r="B10852" s="104"/>
      <c r="C10852" s="105"/>
      <c r="D10852" s="121"/>
      <c r="E10852" s="83"/>
    </row>
    <row r="10853" spans="2:5" x14ac:dyDescent="0.3">
      <c r="B10853" s="104"/>
      <c r="C10853" s="105"/>
      <c r="D10853" s="121"/>
      <c r="E10853" s="83"/>
    </row>
    <row r="10854" spans="2:5" x14ac:dyDescent="0.3">
      <c r="B10854" s="104"/>
      <c r="C10854" s="105"/>
      <c r="D10854" s="121"/>
      <c r="E10854" s="83"/>
    </row>
    <row r="10855" spans="2:5" x14ac:dyDescent="0.3">
      <c r="B10855" s="104"/>
      <c r="C10855" s="105"/>
      <c r="D10855" s="121"/>
      <c r="E10855" s="83"/>
    </row>
    <row r="10856" spans="2:5" x14ac:dyDescent="0.3">
      <c r="B10856" s="104"/>
      <c r="C10856" s="105"/>
      <c r="D10856" s="121"/>
      <c r="E10856" s="83"/>
    </row>
    <row r="10857" spans="2:5" x14ac:dyDescent="0.3">
      <c r="B10857" s="104"/>
      <c r="C10857" s="105"/>
      <c r="D10857" s="121"/>
      <c r="E10857" s="83"/>
    </row>
    <row r="10858" spans="2:5" x14ac:dyDescent="0.3">
      <c r="B10858" s="104"/>
      <c r="C10858" s="105"/>
      <c r="D10858" s="121"/>
      <c r="E10858" s="83"/>
    </row>
    <row r="10859" spans="2:5" x14ac:dyDescent="0.3">
      <c r="B10859" s="104"/>
      <c r="C10859" s="105"/>
      <c r="D10859" s="121"/>
      <c r="E10859" s="83"/>
    </row>
    <row r="10860" spans="2:5" x14ac:dyDescent="0.3">
      <c r="B10860" s="104"/>
      <c r="C10860" s="105"/>
      <c r="D10860" s="121"/>
      <c r="E10860" s="83"/>
    </row>
    <row r="10861" spans="2:5" x14ac:dyDescent="0.3">
      <c r="B10861" s="104"/>
      <c r="C10861" s="105"/>
      <c r="D10861" s="121"/>
      <c r="E10861" s="83"/>
    </row>
    <row r="10862" spans="2:5" x14ac:dyDescent="0.3">
      <c r="B10862" s="104"/>
      <c r="C10862" s="105"/>
      <c r="D10862" s="121"/>
      <c r="E10862" s="83"/>
    </row>
    <row r="10863" spans="2:5" x14ac:dyDescent="0.3">
      <c r="B10863" s="104"/>
      <c r="C10863" s="105"/>
      <c r="D10863" s="121"/>
      <c r="E10863" s="83"/>
    </row>
    <row r="10864" spans="2:5" x14ac:dyDescent="0.3">
      <c r="B10864" s="104"/>
      <c r="C10864" s="105"/>
      <c r="D10864" s="121"/>
      <c r="E10864" s="83"/>
    </row>
    <row r="10865" spans="2:5" x14ac:dyDescent="0.3">
      <c r="B10865" s="104"/>
      <c r="C10865" s="105"/>
      <c r="D10865" s="121"/>
      <c r="E10865" s="83"/>
    </row>
    <row r="10866" spans="2:5" x14ac:dyDescent="0.3">
      <c r="B10866" s="104"/>
      <c r="C10866" s="105"/>
      <c r="D10866" s="121"/>
      <c r="E10866" s="83"/>
    </row>
    <row r="10867" spans="2:5" x14ac:dyDescent="0.3">
      <c r="B10867" s="104"/>
      <c r="C10867" s="105"/>
      <c r="D10867" s="121"/>
      <c r="E10867" s="83"/>
    </row>
    <row r="10868" spans="2:5" x14ac:dyDescent="0.3">
      <c r="B10868" s="104"/>
      <c r="C10868" s="105"/>
      <c r="D10868" s="121"/>
      <c r="E10868" s="83"/>
    </row>
    <row r="10869" spans="2:5" x14ac:dyDescent="0.3">
      <c r="B10869" s="104"/>
      <c r="C10869" s="105"/>
      <c r="D10869" s="121"/>
      <c r="E10869" s="83"/>
    </row>
    <row r="10870" spans="2:5" x14ac:dyDescent="0.3">
      <c r="B10870" s="104"/>
      <c r="C10870" s="105"/>
      <c r="D10870" s="121"/>
      <c r="E10870" s="83"/>
    </row>
    <row r="10871" spans="2:5" x14ac:dyDescent="0.3">
      <c r="B10871" s="104"/>
      <c r="C10871" s="105"/>
      <c r="D10871" s="121"/>
      <c r="E10871" s="83"/>
    </row>
    <row r="10872" spans="2:5" x14ac:dyDescent="0.3">
      <c r="B10872" s="104"/>
      <c r="C10872" s="105"/>
      <c r="D10872" s="121"/>
      <c r="E10872" s="83"/>
    </row>
    <row r="10873" spans="2:5" x14ac:dyDescent="0.3">
      <c r="B10873" s="104"/>
      <c r="C10873" s="105"/>
      <c r="D10873" s="121"/>
      <c r="E10873" s="83"/>
    </row>
    <row r="10874" spans="2:5" x14ac:dyDescent="0.3">
      <c r="B10874" s="104"/>
      <c r="C10874" s="105"/>
      <c r="D10874" s="121"/>
      <c r="E10874" s="83"/>
    </row>
    <row r="10875" spans="2:5" x14ac:dyDescent="0.3">
      <c r="B10875" s="104"/>
      <c r="C10875" s="105"/>
      <c r="D10875" s="121"/>
      <c r="E10875" s="83"/>
    </row>
    <row r="10876" spans="2:5" x14ac:dyDescent="0.3">
      <c r="B10876" s="104"/>
      <c r="C10876" s="105"/>
      <c r="D10876" s="121"/>
      <c r="E10876" s="83"/>
    </row>
    <row r="10877" spans="2:5" x14ac:dyDescent="0.3">
      <c r="B10877" s="104"/>
      <c r="C10877" s="105"/>
      <c r="D10877" s="121"/>
      <c r="E10877" s="83"/>
    </row>
    <row r="10878" spans="2:5" x14ac:dyDescent="0.3">
      <c r="B10878" s="104"/>
      <c r="C10878" s="105"/>
      <c r="D10878" s="121"/>
      <c r="E10878" s="83"/>
    </row>
    <row r="10879" spans="2:5" x14ac:dyDescent="0.3">
      <c r="B10879" s="104"/>
      <c r="C10879" s="105"/>
      <c r="D10879" s="121"/>
      <c r="E10879" s="83"/>
    </row>
    <row r="10880" spans="2:5" x14ac:dyDescent="0.3">
      <c r="B10880" s="104"/>
      <c r="C10880" s="105"/>
      <c r="D10880" s="121"/>
      <c r="E10880" s="83"/>
    </row>
    <row r="10881" spans="2:5" x14ac:dyDescent="0.3">
      <c r="B10881" s="104"/>
      <c r="C10881" s="105"/>
      <c r="D10881" s="121"/>
      <c r="E10881" s="83"/>
    </row>
    <row r="10882" spans="2:5" x14ac:dyDescent="0.3">
      <c r="B10882" s="104"/>
      <c r="C10882" s="105"/>
      <c r="D10882" s="121"/>
      <c r="E10882" s="83"/>
    </row>
    <row r="10883" spans="2:5" x14ac:dyDescent="0.3">
      <c r="B10883" s="104"/>
      <c r="C10883" s="105"/>
      <c r="D10883" s="121"/>
      <c r="E10883" s="83"/>
    </row>
    <row r="10884" spans="2:5" x14ac:dyDescent="0.3">
      <c r="B10884" s="104"/>
      <c r="C10884" s="105"/>
      <c r="D10884" s="121"/>
      <c r="E10884" s="83"/>
    </row>
    <row r="10885" spans="2:5" x14ac:dyDescent="0.3">
      <c r="B10885" s="104"/>
      <c r="C10885" s="105"/>
      <c r="D10885" s="121"/>
      <c r="E10885" s="83"/>
    </row>
    <row r="10886" spans="2:5" x14ac:dyDescent="0.3">
      <c r="B10886" s="104"/>
      <c r="C10886" s="105"/>
      <c r="D10886" s="121"/>
      <c r="E10886" s="83"/>
    </row>
    <row r="10887" spans="2:5" x14ac:dyDescent="0.3">
      <c r="B10887" s="104"/>
      <c r="C10887" s="105"/>
      <c r="D10887" s="121"/>
      <c r="E10887" s="83"/>
    </row>
    <row r="10888" spans="2:5" x14ac:dyDescent="0.3">
      <c r="B10888" s="104"/>
      <c r="C10888" s="105"/>
      <c r="D10888" s="121"/>
      <c r="E10888" s="83"/>
    </row>
    <row r="10889" spans="2:5" x14ac:dyDescent="0.3">
      <c r="B10889" s="104"/>
      <c r="C10889" s="105"/>
      <c r="D10889" s="121"/>
      <c r="E10889" s="83"/>
    </row>
    <row r="10890" spans="2:5" x14ac:dyDescent="0.3">
      <c r="B10890" s="104"/>
      <c r="C10890" s="105"/>
      <c r="D10890" s="121"/>
      <c r="E10890" s="83"/>
    </row>
    <row r="10891" spans="2:5" x14ac:dyDescent="0.3">
      <c r="B10891" s="104"/>
      <c r="C10891" s="105"/>
      <c r="D10891" s="121"/>
      <c r="E10891" s="83"/>
    </row>
    <row r="10892" spans="2:5" x14ac:dyDescent="0.3">
      <c r="B10892" s="104"/>
      <c r="C10892" s="105"/>
      <c r="D10892" s="121"/>
      <c r="E10892" s="83"/>
    </row>
    <row r="10893" spans="2:5" x14ac:dyDescent="0.3">
      <c r="B10893" s="104"/>
      <c r="C10893" s="105"/>
      <c r="D10893" s="121"/>
      <c r="E10893" s="83"/>
    </row>
    <row r="10894" spans="2:5" x14ac:dyDescent="0.3">
      <c r="B10894" s="104"/>
      <c r="C10894" s="105"/>
      <c r="D10894" s="121"/>
      <c r="E10894" s="83"/>
    </row>
    <row r="10895" spans="2:5" x14ac:dyDescent="0.3">
      <c r="B10895" s="104"/>
      <c r="C10895" s="105"/>
      <c r="D10895" s="121"/>
      <c r="E10895" s="83"/>
    </row>
    <row r="10896" spans="2:5" x14ac:dyDescent="0.3">
      <c r="B10896" s="104"/>
      <c r="C10896" s="105"/>
      <c r="D10896" s="121"/>
      <c r="E10896" s="83"/>
    </row>
    <row r="10897" spans="2:5" x14ac:dyDescent="0.3">
      <c r="B10897" s="104"/>
      <c r="C10897" s="105"/>
      <c r="D10897" s="121"/>
      <c r="E10897" s="83"/>
    </row>
    <row r="10898" spans="2:5" x14ac:dyDescent="0.3">
      <c r="B10898" s="104"/>
      <c r="C10898" s="105"/>
      <c r="D10898" s="121"/>
      <c r="E10898" s="83"/>
    </row>
    <row r="10899" spans="2:5" x14ac:dyDescent="0.3">
      <c r="B10899" s="104"/>
      <c r="C10899" s="105"/>
      <c r="D10899" s="121"/>
      <c r="E10899" s="83"/>
    </row>
    <row r="10900" spans="2:5" x14ac:dyDescent="0.3">
      <c r="B10900" s="104"/>
      <c r="C10900" s="105"/>
      <c r="D10900" s="121"/>
      <c r="E10900" s="83"/>
    </row>
    <row r="10901" spans="2:5" x14ac:dyDescent="0.3">
      <c r="B10901" s="104"/>
      <c r="C10901" s="105"/>
      <c r="D10901" s="121"/>
      <c r="E10901" s="83"/>
    </row>
    <row r="10902" spans="2:5" x14ac:dyDescent="0.3">
      <c r="B10902" s="104"/>
      <c r="C10902" s="105"/>
      <c r="D10902" s="121"/>
      <c r="E10902" s="83"/>
    </row>
    <row r="10903" spans="2:5" x14ac:dyDescent="0.3">
      <c r="B10903" s="104"/>
      <c r="C10903" s="105"/>
      <c r="D10903" s="121"/>
      <c r="E10903" s="83"/>
    </row>
    <row r="10904" spans="2:5" x14ac:dyDescent="0.3">
      <c r="B10904" s="104"/>
      <c r="C10904" s="105"/>
      <c r="D10904" s="121"/>
      <c r="E10904" s="83"/>
    </row>
    <row r="10905" spans="2:5" x14ac:dyDescent="0.3">
      <c r="B10905" s="104"/>
      <c r="C10905" s="105"/>
      <c r="D10905" s="121"/>
      <c r="E10905" s="83"/>
    </row>
    <row r="10906" spans="2:5" x14ac:dyDescent="0.3">
      <c r="B10906" s="104"/>
      <c r="C10906" s="105"/>
      <c r="D10906" s="121"/>
      <c r="E10906" s="83"/>
    </row>
    <row r="10907" spans="2:5" x14ac:dyDescent="0.3">
      <c r="B10907" s="104"/>
      <c r="C10907" s="105"/>
      <c r="D10907" s="121"/>
      <c r="E10907" s="83"/>
    </row>
    <row r="10908" spans="2:5" x14ac:dyDescent="0.3">
      <c r="B10908" s="104"/>
      <c r="C10908" s="105"/>
      <c r="D10908" s="121"/>
      <c r="E10908" s="83"/>
    </row>
    <row r="10909" spans="2:5" x14ac:dyDescent="0.3">
      <c r="B10909" s="104"/>
      <c r="C10909" s="105"/>
      <c r="D10909" s="121"/>
      <c r="E10909" s="83"/>
    </row>
    <row r="10910" spans="2:5" x14ac:dyDescent="0.3">
      <c r="B10910" s="104"/>
      <c r="C10910" s="105"/>
      <c r="D10910" s="121"/>
      <c r="E10910" s="83"/>
    </row>
    <row r="10911" spans="2:5" x14ac:dyDescent="0.3">
      <c r="B10911" s="104"/>
      <c r="C10911" s="105"/>
      <c r="D10911" s="121"/>
      <c r="E10911" s="83"/>
    </row>
    <row r="10912" spans="2:5" x14ac:dyDescent="0.3">
      <c r="B10912" s="104"/>
      <c r="C10912" s="105"/>
      <c r="D10912" s="121"/>
      <c r="E10912" s="83"/>
    </row>
    <row r="10913" spans="2:5" x14ac:dyDescent="0.3">
      <c r="B10913" s="104"/>
      <c r="C10913" s="105"/>
      <c r="D10913" s="121"/>
      <c r="E10913" s="83"/>
    </row>
    <row r="10914" spans="2:5" x14ac:dyDescent="0.3">
      <c r="B10914" s="104"/>
      <c r="C10914" s="105"/>
      <c r="D10914" s="121"/>
      <c r="E10914" s="83"/>
    </row>
    <row r="10915" spans="2:5" x14ac:dyDescent="0.3">
      <c r="B10915" s="104"/>
      <c r="C10915" s="105"/>
      <c r="D10915" s="121"/>
      <c r="E10915" s="83"/>
    </row>
    <row r="10916" spans="2:5" x14ac:dyDescent="0.3">
      <c r="B10916" s="104"/>
      <c r="C10916" s="105"/>
      <c r="D10916" s="121"/>
      <c r="E10916" s="83"/>
    </row>
    <row r="10917" spans="2:5" x14ac:dyDescent="0.3">
      <c r="B10917" s="104"/>
      <c r="C10917" s="105"/>
      <c r="D10917" s="121"/>
      <c r="E10917" s="83"/>
    </row>
    <row r="10918" spans="2:5" x14ac:dyDescent="0.3">
      <c r="B10918" s="104"/>
      <c r="C10918" s="105"/>
      <c r="D10918" s="121"/>
      <c r="E10918" s="83"/>
    </row>
    <row r="10919" spans="2:5" x14ac:dyDescent="0.3">
      <c r="B10919" s="104"/>
      <c r="C10919" s="105"/>
      <c r="D10919" s="121"/>
      <c r="E10919" s="83"/>
    </row>
    <row r="10920" spans="2:5" x14ac:dyDescent="0.3">
      <c r="B10920" s="104"/>
      <c r="C10920" s="105"/>
      <c r="D10920" s="121"/>
      <c r="E10920" s="83"/>
    </row>
    <row r="10921" spans="2:5" x14ac:dyDescent="0.3">
      <c r="B10921" s="104"/>
      <c r="C10921" s="105"/>
      <c r="D10921" s="121"/>
      <c r="E10921" s="83"/>
    </row>
    <row r="10922" spans="2:5" x14ac:dyDescent="0.3">
      <c r="B10922" s="104"/>
      <c r="C10922" s="105"/>
      <c r="D10922" s="121"/>
      <c r="E10922" s="83"/>
    </row>
    <row r="10923" spans="2:5" x14ac:dyDescent="0.3">
      <c r="B10923" s="104"/>
      <c r="C10923" s="105"/>
      <c r="D10923" s="121"/>
      <c r="E10923" s="83"/>
    </row>
    <row r="10924" spans="2:5" x14ac:dyDescent="0.3">
      <c r="B10924" s="104"/>
      <c r="C10924" s="105"/>
      <c r="D10924" s="121"/>
      <c r="E10924" s="83"/>
    </row>
    <row r="10925" spans="2:5" x14ac:dyDescent="0.3">
      <c r="B10925" s="104"/>
      <c r="C10925" s="105"/>
      <c r="D10925" s="121"/>
      <c r="E10925" s="83"/>
    </row>
    <row r="10926" spans="2:5" x14ac:dyDescent="0.3">
      <c r="B10926" s="104"/>
      <c r="C10926" s="105"/>
      <c r="D10926" s="121"/>
      <c r="E10926" s="83"/>
    </row>
    <row r="10927" spans="2:5" x14ac:dyDescent="0.3">
      <c r="B10927" s="104"/>
      <c r="C10927" s="105"/>
      <c r="D10927" s="121"/>
      <c r="E10927" s="83"/>
    </row>
    <row r="10928" spans="2:5" x14ac:dyDescent="0.3">
      <c r="B10928" s="104"/>
      <c r="C10928" s="105"/>
      <c r="D10928" s="121"/>
      <c r="E10928" s="83"/>
    </row>
    <row r="10929" spans="2:5" x14ac:dyDescent="0.3">
      <c r="B10929" s="104"/>
      <c r="C10929" s="105"/>
      <c r="D10929" s="121"/>
      <c r="E10929" s="83"/>
    </row>
    <row r="10930" spans="2:5" x14ac:dyDescent="0.3">
      <c r="B10930" s="104"/>
      <c r="C10930" s="105"/>
      <c r="D10930" s="121"/>
      <c r="E10930" s="83"/>
    </row>
    <row r="10931" spans="2:5" x14ac:dyDescent="0.3">
      <c r="B10931" s="104"/>
      <c r="C10931" s="105"/>
      <c r="D10931" s="121"/>
      <c r="E10931" s="83"/>
    </row>
    <row r="10932" spans="2:5" x14ac:dyDescent="0.3">
      <c r="B10932" s="104"/>
      <c r="C10932" s="105"/>
      <c r="D10932" s="121"/>
      <c r="E10932" s="83"/>
    </row>
    <row r="10933" spans="2:5" x14ac:dyDescent="0.3">
      <c r="B10933" s="104"/>
      <c r="C10933" s="105"/>
      <c r="D10933" s="121"/>
      <c r="E10933" s="83"/>
    </row>
    <row r="10934" spans="2:5" x14ac:dyDescent="0.3">
      <c r="B10934" s="104"/>
      <c r="C10934" s="105"/>
      <c r="D10934" s="121"/>
      <c r="E10934" s="83"/>
    </row>
    <row r="10935" spans="2:5" x14ac:dyDescent="0.3">
      <c r="B10935" s="104"/>
      <c r="C10935" s="105"/>
      <c r="D10935" s="121"/>
      <c r="E10935" s="83"/>
    </row>
    <row r="10936" spans="2:5" x14ac:dyDescent="0.3">
      <c r="B10936" s="104"/>
      <c r="C10936" s="105"/>
      <c r="D10936" s="121"/>
      <c r="E10936" s="83"/>
    </row>
    <row r="10937" spans="2:5" x14ac:dyDescent="0.3">
      <c r="B10937" s="104"/>
      <c r="C10937" s="105"/>
      <c r="D10937" s="121"/>
      <c r="E10937" s="83"/>
    </row>
    <row r="10938" spans="2:5" x14ac:dyDescent="0.3">
      <c r="B10938" s="104"/>
      <c r="C10938" s="105"/>
      <c r="D10938" s="121"/>
      <c r="E10938" s="83"/>
    </row>
    <row r="10939" spans="2:5" x14ac:dyDescent="0.3">
      <c r="B10939" s="104"/>
      <c r="C10939" s="105"/>
      <c r="D10939" s="121"/>
      <c r="E10939" s="83"/>
    </row>
    <row r="10940" spans="2:5" x14ac:dyDescent="0.3">
      <c r="B10940" s="104"/>
      <c r="C10940" s="105"/>
      <c r="D10940" s="121"/>
      <c r="E10940" s="83"/>
    </row>
    <row r="10941" spans="2:5" x14ac:dyDescent="0.3">
      <c r="B10941" s="104"/>
      <c r="C10941" s="105"/>
      <c r="D10941" s="121"/>
      <c r="E10941" s="83"/>
    </row>
    <row r="10942" spans="2:5" x14ac:dyDescent="0.3">
      <c r="B10942" s="104"/>
      <c r="C10942" s="105"/>
      <c r="D10942" s="121"/>
      <c r="E10942" s="83"/>
    </row>
    <row r="10943" spans="2:5" x14ac:dyDescent="0.3">
      <c r="B10943" s="104"/>
      <c r="C10943" s="105"/>
      <c r="D10943" s="121"/>
      <c r="E10943" s="83"/>
    </row>
    <row r="10944" spans="2:5" x14ac:dyDescent="0.3">
      <c r="B10944" s="104"/>
      <c r="C10944" s="105"/>
      <c r="D10944" s="121"/>
      <c r="E10944" s="83"/>
    </row>
    <row r="10945" spans="2:5" x14ac:dyDescent="0.3">
      <c r="B10945" s="104"/>
      <c r="C10945" s="105"/>
      <c r="D10945" s="121"/>
      <c r="E10945" s="83"/>
    </row>
    <row r="10946" spans="2:5" x14ac:dyDescent="0.3">
      <c r="B10946" s="104"/>
      <c r="C10946" s="105"/>
      <c r="D10946" s="121"/>
      <c r="E10946" s="83"/>
    </row>
    <row r="10947" spans="2:5" x14ac:dyDescent="0.3">
      <c r="B10947" s="104"/>
      <c r="C10947" s="105"/>
      <c r="D10947" s="121"/>
      <c r="E10947" s="83"/>
    </row>
    <row r="10948" spans="2:5" x14ac:dyDescent="0.3">
      <c r="B10948" s="104"/>
      <c r="C10948" s="105"/>
      <c r="D10948" s="121"/>
      <c r="E10948" s="83"/>
    </row>
    <row r="10949" spans="2:5" x14ac:dyDescent="0.3">
      <c r="B10949" s="104"/>
      <c r="C10949" s="105"/>
      <c r="D10949" s="121"/>
      <c r="E10949" s="83"/>
    </row>
    <row r="10950" spans="2:5" x14ac:dyDescent="0.3">
      <c r="B10950" s="104"/>
      <c r="C10950" s="105"/>
      <c r="D10950" s="121"/>
      <c r="E10950" s="83"/>
    </row>
    <row r="10951" spans="2:5" x14ac:dyDescent="0.3">
      <c r="B10951" s="104"/>
      <c r="C10951" s="105"/>
      <c r="D10951" s="121"/>
      <c r="E10951" s="83"/>
    </row>
    <row r="10952" spans="2:5" x14ac:dyDescent="0.3">
      <c r="B10952" s="104"/>
      <c r="C10952" s="105"/>
      <c r="D10952" s="121"/>
      <c r="E10952" s="83"/>
    </row>
    <row r="10953" spans="2:5" x14ac:dyDescent="0.3">
      <c r="B10953" s="104"/>
      <c r="C10953" s="105"/>
      <c r="D10953" s="121"/>
      <c r="E10953" s="83"/>
    </row>
    <row r="10954" spans="2:5" x14ac:dyDescent="0.3">
      <c r="B10954" s="104"/>
      <c r="C10954" s="105"/>
      <c r="D10954" s="121"/>
      <c r="E10954" s="83"/>
    </row>
    <row r="10955" spans="2:5" x14ac:dyDescent="0.3">
      <c r="B10955" s="104"/>
      <c r="C10955" s="105"/>
      <c r="D10955" s="121"/>
      <c r="E10955" s="83"/>
    </row>
    <row r="10956" spans="2:5" x14ac:dyDescent="0.3">
      <c r="B10956" s="104"/>
      <c r="C10956" s="105"/>
      <c r="D10956" s="121"/>
      <c r="E10956" s="83"/>
    </row>
    <row r="10957" spans="2:5" x14ac:dyDescent="0.3">
      <c r="B10957" s="104"/>
      <c r="C10957" s="105"/>
      <c r="D10957" s="121"/>
      <c r="E10957" s="83"/>
    </row>
    <row r="10958" spans="2:5" x14ac:dyDescent="0.3">
      <c r="B10958" s="104"/>
      <c r="C10958" s="105"/>
      <c r="D10958" s="121"/>
      <c r="E10958" s="83"/>
    </row>
    <row r="10959" spans="2:5" x14ac:dyDescent="0.3">
      <c r="B10959" s="104"/>
      <c r="C10959" s="105"/>
      <c r="D10959" s="121"/>
      <c r="E10959" s="83"/>
    </row>
    <row r="10960" spans="2:5" x14ac:dyDescent="0.3">
      <c r="B10960" s="104"/>
      <c r="C10960" s="105"/>
      <c r="D10960" s="121"/>
      <c r="E10960" s="83"/>
    </row>
    <row r="10961" spans="2:5" x14ac:dyDescent="0.3">
      <c r="B10961" s="104"/>
      <c r="C10961" s="105"/>
      <c r="D10961" s="121"/>
      <c r="E10961" s="83"/>
    </row>
    <row r="10962" spans="2:5" x14ac:dyDescent="0.3">
      <c r="B10962" s="104"/>
      <c r="C10962" s="105"/>
      <c r="D10962" s="121"/>
      <c r="E10962" s="83"/>
    </row>
    <row r="10963" spans="2:5" x14ac:dyDescent="0.3">
      <c r="B10963" s="104"/>
      <c r="C10963" s="105"/>
      <c r="D10963" s="121"/>
      <c r="E10963" s="83"/>
    </row>
    <row r="10964" spans="2:5" x14ac:dyDescent="0.3">
      <c r="B10964" s="104"/>
      <c r="C10964" s="105"/>
      <c r="D10964" s="121"/>
      <c r="E10964" s="83"/>
    </row>
    <row r="10965" spans="2:5" x14ac:dyDescent="0.3">
      <c r="B10965" s="104"/>
      <c r="C10965" s="105"/>
      <c r="D10965" s="121"/>
      <c r="E10965" s="83"/>
    </row>
    <row r="10966" spans="2:5" x14ac:dyDescent="0.3">
      <c r="B10966" s="104"/>
      <c r="C10966" s="105"/>
      <c r="D10966" s="121"/>
      <c r="E10966" s="83"/>
    </row>
    <row r="10967" spans="2:5" x14ac:dyDescent="0.3">
      <c r="B10967" s="104"/>
      <c r="C10967" s="105"/>
      <c r="D10967" s="121"/>
      <c r="E10967" s="83"/>
    </row>
    <row r="10968" spans="2:5" x14ac:dyDescent="0.3">
      <c r="B10968" s="104"/>
      <c r="C10968" s="105"/>
      <c r="D10968" s="121"/>
      <c r="E10968" s="83"/>
    </row>
    <row r="10969" spans="2:5" x14ac:dyDescent="0.3">
      <c r="B10969" s="104"/>
      <c r="C10969" s="105"/>
      <c r="D10969" s="121"/>
      <c r="E10969" s="83"/>
    </row>
    <row r="10970" spans="2:5" x14ac:dyDescent="0.3">
      <c r="B10970" s="104"/>
      <c r="C10970" s="105"/>
      <c r="D10970" s="121"/>
      <c r="E10970" s="83"/>
    </row>
    <row r="10971" spans="2:5" x14ac:dyDescent="0.3">
      <c r="B10971" s="104"/>
      <c r="C10971" s="105"/>
      <c r="D10971" s="121"/>
      <c r="E10971" s="83"/>
    </row>
    <row r="10972" spans="2:5" x14ac:dyDescent="0.3">
      <c r="B10972" s="104"/>
      <c r="C10972" s="105"/>
      <c r="D10972" s="121"/>
      <c r="E10972" s="83"/>
    </row>
    <row r="10973" spans="2:5" x14ac:dyDescent="0.3">
      <c r="B10973" s="104"/>
      <c r="C10973" s="105"/>
      <c r="D10973" s="121"/>
      <c r="E10973" s="83"/>
    </row>
    <row r="10974" spans="2:5" x14ac:dyDescent="0.3">
      <c r="B10974" s="104"/>
      <c r="C10974" s="105"/>
      <c r="D10974" s="121"/>
      <c r="E10974" s="83"/>
    </row>
    <row r="10975" spans="2:5" x14ac:dyDescent="0.3">
      <c r="B10975" s="104"/>
      <c r="C10975" s="105"/>
      <c r="D10975" s="121"/>
      <c r="E10975" s="83"/>
    </row>
    <row r="10976" spans="2:5" x14ac:dyDescent="0.3">
      <c r="B10976" s="104"/>
      <c r="C10976" s="105"/>
      <c r="D10976" s="121"/>
      <c r="E10976" s="83"/>
    </row>
    <row r="10977" spans="2:5" x14ac:dyDescent="0.3">
      <c r="B10977" s="104"/>
      <c r="C10977" s="105"/>
      <c r="D10977" s="121"/>
      <c r="E10977" s="83"/>
    </row>
    <row r="10978" spans="2:5" x14ac:dyDescent="0.3">
      <c r="B10978" s="104"/>
      <c r="C10978" s="105"/>
      <c r="D10978" s="121"/>
      <c r="E10978" s="83"/>
    </row>
    <row r="10979" spans="2:5" x14ac:dyDescent="0.3">
      <c r="B10979" s="104"/>
      <c r="C10979" s="105"/>
      <c r="D10979" s="121"/>
      <c r="E10979" s="83"/>
    </row>
    <row r="10980" spans="2:5" x14ac:dyDescent="0.3">
      <c r="B10980" s="104"/>
      <c r="C10980" s="105"/>
      <c r="D10980" s="121"/>
      <c r="E10980" s="83"/>
    </row>
    <row r="10981" spans="2:5" x14ac:dyDescent="0.3">
      <c r="B10981" s="104"/>
      <c r="C10981" s="105"/>
      <c r="D10981" s="121"/>
      <c r="E10981" s="83"/>
    </row>
    <row r="10982" spans="2:5" x14ac:dyDescent="0.3">
      <c r="B10982" s="104"/>
      <c r="C10982" s="105"/>
      <c r="D10982" s="121"/>
      <c r="E10982" s="83"/>
    </row>
    <row r="10983" spans="2:5" x14ac:dyDescent="0.3">
      <c r="B10983" s="104"/>
      <c r="C10983" s="105"/>
      <c r="D10983" s="121"/>
      <c r="E10983" s="83"/>
    </row>
    <row r="10984" spans="2:5" x14ac:dyDescent="0.3">
      <c r="B10984" s="104"/>
      <c r="C10984" s="105"/>
      <c r="D10984" s="121"/>
      <c r="E10984" s="83"/>
    </row>
    <row r="10985" spans="2:5" x14ac:dyDescent="0.3">
      <c r="B10985" s="104"/>
      <c r="C10985" s="105"/>
      <c r="D10985" s="121"/>
      <c r="E10985" s="83"/>
    </row>
    <row r="10986" spans="2:5" x14ac:dyDescent="0.3">
      <c r="B10986" s="104"/>
      <c r="C10986" s="105"/>
      <c r="D10986" s="121"/>
      <c r="E10986" s="83"/>
    </row>
    <row r="10987" spans="2:5" x14ac:dyDescent="0.3">
      <c r="B10987" s="104"/>
      <c r="C10987" s="105"/>
      <c r="D10987" s="121"/>
      <c r="E10987" s="83"/>
    </row>
    <row r="10988" spans="2:5" x14ac:dyDescent="0.3">
      <c r="B10988" s="104"/>
      <c r="C10988" s="105"/>
      <c r="D10988" s="121"/>
      <c r="E10988" s="83"/>
    </row>
    <row r="10989" spans="2:5" x14ac:dyDescent="0.3">
      <c r="B10989" s="104"/>
      <c r="C10989" s="105"/>
      <c r="D10989" s="121"/>
      <c r="E10989" s="83"/>
    </row>
    <row r="10990" spans="2:5" x14ac:dyDescent="0.3">
      <c r="B10990" s="104"/>
      <c r="C10990" s="105"/>
      <c r="D10990" s="121"/>
      <c r="E10990" s="83"/>
    </row>
    <row r="10991" spans="2:5" x14ac:dyDescent="0.3">
      <c r="B10991" s="104"/>
      <c r="C10991" s="105"/>
      <c r="D10991" s="121"/>
      <c r="E10991" s="83"/>
    </row>
    <row r="10992" spans="2:5" x14ac:dyDescent="0.3">
      <c r="B10992" s="104"/>
      <c r="C10992" s="105"/>
      <c r="D10992" s="121"/>
      <c r="E10992" s="83"/>
    </row>
    <row r="10993" spans="2:5" x14ac:dyDescent="0.3">
      <c r="B10993" s="104"/>
      <c r="C10993" s="105"/>
      <c r="D10993" s="121"/>
      <c r="E10993" s="83"/>
    </row>
    <row r="10994" spans="2:5" x14ac:dyDescent="0.3">
      <c r="B10994" s="104"/>
      <c r="C10994" s="105"/>
      <c r="D10994" s="121"/>
      <c r="E10994" s="83"/>
    </row>
    <row r="10995" spans="2:5" x14ac:dyDescent="0.3">
      <c r="B10995" s="104"/>
      <c r="C10995" s="105"/>
      <c r="D10995" s="121"/>
      <c r="E10995" s="83"/>
    </row>
    <row r="10996" spans="2:5" x14ac:dyDescent="0.3">
      <c r="B10996" s="104"/>
      <c r="C10996" s="105"/>
      <c r="D10996" s="121"/>
      <c r="E10996" s="83"/>
    </row>
    <row r="10997" spans="2:5" x14ac:dyDescent="0.3">
      <c r="B10997" s="104"/>
      <c r="C10997" s="105"/>
      <c r="D10997" s="121"/>
      <c r="E10997" s="83"/>
    </row>
    <row r="10998" spans="2:5" x14ac:dyDescent="0.3">
      <c r="B10998" s="104"/>
      <c r="C10998" s="105"/>
      <c r="D10998" s="121"/>
      <c r="E10998" s="83"/>
    </row>
    <row r="10999" spans="2:5" x14ac:dyDescent="0.3">
      <c r="B10999" s="104"/>
      <c r="C10999" s="105"/>
      <c r="D10999" s="121"/>
      <c r="E10999" s="83"/>
    </row>
    <row r="11000" spans="2:5" x14ac:dyDescent="0.3">
      <c r="B11000" s="104"/>
      <c r="C11000" s="105"/>
      <c r="D11000" s="121"/>
      <c r="E11000" s="83"/>
    </row>
    <row r="11001" spans="2:5" x14ac:dyDescent="0.3">
      <c r="B11001" s="104"/>
      <c r="C11001" s="105"/>
      <c r="D11001" s="121"/>
      <c r="E11001" s="83"/>
    </row>
    <row r="11002" spans="2:5" x14ac:dyDescent="0.3">
      <c r="B11002" s="104"/>
      <c r="C11002" s="105"/>
      <c r="D11002" s="121"/>
      <c r="E11002" s="83"/>
    </row>
    <row r="11003" spans="2:5" x14ac:dyDescent="0.3">
      <c r="B11003" s="104"/>
      <c r="C11003" s="105"/>
      <c r="D11003" s="121"/>
      <c r="E11003" s="83"/>
    </row>
    <row r="11004" spans="2:5" x14ac:dyDescent="0.3">
      <c r="B11004" s="104"/>
      <c r="C11004" s="105"/>
      <c r="D11004" s="121"/>
      <c r="E11004" s="83"/>
    </row>
    <row r="11005" spans="2:5" x14ac:dyDescent="0.3">
      <c r="B11005" s="104"/>
      <c r="C11005" s="105"/>
      <c r="D11005" s="121"/>
      <c r="E11005" s="83"/>
    </row>
    <row r="11006" spans="2:5" x14ac:dyDescent="0.3">
      <c r="B11006" s="104"/>
      <c r="C11006" s="105"/>
      <c r="D11006" s="121"/>
      <c r="E11006" s="83"/>
    </row>
    <row r="11007" spans="2:5" x14ac:dyDescent="0.3">
      <c r="B11007" s="104"/>
      <c r="C11007" s="105"/>
      <c r="D11007" s="121"/>
      <c r="E11007" s="83"/>
    </row>
    <row r="11008" spans="2:5" x14ac:dyDescent="0.3">
      <c r="B11008" s="104"/>
      <c r="C11008" s="105"/>
      <c r="D11008" s="121"/>
      <c r="E11008" s="83"/>
    </row>
    <row r="11009" spans="2:5" x14ac:dyDescent="0.3">
      <c r="B11009" s="104"/>
      <c r="C11009" s="105"/>
      <c r="D11009" s="121"/>
      <c r="E11009" s="83"/>
    </row>
    <row r="11010" spans="2:5" x14ac:dyDescent="0.3">
      <c r="B11010" s="104"/>
      <c r="C11010" s="105"/>
      <c r="D11010" s="121"/>
      <c r="E11010" s="83"/>
    </row>
    <row r="11011" spans="2:5" x14ac:dyDescent="0.3">
      <c r="B11011" s="104"/>
      <c r="C11011" s="105"/>
      <c r="D11011" s="121"/>
      <c r="E11011" s="83"/>
    </row>
    <row r="11012" spans="2:5" x14ac:dyDescent="0.3">
      <c r="B11012" s="104"/>
      <c r="C11012" s="105"/>
      <c r="D11012" s="121"/>
      <c r="E11012" s="83"/>
    </row>
    <row r="11013" spans="2:5" x14ac:dyDescent="0.3">
      <c r="B11013" s="104"/>
      <c r="C11013" s="105"/>
      <c r="D11013" s="121"/>
      <c r="E11013" s="83"/>
    </row>
    <row r="11014" spans="2:5" x14ac:dyDescent="0.3">
      <c r="B11014" s="104"/>
      <c r="C11014" s="105"/>
      <c r="D11014" s="121"/>
      <c r="E11014" s="83"/>
    </row>
    <row r="11015" spans="2:5" x14ac:dyDescent="0.3">
      <c r="B11015" s="104"/>
      <c r="C11015" s="105"/>
      <c r="D11015" s="121"/>
      <c r="E11015" s="83"/>
    </row>
    <row r="11016" spans="2:5" x14ac:dyDescent="0.3">
      <c r="B11016" s="104"/>
      <c r="C11016" s="105"/>
      <c r="D11016" s="121"/>
      <c r="E11016" s="83"/>
    </row>
    <row r="11017" spans="2:5" x14ac:dyDescent="0.3">
      <c r="B11017" s="104"/>
      <c r="C11017" s="105"/>
      <c r="D11017" s="121"/>
      <c r="E11017" s="83"/>
    </row>
    <row r="11018" spans="2:5" x14ac:dyDescent="0.3">
      <c r="B11018" s="104"/>
      <c r="C11018" s="105"/>
      <c r="D11018" s="121"/>
      <c r="E11018" s="83"/>
    </row>
    <row r="11019" spans="2:5" x14ac:dyDescent="0.3">
      <c r="B11019" s="104"/>
      <c r="C11019" s="105"/>
      <c r="D11019" s="121"/>
      <c r="E11019" s="83"/>
    </row>
    <row r="11020" spans="2:5" x14ac:dyDescent="0.3">
      <c r="B11020" s="104"/>
      <c r="C11020" s="105"/>
      <c r="D11020" s="121"/>
      <c r="E11020" s="83"/>
    </row>
    <row r="11021" spans="2:5" x14ac:dyDescent="0.3">
      <c r="B11021" s="104"/>
      <c r="C11021" s="105"/>
      <c r="D11021" s="121"/>
      <c r="E11021" s="83"/>
    </row>
    <row r="11022" spans="2:5" x14ac:dyDescent="0.3">
      <c r="B11022" s="104"/>
      <c r="C11022" s="105"/>
      <c r="D11022" s="121"/>
      <c r="E11022" s="83"/>
    </row>
    <row r="11023" spans="2:5" x14ac:dyDescent="0.3">
      <c r="B11023" s="104"/>
      <c r="C11023" s="105"/>
      <c r="D11023" s="121"/>
      <c r="E11023" s="83"/>
    </row>
    <row r="11024" spans="2:5" x14ac:dyDescent="0.3">
      <c r="B11024" s="104"/>
      <c r="C11024" s="105"/>
      <c r="D11024" s="121"/>
      <c r="E11024" s="83"/>
    </row>
    <row r="11025" spans="2:5" x14ac:dyDescent="0.3">
      <c r="B11025" s="104"/>
      <c r="C11025" s="105"/>
      <c r="D11025" s="121"/>
      <c r="E11025" s="83"/>
    </row>
    <row r="11026" spans="2:5" x14ac:dyDescent="0.3">
      <c r="B11026" s="104"/>
      <c r="C11026" s="105"/>
      <c r="D11026" s="121"/>
      <c r="E11026" s="83"/>
    </row>
    <row r="11027" spans="2:5" x14ac:dyDescent="0.3">
      <c r="B11027" s="104"/>
      <c r="C11027" s="105"/>
      <c r="D11027" s="121"/>
      <c r="E11027" s="83"/>
    </row>
    <row r="11028" spans="2:5" x14ac:dyDescent="0.3">
      <c r="B11028" s="104"/>
      <c r="C11028" s="105"/>
      <c r="D11028" s="121"/>
      <c r="E11028" s="83"/>
    </row>
    <row r="11029" spans="2:5" x14ac:dyDescent="0.3">
      <c r="B11029" s="104"/>
      <c r="C11029" s="105"/>
      <c r="D11029" s="121"/>
      <c r="E11029" s="83"/>
    </row>
    <row r="11030" spans="2:5" x14ac:dyDescent="0.3">
      <c r="B11030" s="104"/>
      <c r="C11030" s="105"/>
      <c r="D11030" s="121"/>
      <c r="E11030" s="83"/>
    </row>
    <row r="11031" spans="2:5" x14ac:dyDescent="0.3">
      <c r="B11031" s="104"/>
      <c r="C11031" s="105"/>
      <c r="D11031" s="121"/>
      <c r="E11031" s="83"/>
    </row>
    <row r="11032" spans="2:5" x14ac:dyDescent="0.3">
      <c r="B11032" s="104"/>
      <c r="C11032" s="105"/>
      <c r="D11032" s="121"/>
      <c r="E11032" s="83"/>
    </row>
    <row r="11033" spans="2:5" x14ac:dyDescent="0.3">
      <c r="B11033" s="104"/>
      <c r="C11033" s="105"/>
      <c r="D11033" s="121"/>
      <c r="E11033" s="83"/>
    </row>
    <row r="11034" spans="2:5" x14ac:dyDescent="0.3">
      <c r="B11034" s="104"/>
      <c r="C11034" s="105"/>
      <c r="D11034" s="121"/>
      <c r="E11034" s="83"/>
    </row>
    <row r="11035" spans="2:5" x14ac:dyDescent="0.3">
      <c r="B11035" s="104"/>
      <c r="C11035" s="105"/>
      <c r="D11035" s="121"/>
      <c r="E11035" s="83"/>
    </row>
    <row r="11036" spans="2:5" x14ac:dyDescent="0.3">
      <c r="B11036" s="104"/>
      <c r="C11036" s="105"/>
      <c r="D11036" s="121"/>
      <c r="E11036" s="83"/>
    </row>
    <row r="11037" spans="2:5" x14ac:dyDescent="0.3">
      <c r="B11037" s="104"/>
      <c r="C11037" s="105"/>
      <c r="D11037" s="121"/>
      <c r="E11037" s="83"/>
    </row>
    <row r="11038" spans="2:5" x14ac:dyDescent="0.3">
      <c r="B11038" s="104"/>
      <c r="C11038" s="105"/>
      <c r="D11038" s="121"/>
      <c r="E11038" s="83"/>
    </row>
    <row r="11039" spans="2:5" x14ac:dyDescent="0.3">
      <c r="B11039" s="104"/>
      <c r="C11039" s="105"/>
      <c r="D11039" s="121"/>
      <c r="E11039" s="83"/>
    </row>
    <row r="11040" spans="2:5" x14ac:dyDescent="0.3">
      <c r="B11040" s="104"/>
      <c r="C11040" s="105"/>
      <c r="D11040" s="121"/>
      <c r="E11040" s="83"/>
    </row>
    <row r="11041" spans="2:5" x14ac:dyDescent="0.3">
      <c r="B11041" s="104"/>
      <c r="C11041" s="105"/>
      <c r="D11041" s="121"/>
      <c r="E11041" s="83"/>
    </row>
    <row r="11042" spans="2:5" x14ac:dyDescent="0.3">
      <c r="B11042" s="104"/>
      <c r="C11042" s="105"/>
      <c r="D11042" s="121"/>
      <c r="E11042" s="83"/>
    </row>
    <row r="11043" spans="2:5" x14ac:dyDescent="0.3">
      <c r="B11043" s="104"/>
      <c r="C11043" s="105"/>
      <c r="D11043" s="121"/>
      <c r="E11043" s="83"/>
    </row>
    <row r="11044" spans="2:5" x14ac:dyDescent="0.3">
      <c r="B11044" s="104"/>
      <c r="C11044" s="105"/>
      <c r="D11044" s="121"/>
      <c r="E11044" s="83"/>
    </row>
    <row r="11045" spans="2:5" x14ac:dyDescent="0.3">
      <c r="B11045" s="104"/>
      <c r="C11045" s="105"/>
      <c r="D11045" s="121"/>
      <c r="E11045" s="83"/>
    </row>
    <row r="11046" spans="2:5" x14ac:dyDescent="0.3">
      <c r="B11046" s="104"/>
      <c r="C11046" s="105"/>
      <c r="D11046" s="121"/>
      <c r="E11046" s="83"/>
    </row>
    <row r="11047" spans="2:5" x14ac:dyDescent="0.3">
      <c r="B11047" s="104"/>
      <c r="C11047" s="105"/>
      <c r="D11047" s="121"/>
      <c r="E11047" s="83"/>
    </row>
    <row r="11048" spans="2:5" x14ac:dyDescent="0.3">
      <c r="B11048" s="104"/>
      <c r="C11048" s="105"/>
      <c r="D11048" s="121"/>
      <c r="E11048" s="83"/>
    </row>
    <row r="11049" spans="2:5" x14ac:dyDescent="0.3">
      <c r="B11049" s="104"/>
      <c r="C11049" s="105"/>
      <c r="D11049" s="121"/>
      <c r="E11049" s="83"/>
    </row>
    <row r="11050" spans="2:5" x14ac:dyDescent="0.3">
      <c r="B11050" s="104"/>
      <c r="C11050" s="105"/>
      <c r="D11050" s="121"/>
      <c r="E11050" s="83"/>
    </row>
    <row r="11051" spans="2:5" x14ac:dyDescent="0.3">
      <c r="B11051" s="104"/>
      <c r="C11051" s="105"/>
      <c r="D11051" s="121"/>
      <c r="E11051" s="83"/>
    </row>
    <row r="11052" spans="2:5" x14ac:dyDescent="0.3">
      <c r="B11052" s="104"/>
      <c r="C11052" s="105"/>
      <c r="D11052" s="121"/>
      <c r="E11052" s="83"/>
    </row>
    <row r="11053" spans="2:5" x14ac:dyDescent="0.3">
      <c r="B11053" s="104"/>
      <c r="C11053" s="105"/>
      <c r="D11053" s="121"/>
      <c r="E11053" s="83"/>
    </row>
    <row r="11054" spans="2:5" x14ac:dyDescent="0.3">
      <c r="B11054" s="104"/>
      <c r="C11054" s="105"/>
      <c r="D11054" s="121"/>
      <c r="E11054" s="83"/>
    </row>
    <row r="11055" spans="2:5" x14ac:dyDescent="0.3">
      <c r="B11055" s="104"/>
      <c r="C11055" s="105"/>
      <c r="D11055" s="121"/>
      <c r="E11055" s="83"/>
    </row>
    <row r="11056" spans="2:5" x14ac:dyDescent="0.3">
      <c r="B11056" s="104"/>
      <c r="C11056" s="105"/>
      <c r="D11056" s="121"/>
      <c r="E11056" s="83"/>
    </row>
    <row r="11057" spans="2:5" x14ac:dyDescent="0.3">
      <c r="B11057" s="104"/>
      <c r="C11057" s="105"/>
      <c r="D11057" s="121"/>
      <c r="E11057" s="83"/>
    </row>
    <row r="11058" spans="2:5" x14ac:dyDescent="0.3">
      <c r="B11058" s="104"/>
      <c r="C11058" s="105"/>
      <c r="D11058" s="121"/>
      <c r="E11058" s="83"/>
    </row>
    <row r="11059" spans="2:5" x14ac:dyDescent="0.3">
      <c r="B11059" s="104"/>
      <c r="C11059" s="105"/>
      <c r="D11059" s="121"/>
      <c r="E11059" s="83"/>
    </row>
    <row r="11060" spans="2:5" x14ac:dyDescent="0.3">
      <c r="B11060" s="104"/>
      <c r="C11060" s="105"/>
      <c r="D11060" s="121"/>
      <c r="E11060" s="83"/>
    </row>
    <row r="11061" spans="2:5" x14ac:dyDescent="0.3">
      <c r="B11061" s="104"/>
      <c r="C11061" s="105"/>
      <c r="D11061" s="121"/>
      <c r="E11061" s="83"/>
    </row>
    <row r="11062" spans="2:5" x14ac:dyDescent="0.3">
      <c r="B11062" s="104"/>
      <c r="C11062" s="105"/>
      <c r="D11062" s="121"/>
      <c r="E11062" s="83"/>
    </row>
    <row r="11063" spans="2:5" x14ac:dyDescent="0.3">
      <c r="B11063" s="104"/>
      <c r="C11063" s="105"/>
      <c r="D11063" s="121"/>
      <c r="E11063" s="83"/>
    </row>
    <row r="11064" spans="2:5" x14ac:dyDescent="0.3">
      <c r="B11064" s="104"/>
      <c r="C11064" s="105"/>
      <c r="D11064" s="121"/>
      <c r="E11064" s="83"/>
    </row>
    <row r="11065" spans="2:5" x14ac:dyDescent="0.3">
      <c r="B11065" s="104"/>
      <c r="C11065" s="105"/>
      <c r="D11065" s="121"/>
      <c r="E11065" s="83"/>
    </row>
    <row r="11066" spans="2:5" x14ac:dyDescent="0.3">
      <c r="B11066" s="104"/>
      <c r="C11066" s="105"/>
      <c r="D11066" s="121"/>
      <c r="E11066" s="83"/>
    </row>
    <row r="11067" spans="2:5" x14ac:dyDescent="0.3">
      <c r="B11067" s="104"/>
      <c r="C11067" s="105"/>
      <c r="D11067" s="121"/>
      <c r="E11067" s="83"/>
    </row>
    <row r="11068" spans="2:5" x14ac:dyDescent="0.3">
      <c r="B11068" s="104"/>
      <c r="C11068" s="105"/>
      <c r="D11068" s="121"/>
      <c r="E11068" s="83"/>
    </row>
    <row r="11069" spans="2:5" x14ac:dyDescent="0.3">
      <c r="B11069" s="104"/>
      <c r="C11069" s="105"/>
      <c r="D11069" s="121"/>
      <c r="E11069" s="83"/>
    </row>
    <row r="11070" spans="2:5" x14ac:dyDescent="0.3">
      <c r="B11070" s="104"/>
      <c r="C11070" s="105"/>
      <c r="D11070" s="121"/>
      <c r="E11070" s="83"/>
    </row>
    <row r="11071" spans="2:5" x14ac:dyDescent="0.3">
      <c r="B11071" s="104"/>
      <c r="C11071" s="105"/>
      <c r="D11071" s="121"/>
      <c r="E11071" s="83"/>
    </row>
    <row r="11072" spans="2:5" x14ac:dyDescent="0.3">
      <c r="B11072" s="104"/>
      <c r="C11072" s="105"/>
      <c r="D11072" s="121"/>
      <c r="E11072" s="83"/>
    </row>
    <row r="11073" spans="2:5" x14ac:dyDescent="0.3">
      <c r="B11073" s="104"/>
      <c r="C11073" s="105"/>
      <c r="D11073" s="121"/>
      <c r="E11073" s="83"/>
    </row>
    <row r="11074" spans="2:5" x14ac:dyDescent="0.3">
      <c r="B11074" s="104"/>
      <c r="C11074" s="105"/>
      <c r="D11074" s="121"/>
      <c r="E11074" s="83"/>
    </row>
    <row r="11075" spans="2:5" x14ac:dyDescent="0.3">
      <c r="B11075" s="104"/>
      <c r="C11075" s="105"/>
      <c r="D11075" s="121"/>
      <c r="E11075" s="83"/>
    </row>
    <row r="11076" spans="2:5" x14ac:dyDescent="0.3">
      <c r="B11076" s="104"/>
      <c r="C11076" s="105"/>
      <c r="D11076" s="121"/>
      <c r="E11076" s="83"/>
    </row>
    <row r="11077" spans="2:5" x14ac:dyDescent="0.3">
      <c r="B11077" s="104"/>
      <c r="C11077" s="105"/>
      <c r="D11077" s="121"/>
      <c r="E11077" s="83"/>
    </row>
    <row r="11078" spans="2:5" x14ac:dyDescent="0.3">
      <c r="B11078" s="104"/>
      <c r="C11078" s="105"/>
      <c r="D11078" s="121"/>
      <c r="E11078" s="83"/>
    </row>
    <row r="11079" spans="2:5" x14ac:dyDescent="0.3">
      <c r="B11079" s="104"/>
      <c r="C11079" s="105"/>
      <c r="D11079" s="121"/>
      <c r="E11079" s="83"/>
    </row>
    <row r="11080" spans="2:5" x14ac:dyDescent="0.3">
      <c r="B11080" s="104"/>
      <c r="C11080" s="105"/>
      <c r="D11080" s="121"/>
      <c r="E11080" s="83"/>
    </row>
    <row r="11081" spans="2:5" x14ac:dyDescent="0.3">
      <c r="B11081" s="104"/>
      <c r="C11081" s="105"/>
      <c r="D11081" s="121"/>
      <c r="E11081" s="83"/>
    </row>
    <row r="11082" spans="2:5" x14ac:dyDescent="0.3">
      <c r="B11082" s="104"/>
      <c r="C11082" s="105"/>
      <c r="D11082" s="121"/>
      <c r="E11082" s="83"/>
    </row>
    <row r="11083" spans="2:5" x14ac:dyDescent="0.3">
      <c r="B11083" s="104"/>
      <c r="C11083" s="105"/>
      <c r="D11083" s="121"/>
      <c r="E11083" s="83"/>
    </row>
    <row r="11084" spans="2:5" x14ac:dyDescent="0.3">
      <c r="B11084" s="104"/>
      <c r="C11084" s="105"/>
      <c r="D11084" s="121"/>
      <c r="E11084" s="83"/>
    </row>
    <row r="11085" spans="2:5" x14ac:dyDescent="0.3">
      <c r="B11085" s="104"/>
      <c r="C11085" s="105"/>
      <c r="D11085" s="121"/>
      <c r="E11085" s="83"/>
    </row>
    <row r="11086" spans="2:5" x14ac:dyDescent="0.3">
      <c r="B11086" s="104"/>
      <c r="C11086" s="105"/>
      <c r="D11086" s="121"/>
      <c r="E11086" s="83"/>
    </row>
    <row r="11087" spans="2:5" x14ac:dyDescent="0.3">
      <c r="B11087" s="104"/>
      <c r="C11087" s="105"/>
      <c r="D11087" s="121"/>
      <c r="E11087" s="83"/>
    </row>
    <row r="11088" spans="2:5" x14ac:dyDescent="0.3">
      <c r="B11088" s="104"/>
      <c r="C11088" s="105"/>
      <c r="D11088" s="121"/>
      <c r="E11088" s="83"/>
    </row>
    <row r="11089" spans="2:5" x14ac:dyDescent="0.3">
      <c r="B11089" s="104"/>
      <c r="C11089" s="105"/>
      <c r="D11089" s="121"/>
      <c r="E11089" s="83"/>
    </row>
    <row r="11090" spans="2:5" x14ac:dyDescent="0.3">
      <c r="B11090" s="104"/>
      <c r="C11090" s="105"/>
      <c r="D11090" s="121"/>
      <c r="E11090" s="83"/>
    </row>
    <row r="11091" spans="2:5" x14ac:dyDescent="0.3">
      <c r="B11091" s="104"/>
      <c r="C11091" s="105"/>
      <c r="D11091" s="121"/>
      <c r="E11091" s="83"/>
    </row>
    <row r="11092" spans="2:5" x14ac:dyDescent="0.3">
      <c r="B11092" s="104"/>
      <c r="C11092" s="105"/>
      <c r="D11092" s="121"/>
      <c r="E11092" s="83"/>
    </row>
    <row r="11093" spans="2:5" x14ac:dyDescent="0.3">
      <c r="B11093" s="104"/>
      <c r="C11093" s="105"/>
      <c r="D11093" s="121"/>
      <c r="E11093" s="83"/>
    </row>
    <row r="11094" spans="2:5" x14ac:dyDescent="0.3">
      <c r="B11094" s="104"/>
      <c r="C11094" s="105"/>
      <c r="D11094" s="121"/>
      <c r="E11094" s="83"/>
    </row>
    <row r="11095" spans="2:5" x14ac:dyDescent="0.3">
      <c r="B11095" s="104"/>
      <c r="C11095" s="105"/>
      <c r="D11095" s="121"/>
      <c r="E11095" s="83"/>
    </row>
    <row r="11096" spans="2:5" x14ac:dyDescent="0.3">
      <c r="B11096" s="104"/>
      <c r="C11096" s="105"/>
      <c r="D11096" s="121"/>
      <c r="E11096" s="83"/>
    </row>
    <row r="11097" spans="2:5" x14ac:dyDescent="0.3">
      <c r="B11097" s="104"/>
      <c r="C11097" s="105"/>
      <c r="D11097" s="121"/>
      <c r="E11097" s="83"/>
    </row>
    <row r="11098" spans="2:5" x14ac:dyDescent="0.3">
      <c r="B11098" s="104"/>
      <c r="C11098" s="105"/>
      <c r="D11098" s="121"/>
      <c r="E11098" s="83"/>
    </row>
    <row r="11099" spans="2:5" x14ac:dyDescent="0.3">
      <c r="B11099" s="104"/>
      <c r="C11099" s="105"/>
      <c r="D11099" s="121"/>
      <c r="E11099" s="83"/>
    </row>
    <row r="11100" spans="2:5" x14ac:dyDescent="0.3">
      <c r="B11100" s="104"/>
      <c r="C11100" s="105"/>
      <c r="D11100" s="121"/>
      <c r="E11100" s="83"/>
    </row>
    <row r="11101" spans="2:5" x14ac:dyDescent="0.3">
      <c r="B11101" s="104"/>
      <c r="C11101" s="105"/>
      <c r="D11101" s="121"/>
      <c r="E11101" s="83"/>
    </row>
    <row r="11102" spans="2:5" x14ac:dyDescent="0.3">
      <c r="B11102" s="104"/>
      <c r="C11102" s="105"/>
      <c r="D11102" s="121"/>
      <c r="E11102" s="83"/>
    </row>
    <row r="11103" spans="2:5" x14ac:dyDescent="0.3">
      <c r="B11103" s="104"/>
      <c r="C11103" s="105"/>
      <c r="D11103" s="121"/>
      <c r="E11103" s="83"/>
    </row>
    <row r="11104" spans="2:5" x14ac:dyDescent="0.3">
      <c r="B11104" s="104"/>
      <c r="C11104" s="105"/>
      <c r="D11104" s="121"/>
      <c r="E11104" s="83"/>
    </row>
    <row r="11105" spans="2:5" x14ac:dyDescent="0.3">
      <c r="B11105" s="104"/>
      <c r="C11105" s="105"/>
      <c r="D11105" s="121"/>
      <c r="E11105" s="83"/>
    </row>
    <row r="11106" spans="2:5" x14ac:dyDescent="0.3">
      <c r="B11106" s="104"/>
      <c r="C11106" s="105"/>
      <c r="D11106" s="121"/>
      <c r="E11106" s="83"/>
    </row>
    <row r="11107" spans="2:5" x14ac:dyDescent="0.3">
      <c r="B11107" s="104"/>
      <c r="C11107" s="105"/>
      <c r="D11107" s="121"/>
      <c r="E11107" s="83"/>
    </row>
    <row r="11108" spans="2:5" x14ac:dyDescent="0.3">
      <c r="B11108" s="104"/>
      <c r="C11108" s="105"/>
      <c r="D11108" s="121"/>
      <c r="E11108" s="83"/>
    </row>
    <row r="11109" spans="2:5" x14ac:dyDescent="0.3">
      <c r="B11109" s="104"/>
      <c r="C11109" s="105"/>
      <c r="D11109" s="121"/>
      <c r="E11109" s="83"/>
    </row>
    <row r="11110" spans="2:5" x14ac:dyDescent="0.3">
      <c r="B11110" s="104"/>
      <c r="C11110" s="105"/>
      <c r="D11110" s="121"/>
      <c r="E11110" s="83"/>
    </row>
    <row r="11111" spans="2:5" x14ac:dyDescent="0.3">
      <c r="B11111" s="104"/>
      <c r="C11111" s="105"/>
      <c r="D11111" s="121"/>
      <c r="E11111" s="83"/>
    </row>
    <row r="11112" spans="2:5" x14ac:dyDescent="0.3">
      <c r="B11112" s="104"/>
      <c r="C11112" s="105"/>
      <c r="D11112" s="121"/>
      <c r="E11112" s="83"/>
    </row>
    <row r="11113" spans="2:5" x14ac:dyDescent="0.3">
      <c r="B11113" s="104"/>
      <c r="C11113" s="105"/>
      <c r="D11113" s="121"/>
      <c r="E11113" s="83"/>
    </row>
    <row r="11114" spans="2:5" x14ac:dyDescent="0.3">
      <c r="B11114" s="104"/>
      <c r="C11114" s="105"/>
      <c r="D11114" s="121"/>
      <c r="E11114" s="83"/>
    </row>
    <row r="11115" spans="2:5" x14ac:dyDescent="0.3">
      <c r="B11115" s="104"/>
      <c r="C11115" s="105"/>
      <c r="D11115" s="121"/>
      <c r="E11115" s="83"/>
    </row>
    <row r="11116" spans="2:5" x14ac:dyDescent="0.3">
      <c r="B11116" s="104"/>
      <c r="C11116" s="105"/>
      <c r="D11116" s="121"/>
      <c r="E11116" s="83"/>
    </row>
    <row r="11117" spans="2:5" x14ac:dyDescent="0.3">
      <c r="B11117" s="104"/>
      <c r="C11117" s="105"/>
      <c r="D11117" s="121"/>
      <c r="E11117" s="83"/>
    </row>
    <row r="11118" spans="2:5" x14ac:dyDescent="0.3">
      <c r="B11118" s="104"/>
      <c r="C11118" s="105"/>
      <c r="D11118" s="121"/>
      <c r="E11118" s="83"/>
    </row>
    <row r="11119" spans="2:5" x14ac:dyDescent="0.3">
      <c r="B11119" s="104"/>
      <c r="C11119" s="105"/>
      <c r="D11119" s="121"/>
      <c r="E11119" s="83"/>
    </row>
    <row r="11120" spans="2:5" x14ac:dyDescent="0.3">
      <c r="B11120" s="104"/>
      <c r="C11120" s="105"/>
      <c r="D11120" s="121"/>
      <c r="E11120" s="83"/>
    </row>
    <row r="11121" spans="2:5" x14ac:dyDescent="0.3">
      <c r="B11121" s="104"/>
      <c r="C11121" s="105"/>
      <c r="D11121" s="121"/>
      <c r="E11121" s="83"/>
    </row>
    <row r="11122" spans="2:5" x14ac:dyDescent="0.3">
      <c r="B11122" s="104"/>
      <c r="C11122" s="105"/>
      <c r="D11122" s="121"/>
      <c r="E11122" s="83"/>
    </row>
    <row r="11123" spans="2:5" x14ac:dyDescent="0.3">
      <c r="B11123" s="104"/>
      <c r="C11123" s="105"/>
      <c r="D11123" s="121"/>
      <c r="E11123" s="83"/>
    </row>
    <row r="11124" spans="2:5" x14ac:dyDescent="0.3">
      <c r="B11124" s="104"/>
      <c r="C11124" s="105"/>
      <c r="D11124" s="121"/>
      <c r="E11124" s="83"/>
    </row>
    <row r="11125" spans="2:5" x14ac:dyDescent="0.3">
      <c r="B11125" s="104"/>
      <c r="C11125" s="105"/>
      <c r="D11125" s="121"/>
      <c r="E11125" s="83"/>
    </row>
    <row r="11126" spans="2:5" x14ac:dyDescent="0.3">
      <c r="B11126" s="104"/>
      <c r="C11126" s="105"/>
      <c r="D11126" s="121"/>
      <c r="E11126" s="83"/>
    </row>
    <row r="11127" spans="2:5" x14ac:dyDescent="0.3">
      <c r="B11127" s="104"/>
      <c r="C11127" s="105"/>
      <c r="D11127" s="121"/>
      <c r="E11127" s="83"/>
    </row>
    <row r="11128" spans="2:5" x14ac:dyDescent="0.3">
      <c r="B11128" s="104"/>
      <c r="C11128" s="105"/>
      <c r="D11128" s="121"/>
      <c r="E11128" s="83"/>
    </row>
    <row r="11129" spans="2:5" x14ac:dyDescent="0.3">
      <c r="B11129" s="104"/>
      <c r="C11129" s="105"/>
      <c r="D11129" s="121"/>
      <c r="E11129" s="83"/>
    </row>
    <row r="11130" spans="2:5" x14ac:dyDescent="0.3">
      <c r="B11130" s="104"/>
      <c r="C11130" s="105"/>
      <c r="D11130" s="121"/>
      <c r="E11130" s="83"/>
    </row>
    <row r="11131" spans="2:5" x14ac:dyDescent="0.3">
      <c r="B11131" s="104"/>
      <c r="C11131" s="105"/>
      <c r="D11131" s="121"/>
      <c r="E11131" s="83"/>
    </row>
    <row r="11132" spans="2:5" x14ac:dyDescent="0.3">
      <c r="B11132" s="104"/>
      <c r="C11132" s="105"/>
      <c r="D11132" s="121"/>
      <c r="E11132" s="83"/>
    </row>
    <row r="11133" spans="2:5" x14ac:dyDescent="0.3">
      <c r="B11133" s="104"/>
      <c r="C11133" s="105"/>
      <c r="D11133" s="121"/>
      <c r="E11133" s="83"/>
    </row>
    <row r="11134" spans="2:5" x14ac:dyDescent="0.3">
      <c r="B11134" s="104"/>
      <c r="C11134" s="105"/>
      <c r="D11134" s="121"/>
      <c r="E11134" s="83"/>
    </row>
    <row r="11135" spans="2:5" x14ac:dyDescent="0.3">
      <c r="B11135" s="104"/>
      <c r="C11135" s="105"/>
      <c r="D11135" s="121"/>
      <c r="E11135" s="83"/>
    </row>
    <row r="11136" spans="2:5" x14ac:dyDescent="0.3">
      <c r="B11136" s="104"/>
      <c r="C11136" s="105"/>
      <c r="D11136" s="121"/>
      <c r="E11136" s="83"/>
    </row>
    <row r="11137" spans="2:5" x14ac:dyDescent="0.3">
      <c r="B11137" s="104"/>
      <c r="C11137" s="105"/>
      <c r="D11137" s="121"/>
      <c r="E11137" s="83"/>
    </row>
    <row r="11138" spans="2:5" x14ac:dyDescent="0.3">
      <c r="B11138" s="104"/>
      <c r="C11138" s="105"/>
      <c r="D11138" s="121"/>
      <c r="E11138" s="83"/>
    </row>
    <row r="11139" spans="2:5" x14ac:dyDescent="0.3">
      <c r="B11139" s="104"/>
      <c r="C11139" s="105"/>
      <c r="D11139" s="121"/>
      <c r="E11139" s="83"/>
    </row>
    <row r="11140" spans="2:5" x14ac:dyDescent="0.3">
      <c r="B11140" s="104"/>
      <c r="C11140" s="105"/>
      <c r="D11140" s="121"/>
      <c r="E11140" s="83"/>
    </row>
    <row r="11141" spans="2:5" x14ac:dyDescent="0.3">
      <c r="B11141" s="104"/>
      <c r="C11141" s="105"/>
      <c r="D11141" s="121"/>
      <c r="E11141" s="83"/>
    </row>
    <row r="11142" spans="2:5" x14ac:dyDescent="0.3">
      <c r="B11142" s="104"/>
      <c r="C11142" s="105"/>
      <c r="D11142" s="121"/>
      <c r="E11142" s="83"/>
    </row>
    <row r="11143" spans="2:5" x14ac:dyDescent="0.3">
      <c r="B11143" s="104"/>
      <c r="C11143" s="105"/>
      <c r="D11143" s="121"/>
      <c r="E11143" s="83"/>
    </row>
    <row r="11144" spans="2:5" x14ac:dyDescent="0.3">
      <c r="B11144" s="104"/>
      <c r="C11144" s="105"/>
      <c r="D11144" s="121"/>
      <c r="E11144" s="83"/>
    </row>
    <row r="11145" spans="2:5" x14ac:dyDescent="0.3">
      <c r="B11145" s="104"/>
      <c r="C11145" s="105"/>
      <c r="D11145" s="121"/>
      <c r="E11145" s="83"/>
    </row>
    <row r="11146" spans="2:5" x14ac:dyDescent="0.3">
      <c r="B11146" s="104"/>
      <c r="C11146" s="105"/>
      <c r="D11146" s="121"/>
      <c r="E11146" s="83"/>
    </row>
    <row r="11147" spans="2:5" x14ac:dyDescent="0.3">
      <c r="B11147" s="104"/>
      <c r="C11147" s="105"/>
      <c r="D11147" s="121"/>
      <c r="E11147" s="83"/>
    </row>
    <row r="11148" spans="2:5" x14ac:dyDescent="0.3">
      <c r="B11148" s="104"/>
      <c r="C11148" s="105"/>
      <c r="D11148" s="121"/>
      <c r="E11148" s="83"/>
    </row>
    <row r="11149" spans="2:5" x14ac:dyDescent="0.3">
      <c r="B11149" s="104"/>
      <c r="C11149" s="105"/>
      <c r="D11149" s="121"/>
      <c r="E11149" s="83"/>
    </row>
    <row r="11150" spans="2:5" x14ac:dyDescent="0.3">
      <c r="B11150" s="104"/>
      <c r="C11150" s="105"/>
      <c r="D11150" s="121"/>
      <c r="E11150" s="83"/>
    </row>
    <row r="11151" spans="2:5" x14ac:dyDescent="0.3">
      <c r="B11151" s="104"/>
      <c r="C11151" s="105"/>
      <c r="D11151" s="121"/>
      <c r="E11151" s="83"/>
    </row>
    <row r="11152" spans="2:5" x14ac:dyDescent="0.3">
      <c r="B11152" s="104"/>
      <c r="C11152" s="105"/>
      <c r="D11152" s="121"/>
      <c r="E11152" s="83"/>
    </row>
    <row r="11153" spans="2:5" x14ac:dyDescent="0.3">
      <c r="B11153" s="104"/>
      <c r="C11153" s="105"/>
      <c r="D11153" s="121"/>
      <c r="E11153" s="83"/>
    </row>
    <row r="11154" spans="2:5" x14ac:dyDescent="0.3">
      <c r="B11154" s="104"/>
      <c r="C11154" s="105"/>
      <c r="D11154" s="121"/>
      <c r="E11154" s="83"/>
    </row>
    <row r="11155" spans="2:5" x14ac:dyDescent="0.3">
      <c r="B11155" s="104"/>
      <c r="C11155" s="105"/>
      <c r="D11155" s="121"/>
      <c r="E11155" s="83"/>
    </row>
    <row r="11156" spans="2:5" x14ac:dyDescent="0.3">
      <c r="B11156" s="104"/>
      <c r="C11156" s="105"/>
      <c r="D11156" s="121"/>
      <c r="E11156" s="83"/>
    </row>
    <row r="11157" spans="2:5" x14ac:dyDescent="0.3">
      <c r="B11157" s="104"/>
      <c r="C11157" s="105"/>
      <c r="D11157" s="121"/>
      <c r="E11157" s="83"/>
    </row>
    <row r="11158" spans="2:5" x14ac:dyDescent="0.3">
      <c r="B11158" s="104"/>
      <c r="C11158" s="105"/>
      <c r="D11158" s="121"/>
      <c r="E11158" s="83"/>
    </row>
    <row r="11159" spans="2:5" x14ac:dyDescent="0.3">
      <c r="B11159" s="104"/>
      <c r="C11159" s="105"/>
      <c r="D11159" s="121"/>
      <c r="E11159" s="83"/>
    </row>
    <row r="11160" spans="2:5" x14ac:dyDescent="0.3">
      <c r="B11160" s="104"/>
      <c r="C11160" s="105"/>
      <c r="D11160" s="121"/>
      <c r="E11160" s="83"/>
    </row>
    <row r="11161" spans="2:5" x14ac:dyDescent="0.3">
      <c r="B11161" s="104"/>
      <c r="C11161" s="105"/>
      <c r="D11161" s="121"/>
      <c r="E11161" s="83"/>
    </row>
    <row r="11162" spans="2:5" x14ac:dyDescent="0.3">
      <c r="B11162" s="104"/>
      <c r="C11162" s="105"/>
      <c r="D11162" s="121"/>
      <c r="E11162" s="83"/>
    </row>
    <row r="11163" spans="2:5" x14ac:dyDescent="0.3">
      <c r="B11163" s="104"/>
      <c r="C11163" s="105"/>
      <c r="D11163" s="121"/>
      <c r="E11163" s="83"/>
    </row>
    <row r="11164" spans="2:5" x14ac:dyDescent="0.3">
      <c r="B11164" s="104"/>
      <c r="C11164" s="105"/>
      <c r="D11164" s="121"/>
      <c r="E11164" s="83"/>
    </row>
    <row r="11165" spans="2:5" x14ac:dyDescent="0.3">
      <c r="B11165" s="104"/>
      <c r="C11165" s="105"/>
      <c r="D11165" s="121"/>
      <c r="E11165" s="83"/>
    </row>
    <row r="11166" spans="2:5" x14ac:dyDescent="0.3">
      <c r="B11166" s="104"/>
      <c r="C11166" s="105"/>
      <c r="D11166" s="121"/>
      <c r="E11166" s="83"/>
    </row>
    <row r="11167" spans="2:5" x14ac:dyDescent="0.3">
      <c r="B11167" s="104"/>
      <c r="C11167" s="105"/>
      <c r="D11167" s="121"/>
      <c r="E11167" s="83"/>
    </row>
    <row r="11168" spans="2:5" x14ac:dyDescent="0.3">
      <c r="B11168" s="104"/>
      <c r="C11168" s="105"/>
      <c r="D11168" s="121"/>
      <c r="E11168" s="83"/>
    </row>
    <row r="11169" spans="2:5" x14ac:dyDescent="0.3">
      <c r="B11169" s="104"/>
      <c r="C11169" s="105"/>
      <c r="D11169" s="121"/>
      <c r="E11169" s="83"/>
    </row>
    <row r="11170" spans="2:5" x14ac:dyDescent="0.3">
      <c r="B11170" s="104"/>
      <c r="C11170" s="105"/>
      <c r="D11170" s="121"/>
      <c r="E11170" s="83"/>
    </row>
    <row r="11171" spans="2:5" x14ac:dyDescent="0.3">
      <c r="B11171" s="104"/>
      <c r="C11171" s="105"/>
      <c r="D11171" s="121"/>
      <c r="E11171" s="83"/>
    </row>
    <row r="11172" spans="2:5" x14ac:dyDescent="0.3">
      <c r="B11172" s="104"/>
      <c r="C11172" s="105"/>
      <c r="D11172" s="121"/>
      <c r="E11172" s="83"/>
    </row>
    <row r="11173" spans="2:5" x14ac:dyDescent="0.3">
      <c r="B11173" s="104"/>
      <c r="C11173" s="105"/>
      <c r="D11173" s="121"/>
      <c r="E11173" s="83"/>
    </row>
    <row r="11174" spans="2:5" x14ac:dyDescent="0.3">
      <c r="B11174" s="104"/>
      <c r="C11174" s="105"/>
      <c r="D11174" s="121"/>
      <c r="E11174" s="83"/>
    </row>
    <row r="11175" spans="2:5" x14ac:dyDescent="0.3">
      <c r="B11175" s="104"/>
      <c r="C11175" s="105"/>
      <c r="D11175" s="121"/>
      <c r="E11175" s="83"/>
    </row>
    <row r="11176" spans="2:5" x14ac:dyDescent="0.3">
      <c r="B11176" s="104"/>
      <c r="C11176" s="105"/>
      <c r="D11176" s="121"/>
      <c r="E11176" s="83"/>
    </row>
    <row r="11177" spans="2:5" x14ac:dyDescent="0.3">
      <c r="B11177" s="104"/>
      <c r="C11177" s="105"/>
      <c r="D11177" s="121"/>
      <c r="E11177" s="83"/>
    </row>
    <row r="11178" spans="2:5" x14ac:dyDescent="0.3">
      <c r="B11178" s="104"/>
      <c r="C11178" s="105"/>
      <c r="D11178" s="121"/>
      <c r="E11178" s="83"/>
    </row>
    <row r="11179" spans="2:5" x14ac:dyDescent="0.3">
      <c r="B11179" s="104"/>
      <c r="C11179" s="105"/>
      <c r="D11179" s="121"/>
      <c r="E11179" s="83"/>
    </row>
    <row r="11180" spans="2:5" x14ac:dyDescent="0.3">
      <c r="B11180" s="104"/>
      <c r="C11180" s="105"/>
      <c r="D11180" s="121"/>
      <c r="E11180" s="83"/>
    </row>
    <row r="11181" spans="2:5" x14ac:dyDescent="0.3">
      <c r="B11181" s="104"/>
      <c r="C11181" s="105"/>
      <c r="D11181" s="121"/>
      <c r="E11181" s="83"/>
    </row>
    <row r="11182" spans="2:5" x14ac:dyDescent="0.3">
      <c r="B11182" s="104"/>
      <c r="C11182" s="105"/>
      <c r="D11182" s="121"/>
      <c r="E11182" s="83"/>
    </row>
    <row r="11183" spans="2:5" x14ac:dyDescent="0.3">
      <c r="B11183" s="104"/>
      <c r="C11183" s="105"/>
      <c r="D11183" s="121"/>
      <c r="E11183" s="83"/>
    </row>
    <row r="11184" spans="2:5" x14ac:dyDescent="0.3">
      <c r="B11184" s="104"/>
      <c r="C11184" s="105"/>
      <c r="D11184" s="121"/>
      <c r="E11184" s="83"/>
    </row>
    <row r="11185" spans="2:5" x14ac:dyDescent="0.3">
      <c r="B11185" s="104"/>
      <c r="C11185" s="105"/>
      <c r="D11185" s="121"/>
      <c r="E11185" s="83"/>
    </row>
    <row r="11186" spans="2:5" x14ac:dyDescent="0.3">
      <c r="B11186" s="104"/>
      <c r="C11186" s="105"/>
      <c r="D11186" s="121"/>
      <c r="E11186" s="83"/>
    </row>
    <row r="11187" spans="2:5" x14ac:dyDescent="0.3">
      <c r="B11187" s="104"/>
      <c r="C11187" s="105"/>
      <c r="D11187" s="121"/>
      <c r="E11187" s="83"/>
    </row>
    <row r="11188" spans="2:5" x14ac:dyDescent="0.3">
      <c r="B11188" s="104"/>
      <c r="C11188" s="105"/>
      <c r="D11188" s="121"/>
      <c r="E11188" s="83"/>
    </row>
    <row r="11189" spans="2:5" x14ac:dyDescent="0.3">
      <c r="B11189" s="104"/>
      <c r="C11189" s="105"/>
      <c r="D11189" s="121"/>
      <c r="E11189" s="83"/>
    </row>
    <row r="11190" spans="2:5" x14ac:dyDescent="0.3">
      <c r="B11190" s="104"/>
      <c r="C11190" s="105"/>
      <c r="D11190" s="121"/>
      <c r="E11190" s="83"/>
    </row>
    <row r="11191" spans="2:5" x14ac:dyDescent="0.3">
      <c r="B11191" s="104"/>
      <c r="C11191" s="105"/>
      <c r="D11191" s="121"/>
      <c r="E11191" s="83"/>
    </row>
    <row r="11192" spans="2:5" x14ac:dyDescent="0.3">
      <c r="B11192" s="104"/>
      <c r="C11192" s="105"/>
      <c r="D11192" s="121"/>
      <c r="E11192" s="83"/>
    </row>
    <row r="11193" spans="2:5" x14ac:dyDescent="0.3">
      <c r="B11193" s="104"/>
      <c r="C11193" s="105"/>
      <c r="D11193" s="121"/>
      <c r="E11193" s="83"/>
    </row>
    <row r="11194" spans="2:5" x14ac:dyDescent="0.3">
      <c r="B11194" s="104"/>
      <c r="C11194" s="105"/>
      <c r="D11194" s="121"/>
      <c r="E11194" s="83"/>
    </row>
    <row r="11195" spans="2:5" x14ac:dyDescent="0.3">
      <c r="B11195" s="104"/>
      <c r="C11195" s="105"/>
      <c r="D11195" s="121"/>
      <c r="E11195" s="83"/>
    </row>
    <row r="11196" spans="2:5" x14ac:dyDescent="0.3">
      <c r="B11196" s="104"/>
      <c r="C11196" s="105"/>
      <c r="D11196" s="121"/>
      <c r="E11196" s="83"/>
    </row>
    <row r="11197" spans="2:5" x14ac:dyDescent="0.3">
      <c r="B11197" s="104"/>
      <c r="C11197" s="105"/>
      <c r="D11197" s="121"/>
      <c r="E11197" s="83"/>
    </row>
    <row r="11198" spans="2:5" x14ac:dyDescent="0.3">
      <c r="B11198" s="104"/>
      <c r="C11198" s="105"/>
      <c r="D11198" s="121"/>
      <c r="E11198" s="83"/>
    </row>
    <row r="11199" spans="2:5" x14ac:dyDescent="0.3">
      <c r="B11199" s="104"/>
      <c r="C11199" s="105"/>
      <c r="D11199" s="121"/>
      <c r="E11199" s="83"/>
    </row>
    <row r="11200" spans="2:5" x14ac:dyDescent="0.3">
      <c r="B11200" s="104"/>
      <c r="C11200" s="105"/>
      <c r="D11200" s="121"/>
      <c r="E11200" s="83"/>
    </row>
    <row r="11201" spans="2:5" x14ac:dyDescent="0.3">
      <c r="B11201" s="104"/>
      <c r="C11201" s="105"/>
      <c r="D11201" s="121"/>
      <c r="E11201" s="83"/>
    </row>
    <row r="11202" spans="2:5" x14ac:dyDescent="0.3">
      <c r="B11202" s="104"/>
      <c r="C11202" s="105"/>
      <c r="D11202" s="121"/>
      <c r="E11202" s="83"/>
    </row>
    <row r="11203" spans="2:5" x14ac:dyDescent="0.3">
      <c r="B11203" s="104"/>
      <c r="C11203" s="105"/>
      <c r="D11203" s="121"/>
      <c r="E11203" s="83"/>
    </row>
    <row r="11204" spans="2:5" x14ac:dyDescent="0.3">
      <c r="B11204" s="104"/>
      <c r="C11204" s="105"/>
      <c r="D11204" s="121"/>
      <c r="E11204" s="83"/>
    </row>
    <row r="11205" spans="2:5" x14ac:dyDescent="0.3">
      <c r="B11205" s="104"/>
      <c r="C11205" s="105"/>
      <c r="D11205" s="121"/>
      <c r="E11205" s="83"/>
    </row>
    <row r="11206" spans="2:5" x14ac:dyDescent="0.3">
      <c r="B11206" s="104"/>
      <c r="C11206" s="105"/>
      <c r="D11206" s="121"/>
      <c r="E11206" s="83"/>
    </row>
    <row r="11207" spans="2:5" x14ac:dyDescent="0.3">
      <c r="B11207" s="104"/>
      <c r="C11207" s="105"/>
      <c r="D11207" s="121"/>
      <c r="E11207" s="83"/>
    </row>
    <row r="11208" spans="2:5" x14ac:dyDescent="0.3">
      <c r="B11208" s="104"/>
      <c r="C11208" s="105"/>
      <c r="D11208" s="121"/>
      <c r="E11208" s="83"/>
    </row>
    <row r="11209" spans="2:5" x14ac:dyDescent="0.3">
      <c r="B11209" s="104"/>
      <c r="C11209" s="105"/>
      <c r="D11209" s="121"/>
      <c r="E11209" s="83"/>
    </row>
    <row r="11210" spans="2:5" x14ac:dyDescent="0.3">
      <c r="B11210" s="104"/>
      <c r="C11210" s="105"/>
      <c r="D11210" s="121"/>
      <c r="E11210" s="83"/>
    </row>
    <row r="11211" spans="2:5" x14ac:dyDescent="0.3">
      <c r="B11211" s="104"/>
      <c r="C11211" s="105"/>
      <c r="D11211" s="121"/>
      <c r="E11211" s="83"/>
    </row>
    <row r="11212" spans="2:5" x14ac:dyDescent="0.3">
      <c r="B11212" s="104"/>
      <c r="C11212" s="105"/>
      <c r="D11212" s="121"/>
      <c r="E11212" s="83"/>
    </row>
    <row r="11213" spans="2:5" x14ac:dyDescent="0.3">
      <c r="B11213" s="104"/>
      <c r="C11213" s="105"/>
      <c r="D11213" s="121"/>
      <c r="E11213" s="83"/>
    </row>
    <row r="11214" spans="2:5" x14ac:dyDescent="0.3">
      <c r="B11214" s="104"/>
      <c r="C11214" s="105"/>
      <c r="D11214" s="121"/>
      <c r="E11214" s="83"/>
    </row>
    <row r="11215" spans="2:5" x14ac:dyDescent="0.3">
      <c r="B11215" s="104"/>
      <c r="C11215" s="105"/>
      <c r="D11215" s="121"/>
      <c r="E11215" s="83"/>
    </row>
    <row r="11216" spans="2:5" x14ac:dyDescent="0.3">
      <c r="B11216" s="104"/>
      <c r="C11216" s="105"/>
      <c r="D11216" s="121"/>
      <c r="E11216" s="83"/>
    </row>
    <row r="11217" spans="2:5" x14ac:dyDescent="0.3">
      <c r="B11217" s="104"/>
      <c r="C11217" s="105"/>
      <c r="D11217" s="121"/>
      <c r="E11217" s="83"/>
    </row>
    <row r="11218" spans="2:5" x14ac:dyDescent="0.3">
      <c r="B11218" s="104"/>
      <c r="C11218" s="105"/>
      <c r="D11218" s="121"/>
      <c r="E11218" s="83"/>
    </row>
    <row r="11219" spans="2:5" x14ac:dyDescent="0.3">
      <c r="B11219" s="104"/>
      <c r="C11219" s="105"/>
      <c r="D11219" s="121"/>
      <c r="E11219" s="83"/>
    </row>
    <row r="11220" spans="2:5" x14ac:dyDescent="0.3">
      <c r="B11220" s="104"/>
      <c r="C11220" s="105"/>
      <c r="D11220" s="121"/>
      <c r="E11220" s="83"/>
    </row>
    <row r="11221" spans="2:5" x14ac:dyDescent="0.3">
      <c r="B11221" s="104"/>
      <c r="C11221" s="105"/>
      <c r="D11221" s="121"/>
      <c r="E11221" s="83"/>
    </row>
    <row r="11222" spans="2:5" x14ac:dyDescent="0.3">
      <c r="B11222" s="104"/>
      <c r="C11222" s="105"/>
      <c r="D11222" s="121"/>
      <c r="E11222" s="83"/>
    </row>
    <row r="11223" spans="2:5" x14ac:dyDescent="0.3">
      <c r="B11223" s="104"/>
      <c r="C11223" s="105"/>
      <c r="D11223" s="121"/>
      <c r="E11223" s="83"/>
    </row>
    <row r="11224" spans="2:5" x14ac:dyDescent="0.3">
      <c r="B11224" s="104"/>
      <c r="C11224" s="105"/>
      <c r="D11224" s="121"/>
      <c r="E11224" s="83"/>
    </row>
    <row r="11225" spans="2:5" x14ac:dyDescent="0.3">
      <c r="B11225" s="104"/>
      <c r="C11225" s="105"/>
      <c r="D11225" s="121"/>
      <c r="E11225" s="83"/>
    </row>
    <row r="11226" spans="2:5" x14ac:dyDescent="0.3">
      <c r="B11226" s="104"/>
      <c r="C11226" s="105"/>
      <c r="D11226" s="121"/>
      <c r="E11226" s="83"/>
    </row>
    <row r="11227" spans="2:5" x14ac:dyDescent="0.3">
      <c r="B11227" s="104"/>
      <c r="C11227" s="105"/>
      <c r="D11227" s="121"/>
      <c r="E11227" s="83"/>
    </row>
    <row r="11228" spans="2:5" x14ac:dyDescent="0.3">
      <c r="B11228" s="104"/>
      <c r="C11228" s="105"/>
      <c r="D11228" s="121"/>
      <c r="E11228" s="83"/>
    </row>
    <row r="11229" spans="2:5" x14ac:dyDescent="0.3">
      <c r="B11229" s="104"/>
      <c r="C11229" s="105"/>
      <c r="D11229" s="121"/>
      <c r="E11229" s="83"/>
    </row>
    <row r="11230" spans="2:5" x14ac:dyDescent="0.3">
      <c r="B11230" s="104"/>
      <c r="C11230" s="105"/>
      <c r="D11230" s="121"/>
      <c r="E11230" s="83"/>
    </row>
    <row r="11231" spans="2:5" x14ac:dyDescent="0.3">
      <c r="B11231" s="104"/>
      <c r="C11231" s="105"/>
      <c r="D11231" s="121"/>
      <c r="E11231" s="83"/>
    </row>
    <row r="11232" spans="2:5" x14ac:dyDescent="0.3">
      <c r="B11232" s="104"/>
      <c r="C11232" s="105"/>
      <c r="D11232" s="121"/>
      <c r="E11232" s="83"/>
    </row>
    <row r="11233" spans="2:5" x14ac:dyDescent="0.3">
      <c r="B11233" s="104"/>
      <c r="C11233" s="105"/>
      <c r="D11233" s="121"/>
      <c r="E11233" s="83"/>
    </row>
    <row r="11234" spans="2:5" x14ac:dyDescent="0.3">
      <c r="B11234" s="104"/>
      <c r="C11234" s="105"/>
      <c r="D11234" s="121"/>
      <c r="E11234" s="83"/>
    </row>
    <row r="11235" spans="2:5" x14ac:dyDescent="0.3">
      <c r="B11235" s="104"/>
      <c r="C11235" s="105"/>
      <c r="D11235" s="121"/>
      <c r="E11235" s="83"/>
    </row>
    <row r="11236" spans="2:5" x14ac:dyDescent="0.3">
      <c r="B11236" s="104"/>
      <c r="C11236" s="105"/>
      <c r="D11236" s="121"/>
      <c r="E11236" s="83"/>
    </row>
    <row r="11237" spans="2:5" x14ac:dyDescent="0.3">
      <c r="B11237" s="104"/>
      <c r="C11237" s="105"/>
      <c r="D11237" s="121"/>
      <c r="E11237" s="83"/>
    </row>
    <row r="11238" spans="2:5" x14ac:dyDescent="0.3">
      <c r="B11238" s="104"/>
      <c r="C11238" s="105"/>
      <c r="D11238" s="121"/>
      <c r="E11238" s="83"/>
    </row>
    <row r="11239" spans="2:5" x14ac:dyDescent="0.3">
      <c r="B11239" s="104"/>
      <c r="C11239" s="105"/>
      <c r="D11239" s="121"/>
      <c r="E11239" s="83"/>
    </row>
    <row r="11240" spans="2:5" x14ac:dyDescent="0.3">
      <c r="B11240" s="104"/>
      <c r="C11240" s="105"/>
      <c r="D11240" s="121"/>
      <c r="E11240" s="83"/>
    </row>
    <row r="11241" spans="2:5" x14ac:dyDescent="0.3">
      <c r="B11241" s="104"/>
      <c r="C11241" s="105"/>
      <c r="D11241" s="121"/>
      <c r="E11241" s="83"/>
    </row>
    <row r="11242" spans="2:5" x14ac:dyDescent="0.3">
      <c r="B11242" s="104"/>
      <c r="C11242" s="105"/>
      <c r="D11242" s="121"/>
      <c r="E11242" s="83"/>
    </row>
    <row r="11243" spans="2:5" x14ac:dyDescent="0.3">
      <c r="B11243" s="104"/>
      <c r="C11243" s="105"/>
      <c r="D11243" s="121"/>
      <c r="E11243" s="83"/>
    </row>
    <row r="11244" spans="2:5" x14ac:dyDescent="0.3">
      <c r="B11244" s="104"/>
      <c r="C11244" s="105"/>
      <c r="D11244" s="121"/>
      <c r="E11244" s="83"/>
    </row>
    <row r="11245" spans="2:5" x14ac:dyDescent="0.3">
      <c r="B11245" s="104"/>
      <c r="C11245" s="105"/>
      <c r="D11245" s="121"/>
      <c r="E11245" s="83"/>
    </row>
    <row r="11246" spans="2:5" x14ac:dyDescent="0.3">
      <c r="B11246" s="104"/>
      <c r="C11246" s="105"/>
      <c r="D11246" s="121"/>
      <c r="E11246" s="83"/>
    </row>
    <row r="11247" spans="2:5" x14ac:dyDescent="0.3">
      <c r="B11247" s="104"/>
      <c r="C11247" s="105"/>
      <c r="D11247" s="121"/>
      <c r="E11247" s="83"/>
    </row>
    <row r="11248" spans="2:5" x14ac:dyDescent="0.3">
      <c r="B11248" s="104"/>
      <c r="C11248" s="105"/>
      <c r="D11248" s="121"/>
      <c r="E11248" s="83"/>
    </row>
    <row r="11249" spans="2:5" x14ac:dyDescent="0.3">
      <c r="B11249" s="104"/>
      <c r="C11249" s="105"/>
      <c r="D11249" s="121"/>
      <c r="E11249" s="83"/>
    </row>
    <row r="11250" spans="2:5" x14ac:dyDescent="0.3">
      <c r="B11250" s="104"/>
      <c r="C11250" s="105"/>
      <c r="D11250" s="121"/>
      <c r="E11250" s="83"/>
    </row>
    <row r="11251" spans="2:5" x14ac:dyDescent="0.3">
      <c r="B11251" s="104"/>
      <c r="C11251" s="105"/>
      <c r="D11251" s="121"/>
      <c r="E11251" s="83"/>
    </row>
    <row r="11252" spans="2:5" x14ac:dyDescent="0.3">
      <c r="B11252" s="104"/>
      <c r="C11252" s="105"/>
      <c r="D11252" s="121"/>
      <c r="E11252" s="83"/>
    </row>
    <row r="11253" spans="2:5" x14ac:dyDescent="0.3">
      <c r="B11253" s="104"/>
      <c r="C11253" s="105"/>
      <c r="D11253" s="121"/>
      <c r="E11253" s="83"/>
    </row>
    <row r="11254" spans="2:5" x14ac:dyDescent="0.3">
      <c r="B11254" s="104"/>
      <c r="C11254" s="105"/>
      <c r="D11254" s="121"/>
      <c r="E11254" s="83"/>
    </row>
    <row r="11255" spans="2:5" x14ac:dyDescent="0.3">
      <c r="B11255" s="104"/>
      <c r="C11255" s="105"/>
      <c r="D11255" s="121"/>
      <c r="E11255" s="83"/>
    </row>
    <row r="11256" spans="2:5" x14ac:dyDescent="0.3">
      <c r="B11256" s="104"/>
      <c r="C11256" s="105"/>
      <c r="D11256" s="121"/>
      <c r="E11256" s="83"/>
    </row>
    <row r="11257" spans="2:5" x14ac:dyDescent="0.3">
      <c r="B11257" s="104"/>
      <c r="C11257" s="105"/>
      <c r="D11257" s="121"/>
      <c r="E11257" s="83"/>
    </row>
    <row r="11258" spans="2:5" x14ac:dyDescent="0.3">
      <c r="B11258" s="104"/>
      <c r="C11258" s="105"/>
      <c r="D11258" s="121"/>
      <c r="E11258" s="83"/>
    </row>
    <row r="11259" spans="2:5" x14ac:dyDescent="0.3">
      <c r="B11259" s="104"/>
      <c r="C11259" s="105"/>
      <c r="D11259" s="121"/>
      <c r="E11259" s="83"/>
    </row>
    <row r="11260" spans="2:5" x14ac:dyDescent="0.3">
      <c r="B11260" s="104"/>
      <c r="C11260" s="105"/>
      <c r="D11260" s="121"/>
      <c r="E11260" s="83"/>
    </row>
    <row r="11261" spans="2:5" x14ac:dyDescent="0.3">
      <c r="B11261" s="104"/>
      <c r="C11261" s="105"/>
      <c r="D11261" s="121"/>
      <c r="E11261" s="83"/>
    </row>
    <row r="11262" spans="2:5" x14ac:dyDescent="0.3">
      <c r="B11262" s="104"/>
      <c r="C11262" s="105"/>
      <c r="D11262" s="121"/>
      <c r="E11262" s="83"/>
    </row>
    <row r="11263" spans="2:5" x14ac:dyDescent="0.3">
      <c r="B11263" s="104"/>
      <c r="C11263" s="105"/>
      <c r="D11263" s="121"/>
      <c r="E11263" s="83"/>
    </row>
    <row r="11264" spans="2:5" x14ac:dyDescent="0.3">
      <c r="B11264" s="104"/>
      <c r="C11264" s="105"/>
      <c r="D11264" s="121"/>
      <c r="E11264" s="83"/>
    </row>
    <row r="11265" spans="2:5" x14ac:dyDescent="0.3">
      <c r="B11265" s="104"/>
      <c r="C11265" s="105"/>
      <c r="D11265" s="121"/>
      <c r="E11265" s="83"/>
    </row>
    <row r="11266" spans="2:5" x14ac:dyDescent="0.3">
      <c r="B11266" s="104"/>
      <c r="C11266" s="105"/>
      <c r="D11266" s="121"/>
      <c r="E11266" s="83"/>
    </row>
    <row r="11267" spans="2:5" x14ac:dyDescent="0.3">
      <c r="B11267" s="104"/>
      <c r="C11267" s="105"/>
      <c r="D11267" s="121"/>
      <c r="E11267" s="83"/>
    </row>
    <row r="11268" spans="2:5" x14ac:dyDescent="0.3">
      <c r="B11268" s="104"/>
      <c r="C11268" s="105"/>
      <c r="D11268" s="121"/>
      <c r="E11268" s="83"/>
    </row>
    <row r="11269" spans="2:5" x14ac:dyDescent="0.3">
      <c r="B11269" s="104"/>
      <c r="C11269" s="105"/>
      <c r="D11269" s="121"/>
      <c r="E11269" s="83"/>
    </row>
    <row r="11270" spans="2:5" x14ac:dyDescent="0.3">
      <c r="B11270" s="104"/>
      <c r="C11270" s="105"/>
      <c r="D11270" s="121"/>
      <c r="E11270" s="83"/>
    </row>
    <row r="11271" spans="2:5" x14ac:dyDescent="0.3">
      <c r="B11271" s="104"/>
      <c r="C11271" s="105"/>
      <c r="D11271" s="121"/>
      <c r="E11271" s="83"/>
    </row>
    <row r="11272" spans="2:5" x14ac:dyDescent="0.3">
      <c r="B11272" s="104"/>
      <c r="C11272" s="105"/>
      <c r="D11272" s="121"/>
      <c r="E11272" s="83"/>
    </row>
    <row r="11273" spans="2:5" x14ac:dyDescent="0.3">
      <c r="B11273" s="104"/>
      <c r="C11273" s="105"/>
      <c r="D11273" s="121"/>
      <c r="E11273" s="83"/>
    </row>
    <row r="11274" spans="2:5" x14ac:dyDescent="0.3">
      <c r="B11274" s="104"/>
      <c r="C11274" s="105"/>
      <c r="D11274" s="121"/>
      <c r="E11274" s="83"/>
    </row>
    <row r="11275" spans="2:5" x14ac:dyDescent="0.3">
      <c r="B11275" s="104"/>
      <c r="C11275" s="105"/>
      <c r="D11275" s="121"/>
      <c r="E11275" s="83"/>
    </row>
    <row r="11276" spans="2:5" x14ac:dyDescent="0.3">
      <c r="B11276" s="104"/>
      <c r="C11276" s="105"/>
      <c r="D11276" s="121"/>
      <c r="E11276" s="83"/>
    </row>
    <row r="11277" spans="2:5" x14ac:dyDescent="0.3">
      <c r="B11277" s="104"/>
      <c r="C11277" s="105"/>
      <c r="D11277" s="121"/>
      <c r="E11277" s="83"/>
    </row>
    <row r="11278" spans="2:5" x14ac:dyDescent="0.3">
      <c r="B11278" s="104"/>
      <c r="C11278" s="105"/>
      <c r="D11278" s="121"/>
      <c r="E11278" s="83"/>
    </row>
    <row r="11279" spans="2:5" x14ac:dyDescent="0.3">
      <c r="B11279" s="104"/>
      <c r="C11279" s="105"/>
      <c r="D11279" s="121"/>
      <c r="E11279" s="83"/>
    </row>
    <row r="11280" spans="2:5" x14ac:dyDescent="0.3">
      <c r="B11280" s="104"/>
      <c r="C11280" s="105"/>
      <c r="D11280" s="121"/>
      <c r="E11280" s="83"/>
    </row>
    <row r="11281" spans="2:5" x14ac:dyDescent="0.3">
      <c r="B11281" s="104"/>
      <c r="C11281" s="105"/>
      <c r="D11281" s="121"/>
      <c r="E11281" s="83"/>
    </row>
    <row r="11282" spans="2:5" x14ac:dyDescent="0.3">
      <c r="B11282" s="104"/>
      <c r="C11282" s="105"/>
      <c r="D11282" s="121"/>
      <c r="E11282" s="83"/>
    </row>
    <row r="11283" spans="2:5" x14ac:dyDescent="0.3">
      <c r="B11283" s="104"/>
      <c r="C11283" s="105"/>
      <c r="D11283" s="121"/>
      <c r="E11283" s="83"/>
    </row>
    <row r="11284" spans="2:5" x14ac:dyDescent="0.3">
      <c r="B11284" s="104"/>
      <c r="C11284" s="105"/>
      <c r="D11284" s="121"/>
      <c r="E11284" s="83"/>
    </row>
    <row r="11285" spans="2:5" x14ac:dyDescent="0.3">
      <c r="B11285" s="104"/>
      <c r="C11285" s="105"/>
      <c r="D11285" s="121"/>
      <c r="E11285" s="83"/>
    </row>
    <row r="11286" spans="2:5" x14ac:dyDescent="0.3">
      <c r="B11286" s="104"/>
      <c r="C11286" s="105"/>
      <c r="D11286" s="121"/>
      <c r="E11286" s="83"/>
    </row>
    <row r="11287" spans="2:5" x14ac:dyDescent="0.3">
      <c r="B11287" s="104"/>
      <c r="C11287" s="105"/>
      <c r="D11287" s="121"/>
      <c r="E11287" s="83"/>
    </row>
    <row r="11288" spans="2:5" x14ac:dyDescent="0.3">
      <c r="B11288" s="104"/>
      <c r="C11288" s="105"/>
      <c r="D11288" s="121"/>
      <c r="E11288" s="83"/>
    </row>
    <row r="11289" spans="2:5" x14ac:dyDescent="0.3">
      <c r="B11289" s="104"/>
      <c r="C11289" s="105"/>
      <c r="D11289" s="121"/>
      <c r="E11289" s="83"/>
    </row>
    <row r="11290" spans="2:5" x14ac:dyDescent="0.3">
      <c r="B11290" s="104"/>
      <c r="C11290" s="105"/>
      <c r="D11290" s="121"/>
      <c r="E11290" s="83"/>
    </row>
    <row r="11291" spans="2:5" x14ac:dyDescent="0.3">
      <c r="B11291" s="104"/>
      <c r="C11291" s="105"/>
      <c r="D11291" s="121"/>
      <c r="E11291" s="83"/>
    </row>
    <row r="11292" spans="2:5" x14ac:dyDescent="0.3">
      <c r="B11292" s="104"/>
      <c r="C11292" s="105"/>
      <c r="D11292" s="121"/>
      <c r="E11292" s="83"/>
    </row>
    <row r="11293" spans="2:5" x14ac:dyDescent="0.3">
      <c r="B11293" s="104"/>
      <c r="C11293" s="105"/>
      <c r="D11293" s="121"/>
      <c r="E11293" s="83"/>
    </row>
    <row r="11294" spans="2:5" x14ac:dyDescent="0.3">
      <c r="B11294" s="104"/>
      <c r="C11294" s="105"/>
      <c r="D11294" s="121"/>
      <c r="E11294" s="83"/>
    </row>
    <row r="11295" spans="2:5" x14ac:dyDescent="0.3">
      <c r="B11295" s="104"/>
      <c r="C11295" s="105"/>
      <c r="D11295" s="121"/>
      <c r="E11295" s="83"/>
    </row>
    <row r="11296" spans="2:5" x14ac:dyDescent="0.3">
      <c r="B11296" s="104"/>
      <c r="C11296" s="105"/>
      <c r="D11296" s="121"/>
      <c r="E11296" s="83"/>
    </row>
    <row r="11297" spans="2:5" x14ac:dyDescent="0.3">
      <c r="B11297" s="104"/>
      <c r="C11297" s="105"/>
      <c r="D11297" s="121"/>
      <c r="E11297" s="83"/>
    </row>
    <row r="11298" spans="2:5" x14ac:dyDescent="0.3">
      <c r="B11298" s="104"/>
      <c r="C11298" s="105"/>
      <c r="D11298" s="121"/>
      <c r="E11298" s="83"/>
    </row>
    <row r="11299" spans="2:5" x14ac:dyDescent="0.3">
      <c r="B11299" s="104"/>
      <c r="C11299" s="105"/>
      <c r="D11299" s="121"/>
      <c r="E11299" s="83"/>
    </row>
    <row r="11300" spans="2:5" x14ac:dyDescent="0.3">
      <c r="B11300" s="104"/>
      <c r="C11300" s="105"/>
      <c r="D11300" s="121"/>
      <c r="E11300" s="83"/>
    </row>
    <row r="11301" spans="2:5" x14ac:dyDescent="0.3">
      <c r="B11301" s="104"/>
      <c r="C11301" s="105"/>
      <c r="D11301" s="121"/>
      <c r="E11301" s="83"/>
    </row>
    <row r="11302" spans="2:5" x14ac:dyDescent="0.3">
      <c r="B11302" s="104"/>
      <c r="C11302" s="105"/>
      <c r="D11302" s="121"/>
      <c r="E11302" s="83"/>
    </row>
    <row r="11303" spans="2:5" x14ac:dyDescent="0.3">
      <c r="B11303" s="104"/>
      <c r="C11303" s="105"/>
      <c r="D11303" s="121"/>
      <c r="E11303" s="83"/>
    </row>
    <row r="11304" spans="2:5" x14ac:dyDescent="0.3">
      <c r="B11304" s="104"/>
      <c r="C11304" s="105"/>
      <c r="D11304" s="121"/>
      <c r="E11304" s="83"/>
    </row>
    <row r="11305" spans="2:5" x14ac:dyDescent="0.3">
      <c r="B11305" s="104"/>
      <c r="C11305" s="105"/>
      <c r="D11305" s="121"/>
      <c r="E11305" s="83"/>
    </row>
    <row r="11306" spans="2:5" x14ac:dyDescent="0.3">
      <c r="B11306" s="104"/>
      <c r="C11306" s="105"/>
      <c r="D11306" s="121"/>
      <c r="E11306" s="83"/>
    </row>
    <row r="11307" spans="2:5" x14ac:dyDescent="0.3">
      <c r="B11307" s="104"/>
      <c r="C11307" s="105"/>
      <c r="D11307" s="121"/>
      <c r="E11307" s="83"/>
    </row>
    <row r="11308" spans="2:5" x14ac:dyDescent="0.3">
      <c r="B11308" s="104"/>
      <c r="C11308" s="105"/>
      <c r="D11308" s="121"/>
      <c r="E11308" s="83"/>
    </row>
    <row r="11309" spans="2:5" x14ac:dyDescent="0.3">
      <c r="B11309" s="104"/>
      <c r="C11309" s="105"/>
      <c r="D11309" s="121"/>
      <c r="E11309" s="83"/>
    </row>
    <row r="11310" spans="2:5" x14ac:dyDescent="0.3">
      <c r="B11310" s="104"/>
      <c r="C11310" s="105"/>
      <c r="D11310" s="121"/>
      <c r="E11310" s="83"/>
    </row>
    <row r="11311" spans="2:5" x14ac:dyDescent="0.3">
      <c r="B11311" s="104"/>
      <c r="C11311" s="105"/>
      <c r="D11311" s="121"/>
      <c r="E11311" s="83"/>
    </row>
    <row r="11312" spans="2:5" x14ac:dyDescent="0.3">
      <c r="B11312" s="104"/>
      <c r="C11312" s="105"/>
      <c r="D11312" s="121"/>
      <c r="E11312" s="83"/>
    </row>
    <row r="11313" spans="2:5" x14ac:dyDescent="0.3">
      <c r="B11313" s="104"/>
      <c r="C11313" s="105"/>
      <c r="D11313" s="121"/>
      <c r="E11313" s="83"/>
    </row>
    <row r="11314" spans="2:5" x14ac:dyDescent="0.3">
      <c r="B11314" s="104"/>
      <c r="C11314" s="105"/>
      <c r="D11314" s="121"/>
      <c r="E11314" s="83"/>
    </row>
    <row r="11315" spans="2:5" x14ac:dyDescent="0.3">
      <c r="B11315" s="104"/>
      <c r="C11315" s="105"/>
      <c r="D11315" s="121"/>
      <c r="E11315" s="83"/>
    </row>
    <row r="11316" spans="2:5" x14ac:dyDescent="0.3">
      <c r="B11316" s="104"/>
      <c r="C11316" s="105"/>
      <c r="D11316" s="121"/>
      <c r="E11316" s="83"/>
    </row>
    <row r="11317" spans="2:5" x14ac:dyDescent="0.3">
      <c r="B11317" s="104"/>
      <c r="C11317" s="105"/>
      <c r="D11317" s="121"/>
      <c r="E11317" s="83"/>
    </row>
    <row r="11318" spans="2:5" x14ac:dyDescent="0.3">
      <c r="B11318" s="104"/>
      <c r="C11318" s="105"/>
      <c r="D11318" s="121"/>
      <c r="E11318" s="83"/>
    </row>
    <row r="11319" spans="2:5" x14ac:dyDescent="0.3">
      <c r="B11319" s="104"/>
      <c r="C11319" s="105"/>
      <c r="D11319" s="121"/>
      <c r="E11319" s="83"/>
    </row>
    <row r="11320" spans="2:5" x14ac:dyDescent="0.3">
      <c r="B11320" s="104"/>
      <c r="C11320" s="105"/>
      <c r="D11320" s="121"/>
      <c r="E11320" s="83"/>
    </row>
    <row r="11321" spans="2:5" x14ac:dyDescent="0.3">
      <c r="B11321" s="104"/>
      <c r="C11321" s="105"/>
      <c r="D11321" s="121"/>
      <c r="E11321" s="83"/>
    </row>
    <row r="11322" spans="2:5" x14ac:dyDescent="0.3">
      <c r="B11322" s="104"/>
      <c r="C11322" s="105"/>
      <c r="D11322" s="121"/>
      <c r="E11322" s="83"/>
    </row>
    <row r="11323" spans="2:5" x14ac:dyDescent="0.3">
      <c r="B11323" s="104"/>
      <c r="C11323" s="105"/>
      <c r="D11323" s="121"/>
      <c r="E11323" s="83"/>
    </row>
    <row r="11324" spans="2:5" x14ac:dyDescent="0.3">
      <c r="B11324" s="104"/>
      <c r="C11324" s="105"/>
      <c r="D11324" s="121"/>
      <c r="E11324" s="83"/>
    </row>
    <row r="11325" spans="2:5" x14ac:dyDescent="0.3">
      <c r="B11325" s="104"/>
      <c r="C11325" s="105"/>
      <c r="D11325" s="121"/>
      <c r="E11325" s="83"/>
    </row>
    <row r="11326" spans="2:5" x14ac:dyDescent="0.3">
      <c r="B11326" s="104"/>
      <c r="C11326" s="105"/>
      <c r="D11326" s="121"/>
      <c r="E11326" s="83"/>
    </row>
    <row r="11327" spans="2:5" x14ac:dyDescent="0.3">
      <c r="B11327" s="104"/>
      <c r="C11327" s="105"/>
      <c r="D11327" s="121"/>
      <c r="E11327" s="83"/>
    </row>
    <row r="11328" spans="2:5" x14ac:dyDescent="0.3">
      <c r="B11328" s="104"/>
      <c r="C11328" s="105"/>
      <c r="D11328" s="121"/>
      <c r="E11328" s="83"/>
    </row>
    <row r="11329" spans="2:5" x14ac:dyDescent="0.3">
      <c r="B11329" s="104"/>
      <c r="C11329" s="105"/>
      <c r="D11329" s="121"/>
      <c r="E11329" s="83"/>
    </row>
    <row r="11330" spans="2:5" x14ac:dyDescent="0.3">
      <c r="B11330" s="104"/>
      <c r="C11330" s="105"/>
      <c r="D11330" s="121"/>
      <c r="E11330" s="83"/>
    </row>
    <row r="11331" spans="2:5" x14ac:dyDescent="0.3">
      <c r="B11331" s="104"/>
      <c r="C11331" s="105"/>
      <c r="D11331" s="121"/>
      <c r="E11331" s="83"/>
    </row>
    <row r="11332" spans="2:5" x14ac:dyDescent="0.3">
      <c r="B11332" s="104"/>
      <c r="C11332" s="105"/>
      <c r="D11332" s="121"/>
      <c r="E11332" s="83"/>
    </row>
    <row r="11333" spans="2:5" x14ac:dyDescent="0.3">
      <c r="B11333" s="104"/>
      <c r="C11333" s="105"/>
      <c r="D11333" s="121"/>
      <c r="E11333" s="83"/>
    </row>
    <row r="11334" spans="2:5" x14ac:dyDescent="0.3">
      <c r="B11334" s="104"/>
      <c r="C11334" s="105"/>
      <c r="D11334" s="121"/>
      <c r="E11334" s="83"/>
    </row>
    <row r="11335" spans="2:5" x14ac:dyDescent="0.3">
      <c r="B11335" s="104"/>
      <c r="C11335" s="105"/>
      <c r="D11335" s="121"/>
      <c r="E11335" s="83"/>
    </row>
    <row r="11336" spans="2:5" x14ac:dyDescent="0.3">
      <c r="B11336" s="104"/>
      <c r="C11336" s="105"/>
      <c r="D11336" s="121"/>
      <c r="E11336" s="83"/>
    </row>
    <row r="11337" spans="2:5" x14ac:dyDescent="0.3">
      <c r="B11337" s="104"/>
      <c r="C11337" s="105"/>
      <c r="D11337" s="121"/>
      <c r="E11337" s="83"/>
    </row>
    <row r="11338" spans="2:5" x14ac:dyDescent="0.3">
      <c r="B11338" s="104"/>
      <c r="C11338" s="105"/>
      <c r="D11338" s="121"/>
      <c r="E11338" s="83"/>
    </row>
    <row r="11339" spans="2:5" x14ac:dyDescent="0.3">
      <c r="B11339" s="104"/>
      <c r="C11339" s="105"/>
      <c r="D11339" s="121"/>
      <c r="E11339" s="83"/>
    </row>
    <row r="11340" spans="2:5" x14ac:dyDescent="0.3">
      <c r="B11340" s="104"/>
      <c r="C11340" s="105"/>
      <c r="D11340" s="121"/>
      <c r="E11340" s="83"/>
    </row>
    <row r="11341" spans="2:5" x14ac:dyDescent="0.3">
      <c r="B11341" s="104"/>
      <c r="C11341" s="105"/>
      <c r="D11341" s="121"/>
      <c r="E11341" s="83"/>
    </row>
    <row r="11342" spans="2:5" x14ac:dyDescent="0.3">
      <c r="B11342" s="104"/>
      <c r="C11342" s="105"/>
      <c r="D11342" s="121"/>
      <c r="E11342" s="83"/>
    </row>
    <row r="11343" spans="2:5" x14ac:dyDescent="0.3">
      <c r="B11343" s="104"/>
      <c r="C11343" s="105"/>
      <c r="D11343" s="121"/>
      <c r="E11343" s="83"/>
    </row>
    <row r="11344" spans="2:5" x14ac:dyDescent="0.3">
      <c r="B11344" s="104"/>
      <c r="C11344" s="105"/>
      <c r="D11344" s="121"/>
      <c r="E11344" s="83"/>
    </row>
    <row r="11345" spans="2:5" x14ac:dyDescent="0.3">
      <c r="B11345" s="104"/>
      <c r="C11345" s="105"/>
      <c r="D11345" s="121"/>
      <c r="E11345" s="83"/>
    </row>
    <row r="11346" spans="2:5" x14ac:dyDescent="0.3">
      <c r="B11346" s="104"/>
      <c r="C11346" s="105"/>
      <c r="D11346" s="121"/>
      <c r="E11346" s="83"/>
    </row>
    <row r="11347" spans="2:5" x14ac:dyDescent="0.3">
      <c r="B11347" s="104"/>
      <c r="C11347" s="105"/>
      <c r="D11347" s="121"/>
      <c r="E11347" s="83"/>
    </row>
    <row r="11348" spans="2:5" x14ac:dyDescent="0.3">
      <c r="B11348" s="104"/>
      <c r="C11348" s="105"/>
      <c r="D11348" s="121"/>
      <c r="E11348" s="83"/>
    </row>
    <row r="11349" spans="2:5" x14ac:dyDescent="0.3">
      <c r="B11349" s="104"/>
      <c r="C11349" s="105"/>
      <c r="D11349" s="121"/>
      <c r="E11349" s="83"/>
    </row>
    <row r="11350" spans="2:5" x14ac:dyDescent="0.3">
      <c r="B11350" s="104"/>
      <c r="C11350" s="105"/>
      <c r="D11350" s="121"/>
      <c r="E11350" s="83"/>
    </row>
    <row r="11351" spans="2:5" x14ac:dyDescent="0.3">
      <c r="B11351" s="104"/>
      <c r="C11351" s="105"/>
      <c r="D11351" s="121"/>
      <c r="E11351" s="83"/>
    </row>
    <row r="11352" spans="2:5" x14ac:dyDescent="0.3">
      <c r="B11352" s="104"/>
      <c r="C11352" s="105"/>
      <c r="D11352" s="121"/>
      <c r="E11352" s="83"/>
    </row>
    <row r="11353" spans="2:5" x14ac:dyDescent="0.3">
      <c r="B11353" s="104"/>
      <c r="C11353" s="105"/>
      <c r="D11353" s="121"/>
      <c r="E11353" s="83"/>
    </row>
    <row r="11354" spans="2:5" x14ac:dyDescent="0.3">
      <c r="B11354" s="104"/>
      <c r="C11354" s="105"/>
      <c r="D11354" s="121"/>
      <c r="E11354" s="83"/>
    </row>
    <row r="11355" spans="2:5" x14ac:dyDescent="0.3">
      <c r="B11355" s="104"/>
      <c r="C11355" s="105"/>
      <c r="D11355" s="121"/>
      <c r="E11355" s="83"/>
    </row>
    <row r="11356" spans="2:5" x14ac:dyDescent="0.3">
      <c r="B11356" s="104"/>
      <c r="C11356" s="105"/>
      <c r="D11356" s="121"/>
      <c r="E11356" s="83"/>
    </row>
    <row r="11357" spans="2:5" x14ac:dyDescent="0.3">
      <c r="B11357" s="104"/>
      <c r="C11357" s="105"/>
      <c r="D11357" s="121"/>
      <c r="E11357" s="83"/>
    </row>
    <row r="11358" spans="2:5" x14ac:dyDescent="0.3">
      <c r="B11358" s="104"/>
      <c r="C11358" s="105"/>
      <c r="D11358" s="121"/>
      <c r="E11358" s="83"/>
    </row>
    <row r="11359" spans="2:5" x14ac:dyDescent="0.3">
      <c r="B11359" s="104"/>
      <c r="C11359" s="105"/>
      <c r="D11359" s="121"/>
      <c r="E11359" s="83"/>
    </row>
    <row r="11360" spans="2:5" x14ac:dyDescent="0.3">
      <c r="B11360" s="104"/>
      <c r="C11360" s="105"/>
      <c r="D11360" s="121"/>
      <c r="E11360" s="83"/>
    </row>
    <row r="11361" spans="2:5" x14ac:dyDescent="0.3">
      <c r="B11361" s="104"/>
      <c r="C11361" s="105"/>
      <c r="D11361" s="121"/>
      <c r="E11361" s="83"/>
    </row>
    <row r="11362" spans="2:5" x14ac:dyDescent="0.3">
      <c r="B11362" s="104"/>
      <c r="C11362" s="105"/>
      <c r="D11362" s="121"/>
      <c r="E11362" s="83"/>
    </row>
    <row r="11363" spans="2:5" x14ac:dyDescent="0.3">
      <c r="B11363" s="104"/>
      <c r="C11363" s="105"/>
      <c r="D11363" s="121"/>
      <c r="E11363" s="83"/>
    </row>
    <row r="11364" spans="2:5" x14ac:dyDescent="0.3">
      <c r="B11364" s="104"/>
      <c r="C11364" s="105"/>
      <c r="D11364" s="121"/>
      <c r="E11364" s="83"/>
    </row>
    <row r="11365" spans="2:5" x14ac:dyDescent="0.3">
      <c r="B11365" s="104"/>
      <c r="C11365" s="105"/>
      <c r="D11365" s="121"/>
      <c r="E11365" s="83"/>
    </row>
    <row r="11366" spans="2:5" x14ac:dyDescent="0.3">
      <c r="B11366" s="104"/>
      <c r="C11366" s="105"/>
      <c r="D11366" s="121"/>
      <c r="E11366" s="83"/>
    </row>
    <row r="11367" spans="2:5" x14ac:dyDescent="0.3">
      <c r="B11367" s="104"/>
      <c r="C11367" s="105"/>
      <c r="D11367" s="121"/>
      <c r="E11367" s="83"/>
    </row>
    <row r="11368" spans="2:5" x14ac:dyDescent="0.3">
      <c r="B11368" s="104"/>
      <c r="C11368" s="105"/>
      <c r="D11368" s="121"/>
      <c r="E11368" s="83"/>
    </row>
    <row r="11369" spans="2:5" x14ac:dyDescent="0.3">
      <c r="B11369" s="104"/>
      <c r="C11369" s="105"/>
      <c r="D11369" s="121"/>
      <c r="E11369" s="83"/>
    </row>
    <row r="11370" spans="2:5" x14ac:dyDescent="0.3">
      <c r="B11370" s="104"/>
      <c r="C11370" s="105"/>
      <c r="D11370" s="121"/>
      <c r="E11370" s="83"/>
    </row>
    <row r="11371" spans="2:5" x14ac:dyDescent="0.3">
      <c r="B11371" s="104"/>
      <c r="C11371" s="105"/>
      <c r="D11371" s="121"/>
      <c r="E11371" s="83"/>
    </row>
    <row r="11372" spans="2:5" x14ac:dyDescent="0.3">
      <c r="B11372" s="104"/>
      <c r="C11372" s="105"/>
      <c r="D11372" s="121"/>
      <c r="E11372" s="83"/>
    </row>
    <row r="11373" spans="2:5" x14ac:dyDescent="0.3">
      <c r="B11373" s="104"/>
      <c r="C11373" s="105"/>
      <c r="D11373" s="121"/>
      <c r="E11373" s="83"/>
    </row>
    <row r="11374" spans="2:5" x14ac:dyDescent="0.3">
      <c r="B11374" s="104"/>
      <c r="C11374" s="105"/>
      <c r="D11374" s="121"/>
      <c r="E11374" s="83"/>
    </row>
    <row r="11375" spans="2:5" x14ac:dyDescent="0.3">
      <c r="B11375" s="104"/>
      <c r="C11375" s="105"/>
      <c r="D11375" s="121"/>
      <c r="E11375" s="83"/>
    </row>
    <row r="11376" spans="2:5" x14ac:dyDescent="0.3">
      <c r="B11376" s="104"/>
      <c r="C11376" s="105"/>
      <c r="D11376" s="121"/>
      <c r="E11376" s="83"/>
    </row>
    <row r="11377" spans="2:5" x14ac:dyDescent="0.3">
      <c r="B11377" s="104"/>
      <c r="C11377" s="105"/>
      <c r="D11377" s="121"/>
      <c r="E11377" s="83"/>
    </row>
    <row r="11378" spans="2:5" x14ac:dyDescent="0.3">
      <c r="B11378" s="104"/>
      <c r="C11378" s="105"/>
      <c r="D11378" s="121"/>
      <c r="E11378" s="83"/>
    </row>
    <row r="11379" spans="2:5" x14ac:dyDescent="0.3">
      <c r="B11379" s="104"/>
      <c r="C11379" s="105"/>
      <c r="D11379" s="121"/>
      <c r="E11379" s="83"/>
    </row>
    <row r="11380" spans="2:5" x14ac:dyDescent="0.3">
      <c r="B11380" s="104"/>
      <c r="C11380" s="105"/>
      <c r="D11380" s="121"/>
      <c r="E11380" s="83"/>
    </row>
    <row r="11381" spans="2:5" x14ac:dyDescent="0.3">
      <c r="B11381" s="104"/>
      <c r="C11381" s="105"/>
      <c r="D11381" s="121"/>
      <c r="E11381" s="83"/>
    </row>
    <row r="11382" spans="2:5" x14ac:dyDescent="0.3">
      <c r="B11382" s="104"/>
      <c r="C11382" s="105"/>
      <c r="D11382" s="121"/>
      <c r="E11382" s="83"/>
    </row>
    <row r="11383" spans="2:5" x14ac:dyDescent="0.3">
      <c r="B11383" s="104"/>
      <c r="C11383" s="105"/>
      <c r="D11383" s="121"/>
      <c r="E11383" s="83"/>
    </row>
    <row r="11384" spans="2:5" x14ac:dyDescent="0.3">
      <c r="B11384" s="104"/>
      <c r="C11384" s="105"/>
      <c r="D11384" s="121"/>
      <c r="E11384" s="83"/>
    </row>
    <row r="11385" spans="2:5" x14ac:dyDescent="0.3">
      <c r="B11385" s="104"/>
      <c r="C11385" s="105"/>
      <c r="D11385" s="121"/>
      <c r="E11385" s="83"/>
    </row>
    <row r="11386" spans="2:5" x14ac:dyDescent="0.3">
      <c r="B11386" s="104"/>
      <c r="C11386" s="105"/>
      <c r="D11386" s="121"/>
      <c r="E11386" s="83"/>
    </row>
    <row r="11387" spans="2:5" x14ac:dyDescent="0.3">
      <c r="B11387" s="104"/>
      <c r="C11387" s="105"/>
      <c r="D11387" s="121"/>
      <c r="E11387" s="83"/>
    </row>
    <row r="11388" spans="2:5" x14ac:dyDescent="0.3">
      <c r="B11388" s="104"/>
      <c r="C11388" s="105"/>
      <c r="D11388" s="121"/>
      <c r="E11388" s="83"/>
    </row>
    <row r="11389" spans="2:5" x14ac:dyDescent="0.3">
      <c r="B11389" s="104"/>
      <c r="C11389" s="105"/>
      <c r="D11389" s="121"/>
      <c r="E11389" s="83"/>
    </row>
    <row r="11390" spans="2:5" x14ac:dyDescent="0.3">
      <c r="B11390" s="104"/>
      <c r="C11390" s="105"/>
      <c r="D11390" s="121"/>
      <c r="E11390" s="83"/>
    </row>
    <row r="11391" spans="2:5" x14ac:dyDescent="0.3">
      <c r="B11391" s="104"/>
      <c r="C11391" s="105"/>
      <c r="D11391" s="121"/>
      <c r="E11391" s="83"/>
    </row>
    <row r="11392" spans="2:5" x14ac:dyDescent="0.3">
      <c r="B11392" s="104"/>
      <c r="C11392" s="105"/>
      <c r="D11392" s="121"/>
      <c r="E11392" s="83"/>
    </row>
    <row r="11393" spans="2:5" x14ac:dyDescent="0.3">
      <c r="B11393" s="104"/>
      <c r="C11393" s="105"/>
      <c r="D11393" s="121"/>
      <c r="E11393" s="83"/>
    </row>
    <row r="11394" spans="2:5" x14ac:dyDescent="0.3">
      <c r="B11394" s="104"/>
      <c r="C11394" s="105"/>
      <c r="D11394" s="121"/>
      <c r="E11394" s="83"/>
    </row>
    <row r="11395" spans="2:5" x14ac:dyDescent="0.3">
      <c r="B11395" s="104"/>
      <c r="C11395" s="105"/>
      <c r="D11395" s="121"/>
      <c r="E11395" s="83"/>
    </row>
    <row r="11396" spans="2:5" x14ac:dyDescent="0.3">
      <c r="B11396" s="104"/>
      <c r="C11396" s="105"/>
      <c r="D11396" s="121"/>
      <c r="E11396" s="83"/>
    </row>
    <row r="11397" spans="2:5" x14ac:dyDescent="0.3">
      <c r="B11397" s="104"/>
      <c r="C11397" s="105"/>
      <c r="D11397" s="121"/>
      <c r="E11397" s="83"/>
    </row>
    <row r="11398" spans="2:5" x14ac:dyDescent="0.3">
      <c r="B11398" s="104"/>
      <c r="C11398" s="105"/>
      <c r="D11398" s="121"/>
      <c r="E11398" s="83"/>
    </row>
    <row r="11399" spans="2:5" x14ac:dyDescent="0.3">
      <c r="B11399" s="104"/>
      <c r="C11399" s="105"/>
      <c r="D11399" s="121"/>
      <c r="E11399" s="83"/>
    </row>
    <row r="11400" spans="2:5" x14ac:dyDescent="0.3">
      <c r="B11400" s="104"/>
      <c r="C11400" s="105"/>
      <c r="D11400" s="121"/>
      <c r="E11400" s="83"/>
    </row>
    <row r="11401" spans="2:5" x14ac:dyDescent="0.3">
      <c r="B11401" s="104"/>
      <c r="C11401" s="105"/>
      <c r="D11401" s="121"/>
      <c r="E11401" s="83"/>
    </row>
    <row r="11402" spans="2:5" x14ac:dyDescent="0.3">
      <c r="B11402" s="104"/>
      <c r="C11402" s="105"/>
      <c r="D11402" s="121"/>
      <c r="E11402" s="83"/>
    </row>
    <row r="11403" spans="2:5" x14ac:dyDescent="0.3">
      <c r="B11403" s="104"/>
      <c r="C11403" s="105"/>
      <c r="D11403" s="121"/>
      <c r="E11403" s="83"/>
    </row>
    <row r="11404" spans="2:5" x14ac:dyDescent="0.3">
      <c r="B11404" s="104"/>
      <c r="C11404" s="105"/>
      <c r="D11404" s="121"/>
      <c r="E11404" s="83"/>
    </row>
    <row r="11405" spans="2:5" x14ac:dyDescent="0.3">
      <c r="B11405" s="104"/>
      <c r="C11405" s="105"/>
      <c r="D11405" s="121"/>
      <c r="E11405" s="83"/>
    </row>
    <row r="11406" spans="2:5" x14ac:dyDescent="0.3">
      <c r="B11406" s="104"/>
      <c r="C11406" s="105"/>
      <c r="D11406" s="121"/>
      <c r="E11406" s="83"/>
    </row>
    <row r="11407" spans="2:5" x14ac:dyDescent="0.3">
      <c r="B11407" s="104"/>
      <c r="C11407" s="105"/>
      <c r="D11407" s="121"/>
      <c r="E11407" s="83"/>
    </row>
    <row r="11408" spans="2:5" x14ac:dyDescent="0.3">
      <c r="B11408" s="104"/>
      <c r="C11408" s="105"/>
      <c r="D11408" s="121"/>
      <c r="E11408" s="83"/>
    </row>
    <row r="11409" spans="2:5" x14ac:dyDescent="0.3">
      <c r="B11409" s="104"/>
      <c r="C11409" s="105"/>
      <c r="D11409" s="121"/>
      <c r="E11409" s="83"/>
    </row>
    <row r="11410" spans="2:5" x14ac:dyDescent="0.3">
      <c r="B11410" s="104"/>
      <c r="C11410" s="105"/>
      <c r="D11410" s="121"/>
      <c r="E11410" s="83"/>
    </row>
    <row r="11411" spans="2:5" x14ac:dyDescent="0.3">
      <c r="B11411" s="104"/>
      <c r="C11411" s="105"/>
      <c r="D11411" s="121"/>
      <c r="E11411" s="83"/>
    </row>
    <row r="11412" spans="2:5" x14ac:dyDescent="0.3">
      <c r="B11412" s="104"/>
      <c r="C11412" s="105"/>
      <c r="D11412" s="121"/>
      <c r="E11412" s="83"/>
    </row>
    <row r="11413" spans="2:5" x14ac:dyDescent="0.3">
      <c r="B11413" s="104"/>
      <c r="C11413" s="105"/>
      <c r="D11413" s="121"/>
      <c r="E11413" s="83"/>
    </row>
    <row r="11414" spans="2:5" x14ac:dyDescent="0.3">
      <c r="B11414" s="104"/>
      <c r="C11414" s="105"/>
      <c r="D11414" s="121"/>
      <c r="E11414" s="83"/>
    </row>
    <row r="11415" spans="2:5" x14ac:dyDescent="0.3">
      <c r="B11415" s="104"/>
      <c r="C11415" s="105"/>
      <c r="D11415" s="121"/>
      <c r="E11415" s="83"/>
    </row>
    <row r="11416" spans="2:5" x14ac:dyDescent="0.3">
      <c r="B11416" s="104"/>
      <c r="C11416" s="105"/>
      <c r="D11416" s="121"/>
      <c r="E11416" s="83"/>
    </row>
    <row r="11417" spans="2:5" x14ac:dyDescent="0.3">
      <c r="B11417" s="104"/>
      <c r="C11417" s="105"/>
      <c r="D11417" s="121"/>
      <c r="E11417" s="83"/>
    </row>
    <row r="11418" spans="2:5" x14ac:dyDescent="0.3">
      <c r="B11418" s="104"/>
      <c r="C11418" s="105"/>
      <c r="D11418" s="121"/>
      <c r="E11418" s="83"/>
    </row>
    <row r="11419" spans="2:5" x14ac:dyDescent="0.3">
      <c r="B11419" s="104"/>
      <c r="C11419" s="105"/>
      <c r="D11419" s="121"/>
      <c r="E11419" s="83"/>
    </row>
    <row r="11420" spans="2:5" x14ac:dyDescent="0.3">
      <c r="B11420" s="104"/>
      <c r="C11420" s="105"/>
      <c r="D11420" s="121"/>
      <c r="E11420" s="83"/>
    </row>
    <row r="11421" spans="2:5" x14ac:dyDescent="0.3">
      <c r="B11421" s="104"/>
      <c r="C11421" s="105"/>
      <c r="D11421" s="121"/>
      <c r="E11421" s="83"/>
    </row>
    <row r="11422" spans="2:5" x14ac:dyDescent="0.3">
      <c r="B11422" s="104"/>
      <c r="C11422" s="105"/>
      <c r="D11422" s="121"/>
      <c r="E11422" s="83"/>
    </row>
    <row r="11423" spans="2:5" x14ac:dyDescent="0.3">
      <c r="B11423" s="104"/>
      <c r="C11423" s="105"/>
      <c r="D11423" s="121"/>
      <c r="E11423" s="83"/>
    </row>
    <row r="11424" spans="2:5" x14ac:dyDescent="0.3">
      <c r="B11424" s="104"/>
      <c r="C11424" s="105"/>
      <c r="D11424" s="121"/>
      <c r="E11424" s="83"/>
    </row>
    <row r="11425" spans="2:5" x14ac:dyDescent="0.3">
      <c r="B11425" s="104"/>
      <c r="C11425" s="105"/>
      <c r="D11425" s="121"/>
      <c r="E11425" s="83"/>
    </row>
    <row r="11426" spans="2:5" x14ac:dyDescent="0.3">
      <c r="B11426" s="104"/>
      <c r="C11426" s="105"/>
      <c r="D11426" s="121"/>
      <c r="E11426" s="83"/>
    </row>
    <row r="11427" spans="2:5" x14ac:dyDescent="0.3">
      <c r="B11427" s="104"/>
      <c r="C11427" s="105"/>
      <c r="D11427" s="121"/>
      <c r="E11427" s="83"/>
    </row>
    <row r="11428" spans="2:5" x14ac:dyDescent="0.3">
      <c r="B11428" s="104"/>
      <c r="C11428" s="105"/>
      <c r="D11428" s="121"/>
      <c r="E11428" s="83"/>
    </row>
    <row r="11429" spans="2:5" x14ac:dyDescent="0.3">
      <c r="B11429" s="104"/>
      <c r="C11429" s="105"/>
      <c r="D11429" s="121"/>
      <c r="E11429" s="83"/>
    </row>
    <row r="11430" spans="2:5" x14ac:dyDescent="0.3">
      <c r="B11430" s="104"/>
      <c r="C11430" s="105"/>
      <c r="D11430" s="121"/>
      <c r="E11430" s="83"/>
    </row>
    <row r="11431" spans="2:5" x14ac:dyDescent="0.3">
      <c r="B11431" s="104"/>
      <c r="C11431" s="105"/>
      <c r="D11431" s="121"/>
      <c r="E11431" s="83"/>
    </row>
    <row r="11432" spans="2:5" x14ac:dyDescent="0.3">
      <c r="B11432" s="104"/>
      <c r="C11432" s="105"/>
      <c r="D11432" s="121"/>
      <c r="E11432" s="83"/>
    </row>
    <row r="11433" spans="2:5" x14ac:dyDescent="0.3">
      <c r="B11433" s="104"/>
      <c r="C11433" s="105"/>
      <c r="D11433" s="121"/>
      <c r="E11433" s="83"/>
    </row>
    <row r="11434" spans="2:5" x14ac:dyDescent="0.3">
      <c r="B11434" s="104"/>
      <c r="C11434" s="105"/>
      <c r="D11434" s="121"/>
      <c r="E11434" s="83"/>
    </row>
    <row r="11435" spans="2:5" x14ac:dyDescent="0.3">
      <c r="B11435" s="104"/>
      <c r="C11435" s="105"/>
      <c r="D11435" s="121"/>
      <c r="E11435" s="83"/>
    </row>
    <row r="11436" spans="2:5" x14ac:dyDescent="0.3">
      <c r="B11436" s="104"/>
      <c r="C11436" s="105"/>
      <c r="D11436" s="121"/>
      <c r="E11436" s="83"/>
    </row>
    <row r="11437" spans="2:5" x14ac:dyDescent="0.3">
      <c r="B11437" s="104"/>
      <c r="C11437" s="105"/>
      <c r="D11437" s="121"/>
      <c r="E11437" s="83"/>
    </row>
    <row r="11438" spans="2:5" x14ac:dyDescent="0.3">
      <c r="B11438" s="104"/>
      <c r="C11438" s="105"/>
      <c r="D11438" s="121"/>
      <c r="E11438" s="83"/>
    </row>
    <row r="11439" spans="2:5" x14ac:dyDescent="0.3">
      <c r="B11439" s="104"/>
      <c r="C11439" s="105"/>
      <c r="D11439" s="121"/>
      <c r="E11439" s="83"/>
    </row>
    <row r="11440" spans="2:5" x14ac:dyDescent="0.3">
      <c r="B11440" s="104"/>
      <c r="C11440" s="105"/>
      <c r="D11440" s="121"/>
      <c r="E11440" s="83"/>
    </row>
    <row r="11441" spans="2:5" x14ac:dyDescent="0.3">
      <c r="B11441" s="104"/>
      <c r="C11441" s="105"/>
      <c r="D11441" s="121"/>
      <c r="E11441" s="83"/>
    </row>
    <row r="11442" spans="2:5" x14ac:dyDescent="0.3">
      <c r="B11442" s="104"/>
      <c r="C11442" s="105"/>
      <c r="D11442" s="121"/>
      <c r="E11442" s="83"/>
    </row>
    <row r="11443" spans="2:5" x14ac:dyDescent="0.3">
      <c r="B11443" s="104"/>
      <c r="C11443" s="105"/>
      <c r="D11443" s="121"/>
      <c r="E11443" s="83"/>
    </row>
    <row r="11444" spans="2:5" x14ac:dyDescent="0.3">
      <c r="B11444" s="104"/>
      <c r="C11444" s="105"/>
      <c r="D11444" s="121"/>
      <c r="E11444" s="83"/>
    </row>
    <row r="11445" spans="2:5" x14ac:dyDescent="0.3">
      <c r="B11445" s="104"/>
      <c r="C11445" s="105"/>
      <c r="D11445" s="121"/>
      <c r="E11445" s="83"/>
    </row>
    <row r="11446" spans="2:5" x14ac:dyDescent="0.3">
      <c r="B11446" s="104"/>
      <c r="C11446" s="105"/>
      <c r="D11446" s="121"/>
      <c r="E11446" s="83"/>
    </row>
    <row r="11447" spans="2:5" x14ac:dyDescent="0.3">
      <c r="B11447" s="104"/>
      <c r="C11447" s="105"/>
      <c r="D11447" s="121"/>
      <c r="E11447" s="83"/>
    </row>
    <row r="11448" spans="2:5" x14ac:dyDescent="0.3">
      <c r="B11448" s="104"/>
      <c r="C11448" s="105"/>
      <c r="D11448" s="121"/>
      <c r="E11448" s="83"/>
    </row>
    <row r="11449" spans="2:5" x14ac:dyDescent="0.3">
      <c r="B11449" s="104"/>
      <c r="C11449" s="105"/>
      <c r="D11449" s="121"/>
      <c r="E11449" s="83"/>
    </row>
    <row r="11450" spans="2:5" x14ac:dyDescent="0.3">
      <c r="B11450" s="104"/>
      <c r="C11450" s="105"/>
      <c r="D11450" s="121"/>
      <c r="E11450" s="83"/>
    </row>
    <row r="11451" spans="2:5" x14ac:dyDescent="0.3">
      <c r="B11451" s="104"/>
      <c r="C11451" s="105"/>
      <c r="D11451" s="121"/>
      <c r="E11451" s="83"/>
    </row>
    <row r="11452" spans="2:5" x14ac:dyDescent="0.3">
      <c r="B11452" s="104"/>
      <c r="C11452" s="105"/>
      <c r="D11452" s="121"/>
      <c r="E11452" s="83"/>
    </row>
    <row r="11453" spans="2:5" x14ac:dyDescent="0.3">
      <c r="B11453" s="104"/>
      <c r="C11453" s="105"/>
      <c r="D11453" s="121"/>
      <c r="E11453" s="83"/>
    </row>
    <row r="11454" spans="2:5" x14ac:dyDescent="0.3">
      <c r="B11454" s="104"/>
      <c r="C11454" s="105"/>
      <c r="D11454" s="121"/>
      <c r="E11454" s="83"/>
    </row>
    <row r="11455" spans="2:5" x14ac:dyDescent="0.3">
      <c r="B11455" s="104"/>
      <c r="C11455" s="105"/>
      <c r="D11455" s="121"/>
      <c r="E11455" s="83"/>
    </row>
    <row r="11456" spans="2:5" x14ac:dyDescent="0.3">
      <c r="B11456" s="104"/>
      <c r="C11456" s="105"/>
      <c r="D11456" s="121"/>
      <c r="E11456" s="83"/>
    </row>
    <row r="11457" spans="2:5" x14ac:dyDescent="0.3">
      <c r="B11457" s="104"/>
      <c r="C11457" s="105"/>
      <c r="D11457" s="121"/>
      <c r="E11457" s="83"/>
    </row>
    <row r="11458" spans="2:5" x14ac:dyDescent="0.3">
      <c r="B11458" s="104"/>
      <c r="C11458" s="105"/>
      <c r="D11458" s="121"/>
      <c r="E11458" s="83"/>
    </row>
    <row r="11459" spans="2:5" x14ac:dyDescent="0.3">
      <c r="B11459" s="104"/>
      <c r="C11459" s="105"/>
      <c r="D11459" s="121"/>
      <c r="E11459" s="83"/>
    </row>
    <row r="11460" spans="2:5" x14ac:dyDescent="0.3">
      <c r="B11460" s="104"/>
      <c r="C11460" s="105"/>
      <c r="D11460" s="121"/>
      <c r="E11460" s="83"/>
    </row>
    <row r="11461" spans="2:5" x14ac:dyDescent="0.3">
      <c r="B11461" s="104"/>
      <c r="C11461" s="105"/>
      <c r="D11461" s="121"/>
      <c r="E11461" s="83"/>
    </row>
    <row r="11462" spans="2:5" x14ac:dyDescent="0.3">
      <c r="B11462" s="104"/>
      <c r="C11462" s="105"/>
      <c r="D11462" s="121"/>
      <c r="E11462" s="83"/>
    </row>
    <row r="11463" spans="2:5" x14ac:dyDescent="0.3">
      <c r="B11463" s="104"/>
      <c r="C11463" s="105"/>
      <c r="D11463" s="121"/>
      <c r="E11463" s="83"/>
    </row>
    <row r="11464" spans="2:5" x14ac:dyDescent="0.3">
      <c r="B11464" s="104"/>
      <c r="C11464" s="105"/>
      <c r="D11464" s="121"/>
      <c r="E11464" s="83"/>
    </row>
    <row r="11465" spans="2:5" x14ac:dyDescent="0.3">
      <c r="B11465" s="104"/>
      <c r="C11465" s="105"/>
      <c r="D11465" s="121"/>
      <c r="E11465" s="83"/>
    </row>
    <row r="11466" spans="2:5" x14ac:dyDescent="0.3">
      <c r="B11466" s="104"/>
      <c r="C11466" s="105"/>
      <c r="D11466" s="121"/>
      <c r="E11466" s="83"/>
    </row>
    <row r="11467" spans="2:5" x14ac:dyDescent="0.3">
      <c r="B11467" s="104"/>
      <c r="C11467" s="105"/>
      <c r="D11467" s="121"/>
      <c r="E11467" s="83"/>
    </row>
    <row r="11468" spans="2:5" x14ac:dyDescent="0.3">
      <c r="B11468" s="104"/>
      <c r="C11468" s="105"/>
      <c r="D11468" s="121"/>
      <c r="E11468" s="83"/>
    </row>
    <row r="11469" spans="2:5" x14ac:dyDescent="0.3">
      <c r="B11469" s="104"/>
      <c r="C11469" s="105"/>
      <c r="D11469" s="121"/>
      <c r="E11469" s="83"/>
    </row>
    <row r="11470" spans="2:5" x14ac:dyDescent="0.3">
      <c r="B11470" s="104"/>
      <c r="C11470" s="105"/>
      <c r="D11470" s="121"/>
      <c r="E11470" s="83"/>
    </row>
    <row r="11471" spans="2:5" x14ac:dyDescent="0.3">
      <c r="B11471" s="104"/>
      <c r="C11471" s="105"/>
      <c r="D11471" s="121"/>
      <c r="E11471" s="83"/>
    </row>
    <row r="11472" spans="2:5" x14ac:dyDescent="0.3">
      <c r="B11472" s="104"/>
      <c r="C11472" s="105"/>
      <c r="D11472" s="121"/>
      <c r="E11472" s="83"/>
    </row>
    <row r="11473" spans="2:5" x14ac:dyDescent="0.3">
      <c r="B11473" s="104"/>
      <c r="C11473" s="105"/>
      <c r="D11473" s="121"/>
      <c r="E11473" s="83"/>
    </row>
    <row r="11474" spans="2:5" x14ac:dyDescent="0.3">
      <c r="B11474" s="104"/>
      <c r="C11474" s="105"/>
      <c r="D11474" s="121"/>
      <c r="E11474" s="83"/>
    </row>
    <row r="11475" spans="2:5" x14ac:dyDescent="0.3">
      <c r="B11475" s="104"/>
      <c r="C11475" s="105"/>
      <c r="D11475" s="121"/>
      <c r="E11475" s="83"/>
    </row>
    <row r="11476" spans="2:5" x14ac:dyDescent="0.3">
      <c r="B11476" s="104"/>
      <c r="C11476" s="105"/>
      <c r="D11476" s="121"/>
      <c r="E11476" s="83"/>
    </row>
    <row r="11477" spans="2:5" x14ac:dyDescent="0.3">
      <c r="B11477" s="104"/>
      <c r="C11477" s="105"/>
      <c r="D11477" s="121"/>
      <c r="E11477" s="83"/>
    </row>
    <row r="11478" spans="2:5" x14ac:dyDescent="0.3">
      <c r="B11478" s="104"/>
      <c r="C11478" s="105"/>
      <c r="D11478" s="121"/>
      <c r="E11478" s="83"/>
    </row>
    <row r="11479" spans="2:5" x14ac:dyDescent="0.3">
      <c r="B11479" s="104"/>
      <c r="C11479" s="105"/>
      <c r="D11479" s="121"/>
      <c r="E11479" s="83"/>
    </row>
    <row r="11480" spans="2:5" x14ac:dyDescent="0.3">
      <c r="B11480" s="104"/>
      <c r="C11480" s="105"/>
      <c r="D11480" s="121"/>
      <c r="E11480" s="83"/>
    </row>
    <row r="11481" spans="2:5" x14ac:dyDescent="0.3">
      <c r="B11481" s="104"/>
      <c r="C11481" s="105"/>
      <c r="D11481" s="121"/>
      <c r="E11481" s="83"/>
    </row>
    <row r="11482" spans="2:5" x14ac:dyDescent="0.3">
      <c r="B11482" s="104"/>
      <c r="C11482" s="105"/>
      <c r="D11482" s="121"/>
      <c r="E11482" s="83"/>
    </row>
    <row r="11483" spans="2:5" x14ac:dyDescent="0.3">
      <c r="B11483" s="104"/>
      <c r="C11483" s="105"/>
      <c r="D11483" s="121"/>
      <c r="E11483" s="83"/>
    </row>
    <row r="11484" spans="2:5" x14ac:dyDescent="0.3">
      <c r="B11484" s="104"/>
      <c r="C11484" s="105"/>
      <c r="D11484" s="121"/>
      <c r="E11484" s="83"/>
    </row>
    <row r="11485" spans="2:5" x14ac:dyDescent="0.3">
      <c r="B11485" s="104"/>
      <c r="C11485" s="105"/>
      <c r="D11485" s="121"/>
      <c r="E11485" s="83"/>
    </row>
    <row r="11486" spans="2:5" x14ac:dyDescent="0.3">
      <c r="B11486" s="104"/>
      <c r="C11486" s="105"/>
      <c r="D11486" s="121"/>
      <c r="E11486" s="83"/>
    </row>
    <row r="11487" spans="2:5" x14ac:dyDescent="0.3">
      <c r="B11487" s="104"/>
      <c r="C11487" s="105"/>
      <c r="D11487" s="121"/>
      <c r="E11487" s="83"/>
    </row>
    <row r="11488" spans="2:5" x14ac:dyDescent="0.3">
      <c r="B11488" s="104"/>
      <c r="C11488" s="105"/>
      <c r="D11488" s="121"/>
      <c r="E11488" s="83"/>
    </row>
    <row r="11489" spans="2:5" x14ac:dyDescent="0.3">
      <c r="B11489" s="104"/>
      <c r="C11489" s="105"/>
      <c r="D11489" s="121"/>
      <c r="E11489" s="83"/>
    </row>
    <row r="11490" spans="2:5" x14ac:dyDescent="0.3">
      <c r="B11490" s="104"/>
      <c r="C11490" s="105"/>
      <c r="D11490" s="121"/>
      <c r="E11490" s="83"/>
    </row>
    <row r="11491" spans="2:5" x14ac:dyDescent="0.3">
      <c r="B11491" s="104"/>
      <c r="C11491" s="105"/>
      <c r="D11491" s="121"/>
      <c r="E11491" s="83"/>
    </row>
    <row r="11492" spans="2:5" x14ac:dyDescent="0.3">
      <c r="B11492" s="104"/>
      <c r="C11492" s="105"/>
      <c r="D11492" s="121"/>
      <c r="E11492" s="83"/>
    </row>
    <row r="11493" spans="2:5" x14ac:dyDescent="0.3">
      <c r="B11493" s="104"/>
      <c r="C11493" s="105"/>
      <c r="D11493" s="121"/>
      <c r="E11493" s="83"/>
    </row>
    <row r="11494" spans="2:5" x14ac:dyDescent="0.3">
      <c r="B11494" s="104"/>
      <c r="C11494" s="105"/>
      <c r="D11494" s="121"/>
      <c r="E11494" s="83"/>
    </row>
    <row r="11495" spans="2:5" x14ac:dyDescent="0.3">
      <c r="B11495" s="104"/>
      <c r="C11495" s="105"/>
      <c r="D11495" s="121"/>
      <c r="E11495" s="83"/>
    </row>
    <row r="11496" spans="2:5" x14ac:dyDescent="0.3">
      <c r="B11496" s="104"/>
      <c r="C11496" s="105"/>
      <c r="D11496" s="121"/>
      <c r="E11496" s="83"/>
    </row>
    <row r="11497" spans="2:5" x14ac:dyDescent="0.3">
      <c r="B11497" s="104"/>
      <c r="C11497" s="105"/>
      <c r="D11497" s="121"/>
      <c r="E11497" s="83"/>
    </row>
    <row r="11498" spans="2:5" x14ac:dyDescent="0.3">
      <c r="B11498" s="104"/>
      <c r="C11498" s="105"/>
      <c r="D11498" s="121"/>
      <c r="E11498" s="83"/>
    </row>
    <row r="11499" spans="2:5" x14ac:dyDescent="0.3">
      <c r="B11499" s="104"/>
      <c r="C11499" s="105"/>
      <c r="D11499" s="121"/>
      <c r="E11499" s="83"/>
    </row>
    <row r="11500" spans="2:5" x14ac:dyDescent="0.3">
      <c r="B11500" s="104"/>
      <c r="C11500" s="105"/>
      <c r="D11500" s="121"/>
      <c r="E11500" s="83"/>
    </row>
    <row r="11501" spans="2:5" x14ac:dyDescent="0.3">
      <c r="B11501" s="104"/>
      <c r="C11501" s="105"/>
      <c r="D11501" s="121"/>
      <c r="E11501" s="83"/>
    </row>
    <row r="11502" spans="2:5" x14ac:dyDescent="0.3">
      <c r="B11502" s="104"/>
      <c r="C11502" s="105"/>
      <c r="D11502" s="121"/>
      <c r="E11502" s="83"/>
    </row>
    <row r="11503" spans="2:5" x14ac:dyDescent="0.3">
      <c r="B11503" s="104"/>
      <c r="C11503" s="105"/>
      <c r="D11503" s="121"/>
      <c r="E11503" s="83"/>
    </row>
    <row r="11504" spans="2:5" x14ac:dyDescent="0.3">
      <c r="B11504" s="104"/>
      <c r="C11504" s="105"/>
      <c r="D11504" s="121"/>
      <c r="E11504" s="83"/>
    </row>
    <row r="11505" spans="2:5" x14ac:dyDescent="0.3">
      <c r="B11505" s="104"/>
      <c r="C11505" s="105"/>
      <c r="D11505" s="121"/>
      <c r="E11505" s="83"/>
    </row>
    <row r="11506" spans="2:5" x14ac:dyDescent="0.3">
      <c r="B11506" s="104"/>
      <c r="C11506" s="105"/>
      <c r="D11506" s="121"/>
      <c r="E11506" s="83"/>
    </row>
    <row r="11507" spans="2:5" x14ac:dyDescent="0.3">
      <c r="B11507" s="104"/>
      <c r="C11507" s="105"/>
      <c r="D11507" s="121"/>
      <c r="E11507" s="83"/>
    </row>
    <row r="11508" spans="2:5" x14ac:dyDescent="0.3">
      <c r="B11508" s="104"/>
      <c r="C11508" s="105"/>
      <c r="D11508" s="121"/>
      <c r="E11508" s="83"/>
    </row>
    <row r="11509" spans="2:5" x14ac:dyDescent="0.3">
      <c r="B11509" s="104"/>
      <c r="C11509" s="105"/>
      <c r="D11509" s="121"/>
      <c r="E11509" s="83"/>
    </row>
    <row r="11510" spans="2:5" x14ac:dyDescent="0.3">
      <c r="B11510" s="104"/>
      <c r="C11510" s="105"/>
      <c r="D11510" s="121"/>
      <c r="E11510" s="83"/>
    </row>
    <row r="11511" spans="2:5" x14ac:dyDescent="0.3">
      <c r="B11511" s="104"/>
      <c r="C11511" s="105"/>
      <c r="D11511" s="121"/>
      <c r="E11511" s="83"/>
    </row>
    <row r="11512" spans="2:5" x14ac:dyDescent="0.3">
      <c r="B11512" s="104"/>
      <c r="C11512" s="105"/>
      <c r="D11512" s="121"/>
      <c r="E11512" s="83"/>
    </row>
    <row r="11513" spans="2:5" x14ac:dyDescent="0.3">
      <c r="B11513" s="104"/>
      <c r="C11513" s="105"/>
      <c r="D11513" s="121"/>
      <c r="E11513" s="83"/>
    </row>
    <row r="11514" spans="2:5" x14ac:dyDescent="0.3">
      <c r="B11514" s="104"/>
      <c r="C11514" s="105"/>
      <c r="D11514" s="121"/>
      <c r="E11514" s="83"/>
    </row>
    <row r="11515" spans="2:5" x14ac:dyDescent="0.3">
      <c r="B11515" s="104"/>
      <c r="C11515" s="105"/>
      <c r="D11515" s="121"/>
      <c r="E11515" s="83"/>
    </row>
    <row r="11516" spans="2:5" x14ac:dyDescent="0.3">
      <c r="B11516" s="104"/>
      <c r="C11516" s="105"/>
      <c r="D11516" s="121"/>
      <c r="E11516" s="83"/>
    </row>
    <row r="11517" spans="2:5" x14ac:dyDescent="0.3">
      <c r="B11517" s="104"/>
      <c r="C11517" s="105"/>
      <c r="D11517" s="121"/>
      <c r="E11517" s="83"/>
    </row>
    <row r="11518" spans="2:5" x14ac:dyDescent="0.3">
      <c r="B11518" s="104"/>
      <c r="C11518" s="105"/>
      <c r="D11518" s="121"/>
      <c r="E11518" s="83"/>
    </row>
    <row r="11519" spans="2:5" x14ac:dyDescent="0.3">
      <c r="B11519" s="104"/>
      <c r="C11519" s="105"/>
      <c r="D11519" s="121"/>
      <c r="E11519" s="83"/>
    </row>
    <row r="11520" spans="2:5" x14ac:dyDescent="0.3">
      <c r="B11520" s="104"/>
      <c r="C11520" s="105"/>
      <c r="D11520" s="121"/>
      <c r="E11520" s="83"/>
    </row>
    <row r="11521" spans="2:5" x14ac:dyDescent="0.3">
      <c r="B11521" s="104"/>
      <c r="C11521" s="105"/>
      <c r="D11521" s="121"/>
      <c r="E11521" s="83"/>
    </row>
    <row r="11522" spans="2:5" x14ac:dyDescent="0.3">
      <c r="B11522" s="104"/>
      <c r="C11522" s="105"/>
      <c r="D11522" s="121"/>
      <c r="E11522" s="83"/>
    </row>
    <row r="11523" spans="2:5" x14ac:dyDescent="0.3">
      <c r="B11523" s="104"/>
      <c r="C11523" s="105"/>
      <c r="D11523" s="121"/>
      <c r="E11523" s="83"/>
    </row>
    <row r="11524" spans="2:5" x14ac:dyDescent="0.3">
      <c r="B11524" s="104"/>
      <c r="C11524" s="105"/>
      <c r="D11524" s="121"/>
      <c r="E11524" s="83"/>
    </row>
    <row r="11525" spans="2:5" x14ac:dyDescent="0.3">
      <c r="B11525" s="104"/>
      <c r="C11525" s="105"/>
      <c r="D11525" s="121"/>
      <c r="E11525" s="83"/>
    </row>
    <row r="11526" spans="2:5" x14ac:dyDescent="0.3">
      <c r="B11526" s="104"/>
      <c r="C11526" s="105"/>
      <c r="D11526" s="121"/>
      <c r="E11526" s="83"/>
    </row>
    <row r="11527" spans="2:5" x14ac:dyDescent="0.3">
      <c r="B11527" s="104"/>
      <c r="C11527" s="105"/>
      <c r="D11527" s="121"/>
      <c r="E11527" s="83"/>
    </row>
    <row r="11528" spans="2:5" x14ac:dyDescent="0.3">
      <c r="B11528" s="104"/>
      <c r="C11528" s="105"/>
      <c r="D11528" s="121"/>
      <c r="E11528" s="83"/>
    </row>
    <row r="11529" spans="2:5" x14ac:dyDescent="0.3">
      <c r="B11529" s="104"/>
      <c r="C11529" s="105"/>
      <c r="D11529" s="121"/>
      <c r="E11529" s="83"/>
    </row>
    <row r="11530" spans="2:5" x14ac:dyDescent="0.3">
      <c r="B11530" s="104"/>
      <c r="C11530" s="105"/>
      <c r="D11530" s="121"/>
      <c r="E11530" s="83"/>
    </row>
    <row r="11531" spans="2:5" x14ac:dyDescent="0.3">
      <c r="B11531" s="104"/>
      <c r="C11531" s="105"/>
      <c r="D11531" s="121"/>
      <c r="E11531" s="83"/>
    </row>
    <row r="11532" spans="2:5" x14ac:dyDescent="0.3">
      <c r="B11532" s="104"/>
      <c r="C11532" s="105"/>
      <c r="D11532" s="121"/>
      <c r="E11532" s="83"/>
    </row>
    <row r="11533" spans="2:5" x14ac:dyDescent="0.3">
      <c r="B11533" s="104"/>
      <c r="C11533" s="105"/>
      <c r="D11533" s="121"/>
      <c r="E11533" s="83"/>
    </row>
    <row r="11534" spans="2:5" x14ac:dyDescent="0.3">
      <c r="B11534" s="104"/>
      <c r="C11534" s="105"/>
      <c r="D11534" s="121"/>
      <c r="E11534" s="83"/>
    </row>
    <row r="11535" spans="2:5" x14ac:dyDescent="0.3">
      <c r="B11535" s="104"/>
      <c r="C11535" s="105"/>
      <c r="D11535" s="121"/>
      <c r="E11535" s="83"/>
    </row>
    <row r="11536" spans="2:5" x14ac:dyDescent="0.3">
      <c r="B11536" s="104"/>
      <c r="C11536" s="105"/>
      <c r="D11536" s="121"/>
      <c r="E11536" s="83"/>
    </row>
    <row r="11537" spans="2:5" x14ac:dyDescent="0.3">
      <c r="B11537" s="104"/>
      <c r="C11537" s="105"/>
      <c r="D11537" s="121"/>
      <c r="E11537" s="83"/>
    </row>
    <row r="11538" spans="2:5" x14ac:dyDescent="0.3">
      <c r="B11538" s="104"/>
      <c r="C11538" s="105"/>
      <c r="D11538" s="121"/>
      <c r="E11538" s="83"/>
    </row>
    <row r="11539" spans="2:5" x14ac:dyDescent="0.3">
      <c r="B11539" s="104"/>
      <c r="C11539" s="105"/>
      <c r="D11539" s="121"/>
      <c r="E11539" s="83"/>
    </row>
    <row r="11540" spans="2:5" x14ac:dyDescent="0.3">
      <c r="B11540" s="104"/>
      <c r="C11540" s="105"/>
      <c r="D11540" s="121"/>
      <c r="E11540" s="83"/>
    </row>
    <row r="11541" spans="2:5" x14ac:dyDescent="0.3">
      <c r="B11541" s="104"/>
      <c r="C11541" s="105"/>
      <c r="D11541" s="121"/>
      <c r="E11541" s="83"/>
    </row>
    <row r="11542" spans="2:5" x14ac:dyDescent="0.3">
      <c r="B11542" s="104"/>
      <c r="C11542" s="105"/>
      <c r="D11542" s="121"/>
      <c r="E11542" s="83"/>
    </row>
    <row r="11543" spans="2:5" x14ac:dyDescent="0.3">
      <c r="B11543" s="104"/>
      <c r="C11543" s="105"/>
      <c r="D11543" s="121"/>
      <c r="E11543" s="83"/>
    </row>
    <row r="11544" spans="2:5" x14ac:dyDescent="0.3">
      <c r="B11544" s="104"/>
      <c r="C11544" s="105"/>
      <c r="D11544" s="121"/>
      <c r="E11544" s="83"/>
    </row>
    <row r="11545" spans="2:5" x14ac:dyDescent="0.3">
      <c r="B11545" s="104"/>
      <c r="C11545" s="105"/>
      <c r="D11545" s="121"/>
      <c r="E11545" s="83"/>
    </row>
    <row r="11546" spans="2:5" x14ac:dyDescent="0.3">
      <c r="B11546" s="104"/>
      <c r="C11546" s="105"/>
      <c r="D11546" s="121"/>
      <c r="E11546" s="83"/>
    </row>
    <row r="11547" spans="2:5" x14ac:dyDescent="0.3">
      <c r="B11547" s="104"/>
      <c r="C11547" s="105"/>
      <c r="D11547" s="121"/>
      <c r="E11547" s="83"/>
    </row>
    <row r="11548" spans="2:5" x14ac:dyDescent="0.3">
      <c r="B11548" s="104"/>
      <c r="C11548" s="105"/>
      <c r="D11548" s="121"/>
      <c r="E11548" s="83"/>
    </row>
    <row r="11549" spans="2:5" x14ac:dyDescent="0.3">
      <c r="B11549" s="104"/>
      <c r="C11549" s="105"/>
      <c r="D11549" s="121"/>
      <c r="E11549" s="83"/>
    </row>
    <row r="11550" spans="2:5" x14ac:dyDescent="0.3">
      <c r="B11550" s="104"/>
      <c r="C11550" s="105"/>
      <c r="D11550" s="121"/>
      <c r="E11550" s="83"/>
    </row>
    <row r="11551" spans="2:5" x14ac:dyDescent="0.3">
      <c r="B11551" s="104"/>
      <c r="C11551" s="105"/>
      <c r="D11551" s="121"/>
      <c r="E11551" s="83"/>
    </row>
    <row r="11552" spans="2:5" x14ac:dyDescent="0.3">
      <c r="B11552" s="104"/>
      <c r="C11552" s="105"/>
      <c r="D11552" s="121"/>
      <c r="E11552" s="83"/>
    </row>
    <row r="11553" spans="2:5" x14ac:dyDescent="0.3">
      <c r="B11553" s="104"/>
      <c r="C11553" s="105"/>
      <c r="D11553" s="121"/>
      <c r="E11553" s="83"/>
    </row>
    <row r="11554" spans="2:5" x14ac:dyDescent="0.3">
      <c r="B11554" s="104"/>
      <c r="C11554" s="105"/>
      <c r="D11554" s="121"/>
      <c r="E11554" s="83"/>
    </row>
    <row r="11555" spans="2:5" x14ac:dyDescent="0.3">
      <c r="B11555" s="104"/>
      <c r="C11555" s="105"/>
      <c r="D11555" s="121"/>
      <c r="E11555" s="83"/>
    </row>
    <row r="11556" spans="2:5" x14ac:dyDescent="0.3">
      <c r="B11556" s="104"/>
      <c r="C11556" s="105"/>
      <c r="D11556" s="121"/>
      <c r="E11556" s="83"/>
    </row>
    <row r="11557" spans="2:5" x14ac:dyDescent="0.3">
      <c r="B11557" s="104"/>
      <c r="C11557" s="105"/>
      <c r="D11557" s="121"/>
      <c r="E11557" s="83"/>
    </row>
    <row r="11558" spans="2:5" x14ac:dyDescent="0.3">
      <c r="B11558" s="104"/>
      <c r="C11558" s="105"/>
      <c r="D11558" s="121"/>
      <c r="E11558" s="83"/>
    </row>
    <row r="11559" spans="2:5" x14ac:dyDescent="0.3">
      <c r="B11559" s="104"/>
      <c r="C11559" s="105"/>
      <c r="D11559" s="121"/>
      <c r="E11559" s="83"/>
    </row>
    <row r="11560" spans="2:5" x14ac:dyDescent="0.3">
      <c r="B11560" s="104"/>
      <c r="C11560" s="105"/>
      <c r="D11560" s="121"/>
      <c r="E11560" s="83"/>
    </row>
    <row r="11561" spans="2:5" x14ac:dyDescent="0.3">
      <c r="B11561" s="104"/>
      <c r="C11561" s="105"/>
      <c r="D11561" s="121"/>
      <c r="E11561" s="83"/>
    </row>
    <row r="11562" spans="2:5" x14ac:dyDescent="0.3">
      <c r="B11562" s="104"/>
      <c r="C11562" s="105"/>
      <c r="D11562" s="121"/>
      <c r="E11562" s="83"/>
    </row>
    <row r="11563" spans="2:5" x14ac:dyDescent="0.3">
      <c r="B11563" s="104"/>
      <c r="C11563" s="105"/>
      <c r="D11563" s="121"/>
      <c r="E11563" s="83"/>
    </row>
    <row r="11564" spans="2:5" x14ac:dyDescent="0.3">
      <c r="B11564" s="104"/>
      <c r="C11564" s="105"/>
      <c r="D11564" s="121"/>
      <c r="E11564" s="83"/>
    </row>
    <row r="11565" spans="2:5" x14ac:dyDescent="0.3">
      <c r="B11565" s="104"/>
      <c r="C11565" s="105"/>
      <c r="D11565" s="121"/>
      <c r="E11565" s="83"/>
    </row>
    <row r="11566" spans="2:5" x14ac:dyDescent="0.3">
      <c r="B11566" s="104"/>
      <c r="C11566" s="105"/>
      <c r="D11566" s="121"/>
      <c r="E11566" s="83"/>
    </row>
    <row r="11567" spans="2:5" x14ac:dyDescent="0.3">
      <c r="B11567" s="104"/>
      <c r="C11567" s="105"/>
      <c r="D11567" s="121"/>
      <c r="E11567" s="83"/>
    </row>
    <row r="11568" spans="2:5" x14ac:dyDescent="0.3">
      <c r="B11568" s="104"/>
      <c r="C11568" s="105"/>
      <c r="D11568" s="121"/>
      <c r="E11568" s="83"/>
    </row>
    <row r="11569" spans="2:5" x14ac:dyDescent="0.3">
      <c r="B11569" s="104"/>
      <c r="C11569" s="105"/>
      <c r="D11569" s="121"/>
      <c r="E11569" s="83"/>
    </row>
    <row r="11570" spans="2:5" x14ac:dyDescent="0.3">
      <c r="B11570" s="104"/>
      <c r="C11570" s="105"/>
      <c r="D11570" s="121"/>
      <c r="E11570" s="83"/>
    </row>
    <row r="11571" spans="2:5" x14ac:dyDescent="0.3">
      <c r="B11571" s="104"/>
      <c r="C11571" s="105"/>
      <c r="D11571" s="121"/>
      <c r="E11571" s="83"/>
    </row>
    <row r="11572" spans="2:5" x14ac:dyDescent="0.3">
      <c r="B11572" s="104"/>
      <c r="C11572" s="105"/>
      <c r="D11572" s="121"/>
      <c r="E11572" s="83"/>
    </row>
    <row r="11573" spans="2:5" x14ac:dyDescent="0.3">
      <c r="B11573" s="104"/>
      <c r="C11573" s="105"/>
      <c r="D11573" s="121"/>
      <c r="E11573" s="83"/>
    </row>
    <row r="11574" spans="2:5" x14ac:dyDescent="0.3">
      <c r="B11574" s="104"/>
      <c r="C11574" s="105"/>
      <c r="D11574" s="121"/>
      <c r="E11574" s="83"/>
    </row>
    <row r="11575" spans="2:5" x14ac:dyDescent="0.3">
      <c r="B11575" s="104"/>
      <c r="C11575" s="105"/>
      <c r="D11575" s="121"/>
      <c r="E11575" s="83"/>
    </row>
    <row r="11576" spans="2:5" x14ac:dyDescent="0.3">
      <c r="B11576" s="104"/>
      <c r="C11576" s="105"/>
      <c r="D11576" s="121"/>
      <c r="E11576" s="83"/>
    </row>
    <row r="11577" spans="2:5" x14ac:dyDescent="0.3">
      <c r="B11577" s="104"/>
      <c r="C11577" s="105"/>
      <c r="D11577" s="121"/>
      <c r="E11577" s="83"/>
    </row>
    <row r="11578" spans="2:5" x14ac:dyDescent="0.3">
      <c r="B11578" s="104"/>
      <c r="C11578" s="105"/>
      <c r="D11578" s="121"/>
      <c r="E11578" s="83"/>
    </row>
    <row r="11579" spans="2:5" x14ac:dyDescent="0.3">
      <c r="B11579" s="104"/>
      <c r="C11579" s="105"/>
      <c r="D11579" s="121"/>
      <c r="E11579" s="83"/>
    </row>
    <row r="11580" spans="2:5" x14ac:dyDescent="0.3">
      <c r="B11580" s="104"/>
      <c r="C11580" s="105"/>
      <c r="D11580" s="121"/>
      <c r="E11580" s="83"/>
    </row>
    <row r="11581" spans="2:5" x14ac:dyDescent="0.3">
      <c r="B11581" s="104"/>
      <c r="C11581" s="105"/>
      <c r="D11581" s="121"/>
      <c r="E11581" s="83"/>
    </row>
    <row r="11582" spans="2:5" x14ac:dyDescent="0.3">
      <c r="B11582" s="104"/>
      <c r="C11582" s="105"/>
      <c r="D11582" s="121"/>
      <c r="E11582" s="83"/>
    </row>
    <row r="11583" spans="2:5" x14ac:dyDescent="0.3">
      <c r="B11583" s="104"/>
      <c r="C11583" s="105"/>
      <c r="D11583" s="121"/>
      <c r="E11583" s="83"/>
    </row>
    <row r="11584" spans="2:5" x14ac:dyDescent="0.3">
      <c r="B11584" s="104"/>
      <c r="C11584" s="105"/>
      <c r="D11584" s="121"/>
      <c r="E11584" s="83"/>
    </row>
    <row r="11585" spans="2:5" x14ac:dyDescent="0.3">
      <c r="B11585" s="104"/>
      <c r="C11585" s="105"/>
      <c r="D11585" s="121"/>
      <c r="E11585" s="83"/>
    </row>
    <row r="11586" spans="2:5" x14ac:dyDescent="0.3">
      <c r="B11586" s="104"/>
      <c r="C11586" s="105"/>
      <c r="D11586" s="121"/>
      <c r="E11586" s="83"/>
    </row>
    <row r="11587" spans="2:5" x14ac:dyDescent="0.3">
      <c r="B11587" s="104"/>
      <c r="C11587" s="105"/>
      <c r="D11587" s="121"/>
      <c r="E11587" s="83"/>
    </row>
    <row r="11588" spans="2:5" x14ac:dyDescent="0.3">
      <c r="B11588" s="104"/>
      <c r="C11588" s="105"/>
      <c r="D11588" s="121"/>
      <c r="E11588" s="83"/>
    </row>
    <row r="11589" spans="2:5" x14ac:dyDescent="0.3">
      <c r="B11589" s="104"/>
      <c r="C11589" s="105"/>
      <c r="D11589" s="121"/>
      <c r="E11589" s="83"/>
    </row>
    <row r="11590" spans="2:5" x14ac:dyDescent="0.3">
      <c r="B11590" s="104"/>
      <c r="C11590" s="105"/>
      <c r="D11590" s="121"/>
      <c r="E11590" s="83"/>
    </row>
    <row r="11591" spans="2:5" x14ac:dyDescent="0.3">
      <c r="B11591" s="104"/>
      <c r="C11591" s="105"/>
      <c r="D11591" s="121"/>
      <c r="E11591" s="83"/>
    </row>
    <row r="11592" spans="2:5" x14ac:dyDescent="0.3">
      <c r="B11592" s="104"/>
      <c r="C11592" s="105"/>
      <c r="D11592" s="121"/>
      <c r="E11592" s="83"/>
    </row>
    <row r="11593" spans="2:5" x14ac:dyDescent="0.3">
      <c r="B11593" s="104"/>
      <c r="C11593" s="105"/>
      <c r="D11593" s="121"/>
      <c r="E11593" s="83"/>
    </row>
    <row r="11594" spans="2:5" x14ac:dyDescent="0.3">
      <c r="B11594" s="104"/>
      <c r="C11594" s="105"/>
      <c r="D11594" s="121"/>
      <c r="E11594" s="83"/>
    </row>
    <row r="11595" spans="2:5" x14ac:dyDescent="0.3">
      <c r="B11595" s="104"/>
      <c r="C11595" s="105"/>
      <c r="D11595" s="121"/>
      <c r="E11595" s="83"/>
    </row>
    <row r="11596" spans="2:5" x14ac:dyDescent="0.3">
      <c r="B11596" s="104"/>
      <c r="C11596" s="105"/>
      <c r="D11596" s="121"/>
      <c r="E11596" s="83"/>
    </row>
    <row r="11597" spans="2:5" x14ac:dyDescent="0.3">
      <c r="B11597" s="104"/>
      <c r="C11597" s="105"/>
      <c r="D11597" s="121"/>
      <c r="E11597" s="83"/>
    </row>
    <row r="11598" spans="2:5" x14ac:dyDescent="0.3">
      <c r="B11598" s="104"/>
      <c r="C11598" s="105"/>
      <c r="D11598" s="121"/>
      <c r="E11598" s="83"/>
    </row>
    <row r="11599" spans="2:5" x14ac:dyDescent="0.3">
      <c r="B11599" s="104"/>
      <c r="C11599" s="105"/>
      <c r="D11599" s="121"/>
      <c r="E11599" s="83"/>
    </row>
    <row r="11600" spans="2:5" x14ac:dyDescent="0.3">
      <c r="B11600" s="104"/>
      <c r="C11600" s="105"/>
      <c r="D11600" s="121"/>
      <c r="E11600" s="83"/>
    </row>
    <row r="11601" spans="2:5" x14ac:dyDescent="0.3">
      <c r="B11601" s="104"/>
      <c r="C11601" s="105"/>
      <c r="D11601" s="121"/>
      <c r="E11601" s="83"/>
    </row>
    <row r="11602" spans="2:5" x14ac:dyDescent="0.3">
      <c r="B11602" s="104"/>
      <c r="C11602" s="105"/>
      <c r="D11602" s="121"/>
      <c r="E11602" s="83"/>
    </row>
    <row r="11603" spans="2:5" x14ac:dyDescent="0.3">
      <c r="B11603" s="104"/>
      <c r="C11603" s="105"/>
      <c r="D11603" s="121"/>
      <c r="E11603" s="83"/>
    </row>
    <row r="11604" spans="2:5" x14ac:dyDescent="0.3">
      <c r="B11604" s="104"/>
      <c r="C11604" s="105"/>
      <c r="D11604" s="121"/>
      <c r="E11604" s="83"/>
    </row>
    <row r="11605" spans="2:5" x14ac:dyDescent="0.3">
      <c r="B11605" s="104"/>
      <c r="C11605" s="105"/>
      <c r="D11605" s="121"/>
      <c r="E11605" s="83"/>
    </row>
    <row r="11606" spans="2:5" x14ac:dyDescent="0.3">
      <c r="B11606" s="104"/>
      <c r="C11606" s="105"/>
      <c r="D11606" s="121"/>
      <c r="E11606" s="83"/>
    </row>
    <row r="11607" spans="2:5" x14ac:dyDescent="0.3">
      <c r="B11607" s="104"/>
      <c r="C11607" s="105"/>
      <c r="D11607" s="121"/>
      <c r="E11607" s="83"/>
    </row>
    <row r="11608" spans="2:5" x14ac:dyDescent="0.3">
      <c r="B11608" s="104"/>
      <c r="C11608" s="105"/>
      <c r="D11608" s="121"/>
      <c r="E11608" s="83"/>
    </row>
    <row r="11609" spans="2:5" x14ac:dyDescent="0.3">
      <c r="B11609" s="104"/>
      <c r="C11609" s="105"/>
      <c r="D11609" s="121"/>
      <c r="E11609" s="83"/>
    </row>
    <row r="11610" spans="2:5" x14ac:dyDescent="0.3">
      <c r="B11610" s="104"/>
      <c r="C11610" s="105"/>
      <c r="D11610" s="121"/>
      <c r="E11610" s="83"/>
    </row>
    <row r="11611" spans="2:5" x14ac:dyDescent="0.3">
      <c r="B11611" s="104"/>
      <c r="C11611" s="105"/>
      <c r="D11611" s="121"/>
      <c r="E11611" s="83"/>
    </row>
    <row r="11612" spans="2:5" x14ac:dyDescent="0.3">
      <c r="B11612" s="104"/>
      <c r="C11612" s="105"/>
      <c r="D11612" s="121"/>
      <c r="E11612" s="83"/>
    </row>
    <row r="11613" spans="2:5" x14ac:dyDescent="0.3">
      <c r="B11613" s="104"/>
      <c r="C11613" s="105"/>
      <c r="D11613" s="121"/>
      <c r="E11613" s="83"/>
    </row>
    <row r="11614" spans="2:5" x14ac:dyDescent="0.3">
      <c r="B11614" s="104"/>
      <c r="C11614" s="105"/>
      <c r="D11614" s="121"/>
      <c r="E11614" s="83"/>
    </row>
    <row r="11615" spans="2:5" x14ac:dyDescent="0.3">
      <c r="B11615" s="104"/>
      <c r="C11615" s="105"/>
      <c r="D11615" s="121"/>
      <c r="E11615" s="83"/>
    </row>
    <row r="11616" spans="2:5" x14ac:dyDescent="0.3">
      <c r="B11616" s="104"/>
      <c r="C11616" s="105"/>
      <c r="D11616" s="121"/>
      <c r="E11616" s="83"/>
    </row>
    <row r="11617" spans="2:5" x14ac:dyDescent="0.3">
      <c r="B11617" s="104"/>
      <c r="C11617" s="105"/>
      <c r="D11617" s="121"/>
      <c r="E11617" s="83"/>
    </row>
    <row r="11618" spans="2:5" x14ac:dyDescent="0.3">
      <c r="B11618" s="104"/>
      <c r="C11618" s="105"/>
      <c r="D11618" s="121"/>
      <c r="E11618" s="83"/>
    </row>
    <row r="11619" spans="2:5" x14ac:dyDescent="0.3">
      <c r="B11619" s="104"/>
      <c r="C11619" s="105"/>
      <c r="D11619" s="121"/>
      <c r="E11619" s="83"/>
    </row>
    <row r="11620" spans="2:5" x14ac:dyDescent="0.3">
      <c r="B11620" s="104"/>
      <c r="C11620" s="105"/>
      <c r="D11620" s="121"/>
      <c r="E11620" s="83"/>
    </row>
    <row r="11621" spans="2:5" x14ac:dyDescent="0.3">
      <c r="B11621" s="104"/>
      <c r="C11621" s="105"/>
      <c r="D11621" s="121"/>
      <c r="E11621" s="83"/>
    </row>
    <row r="11622" spans="2:5" x14ac:dyDescent="0.3">
      <c r="B11622" s="104"/>
      <c r="C11622" s="105"/>
      <c r="D11622" s="121"/>
      <c r="E11622" s="83"/>
    </row>
    <row r="11623" spans="2:5" x14ac:dyDescent="0.3">
      <c r="B11623" s="104"/>
      <c r="C11623" s="105"/>
      <c r="D11623" s="121"/>
      <c r="E11623" s="83"/>
    </row>
    <row r="11624" spans="2:5" x14ac:dyDescent="0.3">
      <c r="B11624" s="104"/>
      <c r="C11624" s="105"/>
      <c r="D11624" s="121"/>
      <c r="E11624" s="83"/>
    </row>
    <row r="11625" spans="2:5" x14ac:dyDescent="0.3">
      <c r="B11625" s="104"/>
      <c r="C11625" s="105"/>
      <c r="D11625" s="121"/>
      <c r="E11625" s="83"/>
    </row>
    <row r="11626" spans="2:5" x14ac:dyDescent="0.3">
      <c r="B11626" s="104"/>
      <c r="C11626" s="105"/>
      <c r="D11626" s="121"/>
      <c r="E11626" s="83"/>
    </row>
    <row r="11627" spans="2:5" x14ac:dyDescent="0.3">
      <c r="B11627" s="104"/>
      <c r="C11627" s="105"/>
      <c r="D11627" s="121"/>
      <c r="E11627" s="83"/>
    </row>
    <row r="11628" spans="2:5" x14ac:dyDescent="0.3">
      <c r="B11628" s="104"/>
      <c r="C11628" s="105"/>
      <c r="D11628" s="121"/>
      <c r="E11628" s="83"/>
    </row>
    <row r="11629" spans="2:5" x14ac:dyDescent="0.3">
      <c r="B11629" s="104"/>
      <c r="C11629" s="105"/>
      <c r="D11629" s="121"/>
      <c r="E11629" s="83"/>
    </row>
    <row r="11630" spans="2:5" x14ac:dyDescent="0.3">
      <c r="B11630" s="104"/>
      <c r="C11630" s="105"/>
      <c r="D11630" s="121"/>
      <c r="E11630" s="83"/>
    </row>
    <row r="11631" spans="2:5" x14ac:dyDescent="0.3">
      <c r="B11631" s="104"/>
      <c r="C11631" s="105"/>
      <c r="D11631" s="121"/>
      <c r="E11631" s="83"/>
    </row>
    <row r="11632" spans="2:5" x14ac:dyDescent="0.3">
      <c r="B11632" s="104"/>
      <c r="C11632" s="105"/>
      <c r="D11632" s="121"/>
      <c r="E11632" s="83"/>
    </row>
    <row r="11633" spans="2:5" x14ac:dyDescent="0.3">
      <c r="B11633" s="104"/>
      <c r="C11633" s="105"/>
      <c r="D11633" s="121"/>
      <c r="E11633" s="83"/>
    </row>
    <row r="11634" spans="2:5" x14ac:dyDescent="0.3">
      <c r="B11634" s="104"/>
      <c r="C11634" s="105"/>
      <c r="D11634" s="121"/>
      <c r="E11634" s="83"/>
    </row>
    <row r="11635" spans="2:5" x14ac:dyDescent="0.3">
      <c r="B11635" s="104"/>
      <c r="C11635" s="105"/>
      <c r="D11635" s="121"/>
      <c r="E11635" s="83"/>
    </row>
    <row r="11636" spans="2:5" x14ac:dyDescent="0.3">
      <c r="B11636" s="104"/>
      <c r="C11636" s="105"/>
      <c r="D11636" s="121"/>
      <c r="E11636" s="83"/>
    </row>
    <row r="11637" spans="2:5" x14ac:dyDescent="0.3">
      <c r="B11637" s="104"/>
      <c r="C11637" s="105"/>
      <c r="D11637" s="121"/>
      <c r="E11637" s="83"/>
    </row>
    <row r="11638" spans="2:5" x14ac:dyDescent="0.3">
      <c r="B11638" s="104"/>
      <c r="C11638" s="105"/>
      <c r="D11638" s="121"/>
      <c r="E11638" s="83"/>
    </row>
    <row r="11639" spans="2:5" x14ac:dyDescent="0.3">
      <c r="B11639" s="104"/>
      <c r="C11639" s="105"/>
      <c r="D11639" s="121"/>
      <c r="E11639" s="83"/>
    </row>
    <row r="11640" spans="2:5" x14ac:dyDescent="0.3">
      <c r="B11640" s="104"/>
      <c r="C11640" s="105"/>
      <c r="D11640" s="121"/>
      <c r="E11640" s="83"/>
    </row>
    <row r="11641" spans="2:5" x14ac:dyDescent="0.3">
      <c r="B11641" s="104"/>
      <c r="C11641" s="105"/>
      <c r="D11641" s="121"/>
      <c r="E11641" s="83"/>
    </row>
    <row r="11642" spans="2:5" x14ac:dyDescent="0.3">
      <c r="B11642" s="104"/>
      <c r="C11642" s="105"/>
      <c r="D11642" s="121"/>
      <c r="E11642" s="83"/>
    </row>
    <row r="11643" spans="2:5" x14ac:dyDescent="0.3">
      <c r="B11643" s="104"/>
      <c r="C11643" s="105"/>
      <c r="D11643" s="121"/>
      <c r="E11643" s="83"/>
    </row>
    <row r="11644" spans="2:5" x14ac:dyDescent="0.3">
      <c r="B11644" s="104"/>
      <c r="C11644" s="105"/>
      <c r="D11644" s="121"/>
      <c r="E11644" s="83"/>
    </row>
    <row r="11645" spans="2:5" x14ac:dyDescent="0.3">
      <c r="B11645" s="104"/>
      <c r="C11645" s="105"/>
      <c r="D11645" s="121"/>
      <c r="E11645" s="83"/>
    </row>
    <row r="11646" spans="2:5" x14ac:dyDescent="0.3">
      <c r="B11646" s="104"/>
      <c r="C11646" s="105"/>
      <c r="D11646" s="121"/>
      <c r="E11646" s="83"/>
    </row>
    <row r="11647" spans="2:5" x14ac:dyDescent="0.3">
      <c r="B11647" s="104"/>
      <c r="C11647" s="105"/>
      <c r="D11647" s="121"/>
      <c r="E11647" s="83"/>
    </row>
    <row r="11648" spans="2:5" x14ac:dyDescent="0.3">
      <c r="B11648" s="104"/>
      <c r="C11648" s="105"/>
      <c r="D11648" s="121"/>
      <c r="E11648" s="83"/>
    </row>
    <row r="11649" spans="2:5" x14ac:dyDescent="0.3">
      <c r="B11649" s="104"/>
      <c r="C11649" s="105"/>
      <c r="D11649" s="121"/>
      <c r="E11649" s="83"/>
    </row>
    <row r="11650" spans="2:5" x14ac:dyDescent="0.3">
      <c r="B11650" s="104"/>
      <c r="C11650" s="105"/>
      <c r="D11650" s="121"/>
      <c r="E11650" s="83"/>
    </row>
    <row r="11651" spans="2:5" x14ac:dyDescent="0.3">
      <c r="B11651" s="104"/>
      <c r="C11651" s="105"/>
      <c r="D11651" s="121"/>
      <c r="E11651" s="83"/>
    </row>
    <row r="11652" spans="2:5" x14ac:dyDescent="0.3">
      <c r="B11652" s="104"/>
      <c r="C11652" s="105"/>
      <c r="D11652" s="121"/>
      <c r="E11652" s="83"/>
    </row>
    <row r="11653" spans="2:5" x14ac:dyDescent="0.3">
      <c r="B11653" s="104"/>
      <c r="C11653" s="105"/>
      <c r="D11653" s="121"/>
      <c r="E11653" s="83"/>
    </row>
    <row r="11654" spans="2:5" x14ac:dyDescent="0.3">
      <c r="B11654" s="104"/>
      <c r="C11654" s="105"/>
      <c r="D11654" s="121"/>
      <c r="E11654" s="83"/>
    </row>
    <row r="11655" spans="2:5" x14ac:dyDescent="0.3">
      <c r="B11655" s="104"/>
      <c r="C11655" s="105"/>
      <c r="D11655" s="121"/>
      <c r="E11655" s="83"/>
    </row>
    <row r="11656" spans="2:5" x14ac:dyDescent="0.3">
      <c r="B11656" s="104"/>
      <c r="C11656" s="105"/>
      <c r="D11656" s="121"/>
      <c r="E11656" s="83"/>
    </row>
    <row r="11657" spans="2:5" x14ac:dyDescent="0.3">
      <c r="B11657" s="104"/>
      <c r="C11657" s="105"/>
      <c r="D11657" s="121"/>
      <c r="E11657" s="83"/>
    </row>
    <row r="11658" spans="2:5" x14ac:dyDescent="0.3">
      <c r="B11658" s="104"/>
      <c r="C11658" s="105"/>
      <c r="D11658" s="121"/>
      <c r="E11658" s="83"/>
    </row>
    <row r="11659" spans="2:5" x14ac:dyDescent="0.3">
      <c r="B11659" s="104"/>
      <c r="C11659" s="105"/>
      <c r="D11659" s="121"/>
      <c r="E11659" s="83"/>
    </row>
    <row r="11660" spans="2:5" x14ac:dyDescent="0.3">
      <c r="B11660" s="104"/>
      <c r="C11660" s="105"/>
      <c r="D11660" s="121"/>
      <c r="E11660" s="83"/>
    </row>
    <row r="11661" spans="2:5" x14ac:dyDescent="0.3">
      <c r="B11661" s="104"/>
      <c r="C11661" s="105"/>
      <c r="D11661" s="121"/>
      <c r="E11661" s="83"/>
    </row>
    <row r="11662" spans="2:5" x14ac:dyDescent="0.3">
      <c r="B11662" s="104"/>
      <c r="C11662" s="105"/>
      <c r="D11662" s="121"/>
      <c r="E11662" s="83"/>
    </row>
    <row r="11663" spans="2:5" x14ac:dyDescent="0.3">
      <c r="B11663" s="104"/>
      <c r="C11663" s="105"/>
      <c r="D11663" s="121"/>
      <c r="E11663" s="83"/>
    </row>
    <row r="11664" spans="2:5" x14ac:dyDescent="0.3">
      <c r="B11664" s="104"/>
      <c r="C11664" s="105"/>
      <c r="D11664" s="121"/>
      <c r="E11664" s="83"/>
    </row>
    <row r="11665" spans="2:5" x14ac:dyDescent="0.3">
      <c r="B11665" s="104"/>
      <c r="C11665" s="105"/>
      <c r="D11665" s="121"/>
      <c r="E11665" s="83"/>
    </row>
    <row r="11666" spans="2:5" x14ac:dyDescent="0.3">
      <c r="B11666" s="104"/>
      <c r="C11666" s="105"/>
      <c r="D11666" s="121"/>
      <c r="E11666" s="83"/>
    </row>
    <row r="11667" spans="2:5" x14ac:dyDescent="0.3">
      <c r="B11667" s="104"/>
      <c r="C11667" s="105"/>
      <c r="D11667" s="121"/>
      <c r="E11667" s="83"/>
    </row>
    <row r="11668" spans="2:5" x14ac:dyDescent="0.3">
      <c r="B11668" s="104"/>
      <c r="C11668" s="105"/>
      <c r="D11668" s="121"/>
      <c r="E11668" s="83"/>
    </row>
    <row r="11669" spans="2:5" x14ac:dyDescent="0.3">
      <c r="B11669" s="104"/>
      <c r="C11669" s="105"/>
      <c r="D11669" s="121"/>
      <c r="E11669" s="83"/>
    </row>
    <row r="11670" spans="2:5" x14ac:dyDescent="0.3">
      <c r="B11670" s="104"/>
      <c r="C11670" s="105"/>
      <c r="D11670" s="121"/>
      <c r="E11670" s="83"/>
    </row>
    <row r="11671" spans="2:5" x14ac:dyDescent="0.3">
      <c r="B11671" s="104"/>
      <c r="C11671" s="105"/>
      <c r="D11671" s="121"/>
      <c r="E11671" s="83"/>
    </row>
    <row r="11672" spans="2:5" x14ac:dyDescent="0.3">
      <c r="B11672" s="104"/>
      <c r="C11672" s="105"/>
      <c r="D11672" s="121"/>
      <c r="E11672" s="83"/>
    </row>
    <row r="11673" spans="2:5" x14ac:dyDescent="0.3">
      <c r="B11673" s="104"/>
      <c r="C11673" s="105"/>
      <c r="D11673" s="121"/>
      <c r="E11673" s="83"/>
    </row>
    <row r="11674" spans="2:5" x14ac:dyDescent="0.3">
      <c r="B11674" s="104"/>
      <c r="C11674" s="105"/>
      <c r="D11674" s="121"/>
      <c r="E11674" s="83"/>
    </row>
    <row r="11675" spans="2:5" x14ac:dyDescent="0.3">
      <c r="B11675" s="104"/>
      <c r="C11675" s="105"/>
      <c r="D11675" s="121"/>
      <c r="E11675" s="83"/>
    </row>
    <row r="11676" spans="2:5" x14ac:dyDescent="0.3">
      <c r="B11676" s="104"/>
      <c r="C11676" s="105"/>
      <c r="D11676" s="121"/>
      <c r="E11676" s="83"/>
    </row>
    <row r="11677" spans="2:5" x14ac:dyDescent="0.3">
      <c r="B11677" s="104"/>
      <c r="C11677" s="105"/>
      <c r="D11677" s="121"/>
      <c r="E11677" s="83"/>
    </row>
    <row r="11678" spans="2:5" x14ac:dyDescent="0.3">
      <c r="B11678" s="104"/>
      <c r="C11678" s="105"/>
      <c r="D11678" s="121"/>
      <c r="E11678" s="83"/>
    </row>
    <row r="11679" spans="2:5" x14ac:dyDescent="0.3">
      <c r="B11679" s="104"/>
      <c r="C11679" s="105"/>
      <c r="D11679" s="121"/>
      <c r="E11679" s="83"/>
    </row>
    <row r="11680" spans="2:5" x14ac:dyDescent="0.3">
      <c r="B11680" s="104"/>
      <c r="C11680" s="105"/>
      <c r="D11680" s="121"/>
      <c r="E11680" s="83"/>
    </row>
    <row r="11681" spans="2:5" x14ac:dyDescent="0.3">
      <c r="B11681" s="104"/>
      <c r="C11681" s="105"/>
      <c r="D11681" s="121"/>
      <c r="E11681" s="83"/>
    </row>
    <row r="11682" spans="2:5" x14ac:dyDescent="0.3">
      <c r="B11682" s="104"/>
      <c r="C11682" s="105"/>
      <c r="D11682" s="121"/>
      <c r="E11682" s="83"/>
    </row>
    <row r="11683" spans="2:5" x14ac:dyDescent="0.3">
      <c r="B11683" s="104"/>
      <c r="C11683" s="105"/>
      <c r="D11683" s="121"/>
      <c r="E11683" s="83"/>
    </row>
    <row r="11684" spans="2:5" x14ac:dyDescent="0.3">
      <c r="B11684" s="104"/>
      <c r="C11684" s="105"/>
      <c r="D11684" s="121"/>
      <c r="E11684" s="83"/>
    </row>
    <row r="11685" spans="2:5" x14ac:dyDescent="0.3">
      <c r="B11685" s="104"/>
      <c r="C11685" s="105"/>
      <c r="D11685" s="121"/>
      <c r="E11685" s="83"/>
    </row>
    <row r="11686" spans="2:5" x14ac:dyDescent="0.3">
      <c r="B11686" s="104"/>
      <c r="C11686" s="105"/>
      <c r="D11686" s="121"/>
      <c r="E11686" s="83"/>
    </row>
    <row r="11687" spans="2:5" x14ac:dyDescent="0.3">
      <c r="B11687" s="104"/>
      <c r="C11687" s="105"/>
      <c r="D11687" s="121"/>
      <c r="E11687" s="83"/>
    </row>
    <row r="11688" spans="2:5" x14ac:dyDescent="0.3">
      <c r="B11688" s="104"/>
      <c r="C11688" s="105"/>
      <c r="D11688" s="121"/>
      <c r="E11688" s="83"/>
    </row>
    <row r="11689" spans="2:5" x14ac:dyDescent="0.3">
      <c r="B11689" s="104"/>
      <c r="C11689" s="105"/>
      <c r="D11689" s="121"/>
      <c r="E11689" s="83"/>
    </row>
    <row r="11690" spans="2:5" x14ac:dyDescent="0.3">
      <c r="B11690" s="104"/>
      <c r="C11690" s="105"/>
      <c r="D11690" s="121"/>
      <c r="E11690" s="83"/>
    </row>
    <row r="11691" spans="2:5" x14ac:dyDescent="0.3">
      <c r="B11691" s="104"/>
      <c r="C11691" s="105"/>
      <c r="D11691" s="121"/>
      <c r="E11691" s="83"/>
    </row>
    <row r="11692" spans="2:5" x14ac:dyDescent="0.3">
      <c r="B11692" s="104"/>
      <c r="C11692" s="105"/>
      <c r="D11692" s="121"/>
      <c r="E11692" s="83"/>
    </row>
    <row r="11693" spans="2:5" x14ac:dyDescent="0.3">
      <c r="B11693" s="104"/>
      <c r="C11693" s="105"/>
      <c r="D11693" s="121"/>
      <c r="E11693" s="83"/>
    </row>
    <row r="11694" spans="2:5" x14ac:dyDescent="0.3">
      <c r="B11694" s="104"/>
      <c r="C11694" s="105"/>
      <c r="D11694" s="121"/>
      <c r="E11694" s="83"/>
    </row>
    <row r="11695" spans="2:5" x14ac:dyDescent="0.3">
      <c r="B11695" s="104"/>
      <c r="C11695" s="105"/>
      <c r="D11695" s="121"/>
      <c r="E11695" s="83"/>
    </row>
    <row r="11696" spans="2:5" x14ac:dyDescent="0.3">
      <c r="B11696" s="104"/>
      <c r="C11696" s="105"/>
      <c r="D11696" s="121"/>
      <c r="E11696" s="83"/>
    </row>
    <row r="11697" spans="2:5" x14ac:dyDescent="0.3">
      <c r="B11697" s="104"/>
      <c r="C11697" s="105"/>
      <c r="D11697" s="121"/>
      <c r="E11697" s="83"/>
    </row>
    <row r="11698" spans="2:5" x14ac:dyDescent="0.3">
      <c r="B11698" s="104"/>
      <c r="C11698" s="105"/>
      <c r="D11698" s="121"/>
      <c r="E11698" s="83"/>
    </row>
    <row r="11699" spans="2:5" x14ac:dyDescent="0.3">
      <c r="B11699" s="104"/>
      <c r="C11699" s="105"/>
      <c r="D11699" s="121"/>
      <c r="E11699" s="83"/>
    </row>
    <row r="11700" spans="2:5" x14ac:dyDescent="0.3">
      <c r="B11700" s="104"/>
      <c r="C11700" s="105"/>
      <c r="D11700" s="121"/>
      <c r="E11700" s="83"/>
    </row>
    <row r="11701" spans="2:5" x14ac:dyDescent="0.3">
      <c r="B11701" s="104"/>
      <c r="C11701" s="105"/>
      <c r="D11701" s="121"/>
      <c r="E11701" s="83"/>
    </row>
    <row r="11702" spans="2:5" x14ac:dyDescent="0.3">
      <c r="B11702" s="104"/>
      <c r="C11702" s="105"/>
      <c r="D11702" s="121"/>
      <c r="E11702" s="83"/>
    </row>
    <row r="11703" spans="2:5" x14ac:dyDescent="0.3">
      <c r="B11703" s="104"/>
      <c r="C11703" s="105"/>
      <c r="D11703" s="121"/>
      <c r="E11703" s="83"/>
    </row>
    <row r="11704" spans="2:5" x14ac:dyDescent="0.3">
      <c r="B11704" s="104"/>
      <c r="C11704" s="105"/>
      <c r="D11704" s="121"/>
      <c r="E11704" s="83"/>
    </row>
    <row r="11705" spans="2:5" x14ac:dyDescent="0.3">
      <c r="B11705" s="104"/>
      <c r="C11705" s="105"/>
      <c r="D11705" s="121"/>
      <c r="E11705" s="83"/>
    </row>
    <row r="11706" spans="2:5" x14ac:dyDescent="0.3">
      <c r="B11706" s="104"/>
      <c r="C11706" s="105"/>
      <c r="D11706" s="121"/>
      <c r="E11706" s="83"/>
    </row>
    <row r="11707" spans="2:5" x14ac:dyDescent="0.3">
      <c r="B11707" s="104"/>
      <c r="C11707" s="105"/>
      <c r="D11707" s="121"/>
      <c r="E11707" s="83"/>
    </row>
    <row r="11708" spans="2:5" x14ac:dyDescent="0.3">
      <c r="B11708" s="104"/>
      <c r="C11708" s="105"/>
      <c r="D11708" s="121"/>
      <c r="E11708" s="83"/>
    </row>
    <row r="11709" spans="2:5" x14ac:dyDescent="0.3">
      <c r="B11709" s="104"/>
      <c r="C11709" s="105"/>
      <c r="D11709" s="121"/>
      <c r="E11709" s="83"/>
    </row>
    <row r="11710" spans="2:5" x14ac:dyDescent="0.3">
      <c r="B11710" s="104"/>
      <c r="C11710" s="105"/>
      <c r="D11710" s="121"/>
      <c r="E11710" s="83"/>
    </row>
    <row r="11711" spans="2:5" x14ac:dyDescent="0.3">
      <c r="B11711" s="104"/>
      <c r="C11711" s="105"/>
      <c r="D11711" s="121"/>
      <c r="E11711" s="83"/>
    </row>
    <row r="11712" spans="2:5" x14ac:dyDescent="0.3">
      <c r="B11712" s="104"/>
      <c r="C11712" s="105"/>
      <c r="D11712" s="121"/>
      <c r="E11712" s="83"/>
    </row>
    <row r="11713" spans="2:5" x14ac:dyDescent="0.3">
      <c r="B11713" s="104"/>
      <c r="C11713" s="105"/>
      <c r="D11713" s="121"/>
      <c r="E11713" s="83"/>
    </row>
    <row r="11714" spans="2:5" x14ac:dyDescent="0.3">
      <c r="B11714" s="104"/>
      <c r="C11714" s="105"/>
      <c r="D11714" s="121"/>
      <c r="E11714" s="83"/>
    </row>
    <row r="11715" spans="2:5" x14ac:dyDescent="0.3">
      <c r="B11715" s="104"/>
      <c r="C11715" s="105"/>
      <c r="D11715" s="121"/>
      <c r="E11715" s="83"/>
    </row>
    <row r="11716" spans="2:5" x14ac:dyDescent="0.3">
      <c r="B11716" s="104"/>
      <c r="C11716" s="105"/>
      <c r="D11716" s="121"/>
      <c r="E11716" s="83"/>
    </row>
    <row r="11717" spans="2:5" x14ac:dyDescent="0.3">
      <c r="B11717" s="104"/>
      <c r="C11717" s="105"/>
      <c r="D11717" s="121"/>
      <c r="E11717" s="83"/>
    </row>
    <row r="11718" spans="2:5" x14ac:dyDescent="0.3">
      <c r="B11718" s="104"/>
      <c r="C11718" s="105"/>
      <c r="D11718" s="121"/>
      <c r="E11718" s="83"/>
    </row>
    <row r="11719" spans="2:5" x14ac:dyDescent="0.3">
      <c r="B11719" s="104"/>
      <c r="C11719" s="105"/>
      <c r="D11719" s="121"/>
      <c r="E11719" s="83"/>
    </row>
    <row r="11720" spans="2:5" x14ac:dyDescent="0.3">
      <c r="B11720" s="104"/>
      <c r="C11720" s="105"/>
      <c r="D11720" s="121"/>
      <c r="E11720" s="83"/>
    </row>
    <row r="11721" spans="2:5" x14ac:dyDescent="0.3">
      <c r="B11721" s="104"/>
      <c r="C11721" s="105"/>
      <c r="D11721" s="121"/>
      <c r="E11721" s="83"/>
    </row>
    <row r="11722" spans="2:5" x14ac:dyDescent="0.3">
      <c r="B11722" s="104"/>
      <c r="C11722" s="105"/>
      <c r="D11722" s="121"/>
      <c r="E11722" s="83"/>
    </row>
    <row r="11723" spans="2:5" x14ac:dyDescent="0.3">
      <c r="B11723" s="104"/>
      <c r="C11723" s="105"/>
      <c r="D11723" s="121"/>
      <c r="E11723" s="83"/>
    </row>
    <row r="11724" spans="2:5" x14ac:dyDescent="0.3">
      <c r="B11724" s="104"/>
      <c r="C11724" s="105"/>
      <c r="D11724" s="121"/>
      <c r="E11724" s="83"/>
    </row>
    <row r="11725" spans="2:5" x14ac:dyDescent="0.3">
      <c r="B11725" s="104"/>
      <c r="C11725" s="105"/>
      <c r="D11725" s="121"/>
      <c r="E11725" s="83"/>
    </row>
    <row r="11726" spans="2:5" x14ac:dyDescent="0.3">
      <c r="B11726" s="104"/>
      <c r="C11726" s="105"/>
      <c r="D11726" s="121"/>
      <c r="E11726" s="83"/>
    </row>
    <row r="11727" spans="2:5" x14ac:dyDescent="0.3">
      <c r="B11727" s="104"/>
      <c r="C11727" s="105"/>
      <c r="D11727" s="121"/>
      <c r="E11727" s="83"/>
    </row>
    <row r="11728" spans="2:5" x14ac:dyDescent="0.3">
      <c r="B11728" s="104"/>
      <c r="C11728" s="105"/>
      <c r="D11728" s="121"/>
      <c r="E11728" s="83"/>
    </row>
    <row r="11729" spans="2:5" x14ac:dyDescent="0.3">
      <c r="B11729" s="104"/>
      <c r="C11729" s="105"/>
      <c r="D11729" s="121"/>
      <c r="E11729" s="83"/>
    </row>
    <row r="11730" spans="2:5" x14ac:dyDescent="0.3">
      <c r="B11730" s="104"/>
      <c r="C11730" s="105"/>
      <c r="D11730" s="121"/>
      <c r="E11730" s="83"/>
    </row>
    <row r="11731" spans="2:5" x14ac:dyDescent="0.3">
      <c r="B11731" s="104"/>
      <c r="C11731" s="105"/>
      <c r="D11731" s="121"/>
      <c r="E11731" s="83"/>
    </row>
    <row r="11732" spans="2:5" x14ac:dyDescent="0.3">
      <c r="B11732" s="104"/>
      <c r="C11732" s="105"/>
      <c r="D11732" s="121"/>
      <c r="E11732" s="83"/>
    </row>
    <row r="11733" spans="2:5" x14ac:dyDescent="0.3">
      <c r="B11733" s="104"/>
      <c r="C11733" s="105"/>
      <c r="D11733" s="121"/>
      <c r="E11733" s="83"/>
    </row>
    <row r="11734" spans="2:5" x14ac:dyDescent="0.3">
      <c r="B11734" s="104"/>
      <c r="C11734" s="105"/>
      <c r="D11734" s="121"/>
      <c r="E11734" s="83"/>
    </row>
    <row r="11735" spans="2:5" x14ac:dyDescent="0.3">
      <c r="B11735" s="104"/>
      <c r="C11735" s="105"/>
      <c r="D11735" s="121"/>
      <c r="E11735" s="83"/>
    </row>
    <row r="11736" spans="2:5" x14ac:dyDescent="0.3">
      <c r="B11736" s="104"/>
      <c r="C11736" s="105"/>
      <c r="D11736" s="121"/>
      <c r="E11736" s="83"/>
    </row>
    <row r="11737" spans="2:5" x14ac:dyDescent="0.3">
      <c r="B11737" s="104"/>
      <c r="C11737" s="105"/>
      <c r="D11737" s="121"/>
      <c r="E11737" s="83"/>
    </row>
    <row r="11738" spans="2:5" x14ac:dyDescent="0.3">
      <c r="B11738" s="104"/>
      <c r="C11738" s="105"/>
      <c r="D11738" s="121"/>
      <c r="E11738" s="83"/>
    </row>
    <row r="11739" spans="2:5" x14ac:dyDescent="0.3">
      <c r="B11739" s="104"/>
      <c r="C11739" s="105"/>
      <c r="D11739" s="121"/>
      <c r="E11739" s="83"/>
    </row>
    <row r="11740" spans="2:5" x14ac:dyDescent="0.3">
      <c r="B11740" s="104"/>
      <c r="C11740" s="105"/>
      <c r="D11740" s="121"/>
      <c r="E11740" s="83"/>
    </row>
    <row r="11741" spans="2:5" x14ac:dyDescent="0.3">
      <c r="B11741" s="104"/>
      <c r="C11741" s="105"/>
      <c r="D11741" s="121"/>
      <c r="E11741" s="83"/>
    </row>
    <row r="11742" spans="2:5" x14ac:dyDescent="0.3">
      <c r="B11742" s="104"/>
      <c r="C11742" s="105"/>
      <c r="D11742" s="121"/>
      <c r="E11742" s="83"/>
    </row>
    <row r="11743" spans="2:5" x14ac:dyDescent="0.3">
      <c r="B11743" s="104"/>
      <c r="C11743" s="105"/>
      <c r="D11743" s="121"/>
      <c r="E11743" s="83"/>
    </row>
    <row r="11744" spans="2:5" x14ac:dyDescent="0.3">
      <c r="B11744" s="104"/>
      <c r="C11744" s="105"/>
      <c r="D11744" s="121"/>
      <c r="E11744" s="83"/>
    </row>
    <row r="11745" spans="2:5" x14ac:dyDescent="0.3">
      <c r="B11745" s="104"/>
      <c r="C11745" s="105"/>
      <c r="D11745" s="121"/>
      <c r="E11745" s="83"/>
    </row>
    <row r="11746" spans="2:5" x14ac:dyDescent="0.3">
      <c r="B11746" s="104"/>
      <c r="C11746" s="105"/>
      <c r="D11746" s="121"/>
      <c r="E11746" s="83"/>
    </row>
    <row r="11747" spans="2:5" x14ac:dyDescent="0.3">
      <c r="B11747" s="104"/>
      <c r="C11747" s="105"/>
      <c r="D11747" s="121"/>
      <c r="E11747" s="83"/>
    </row>
    <row r="11748" spans="2:5" x14ac:dyDescent="0.3">
      <c r="B11748" s="104"/>
      <c r="C11748" s="105"/>
      <c r="D11748" s="121"/>
      <c r="E11748" s="83"/>
    </row>
    <row r="11749" spans="2:5" x14ac:dyDescent="0.3">
      <c r="B11749" s="104"/>
      <c r="C11749" s="105"/>
      <c r="D11749" s="121"/>
      <c r="E11749" s="83"/>
    </row>
    <row r="11750" spans="2:5" x14ac:dyDescent="0.3">
      <c r="B11750" s="104"/>
      <c r="C11750" s="105"/>
      <c r="D11750" s="121"/>
      <c r="E11750" s="83"/>
    </row>
    <row r="11751" spans="2:5" x14ac:dyDescent="0.3">
      <c r="B11751" s="104"/>
      <c r="C11751" s="105"/>
      <c r="D11751" s="121"/>
      <c r="E11751" s="83"/>
    </row>
    <row r="11752" spans="2:5" x14ac:dyDescent="0.3">
      <c r="B11752" s="104"/>
      <c r="C11752" s="105"/>
      <c r="D11752" s="121"/>
      <c r="E11752" s="83"/>
    </row>
    <row r="11753" spans="2:5" x14ac:dyDescent="0.3">
      <c r="B11753" s="104"/>
      <c r="C11753" s="105"/>
      <c r="D11753" s="121"/>
      <c r="E11753" s="83"/>
    </row>
    <row r="11754" spans="2:5" x14ac:dyDescent="0.3">
      <c r="B11754" s="104"/>
      <c r="C11754" s="105"/>
      <c r="D11754" s="121"/>
      <c r="E11754" s="83"/>
    </row>
    <row r="11755" spans="2:5" x14ac:dyDescent="0.3">
      <c r="B11755" s="104"/>
      <c r="C11755" s="105"/>
      <c r="D11755" s="121"/>
      <c r="E11755" s="83"/>
    </row>
    <row r="11756" spans="2:5" x14ac:dyDescent="0.3">
      <c r="B11756" s="104"/>
      <c r="C11756" s="105"/>
      <c r="D11756" s="121"/>
      <c r="E11756" s="83"/>
    </row>
    <row r="11757" spans="2:5" x14ac:dyDescent="0.3">
      <c r="B11757" s="104"/>
      <c r="C11757" s="105"/>
      <c r="D11757" s="121"/>
      <c r="E11757" s="83"/>
    </row>
    <row r="11758" spans="2:5" x14ac:dyDescent="0.3">
      <c r="B11758" s="104"/>
      <c r="C11758" s="105"/>
      <c r="D11758" s="121"/>
      <c r="E11758" s="83"/>
    </row>
    <row r="11759" spans="2:5" x14ac:dyDescent="0.3">
      <c r="B11759" s="104"/>
      <c r="C11759" s="105"/>
      <c r="D11759" s="121"/>
      <c r="E11759" s="83"/>
    </row>
    <row r="11760" spans="2:5" x14ac:dyDescent="0.3">
      <c r="B11760" s="104"/>
      <c r="C11760" s="105"/>
      <c r="D11760" s="121"/>
      <c r="E11760" s="83"/>
    </row>
    <row r="11761" spans="2:5" x14ac:dyDescent="0.3">
      <c r="B11761" s="104"/>
      <c r="C11761" s="105"/>
      <c r="D11761" s="121"/>
      <c r="E11761" s="83"/>
    </row>
    <row r="11762" spans="2:5" x14ac:dyDescent="0.3">
      <c r="B11762" s="104"/>
      <c r="C11762" s="105"/>
      <c r="D11762" s="121"/>
      <c r="E11762" s="83"/>
    </row>
    <row r="11763" spans="2:5" x14ac:dyDescent="0.3">
      <c r="B11763" s="104"/>
      <c r="C11763" s="105"/>
      <c r="D11763" s="121"/>
      <c r="E11763" s="83"/>
    </row>
    <row r="11764" spans="2:5" x14ac:dyDescent="0.3">
      <c r="B11764" s="104"/>
      <c r="C11764" s="105"/>
      <c r="D11764" s="121"/>
      <c r="E11764" s="83"/>
    </row>
    <row r="11765" spans="2:5" x14ac:dyDescent="0.3">
      <c r="B11765" s="104"/>
      <c r="C11765" s="105"/>
      <c r="D11765" s="121"/>
      <c r="E11765" s="83"/>
    </row>
    <row r="11766" spans="2:5" x14ac:dyDescent="0.3">
      <c r="B11766" s="104"/>
      <c r="C11766" s="105"/>
      <c r="D11766" s="121"/>
      <c r="E11766" s="83"/>
    </row>
    <row r="11767" spans="2:5" x14ac:dyDescent="0.3">
      <c r="B11767" s="104"/>
      <c r="C11767" s="105"/>
      <c r="D11767" s="121"/>
      <c r="E11767" s="83"/>
    </row>
    <row r="11768" spans="2:5" x14ac:dyDescent="0.3">
      <c r="B11768" s="104"/>
      <c r="C11768" s="105"/>
      <c r="D11768" s="121"/>
      <c r="E11768" s="83"/>
    </row>
    <row r="11769" spans="2:5" x14ac:dyDescent="0.3">
      <c r="B11769" s="104"/>
      <c r="C11769" s="105"/>
      <c r="D11769" s="121"/>
      <c r="E11769" s="83"/>
    </row>
    <row r="11770" spans="2:5" x14ac:dyDescent="0.3">
      <c r="B11770" s="104"/>
      <c r="C11770" s="105"/>
      <c r="D11770" s="121"/>
      <c r="E11770" s="83"/>
    </row>
    <row r="11771" spans="2:5" x14ac:dyDescent="0.3">
      <c r="B11771" s="104"/>
      <c r="C11771" s="105"/>
      <c r="D11771" s="121"/>
      <c r="E11771" s="83"/>
    </row>
    <row r="11772" spans="2:5" x14ac:dyDescent="0.3">
      <c r="B11772" s="104"/>
      <c r="C11772" s="105"/>
      <c r="D11772" s="121"/>
      <c r="E11772" s="83"/>
    </row>
    <row r="11773" spans="2:5" x14ac:dyDescent="0.3">
      <c r="B11773" s="104"/>
      <c r="C11773" s="105"/>
      <c r="D11773" s="121"/>
      <c r="E11773" s="83"/>
    </row>
    <row r="11774" spans="2:5" x14ac:dyDescent="0.3">
      <c r="B11774" s="104"/>
      <c r="C11774" s="105"/>
      <c r="D11774" s="121"/>
      <c r="E11774" s="83"/>
    </row>
    <row r="11775" spans="2:5" x14ac:dyDescent="0.3">
      <c r="B11775" s="104"/>
      <c r="C11775" s="105"/>
      <c r="D11775" s="121"/>
      <c r="E11775" s="83"/>
    </row>
    <row r="11776" spans="2:5" x14ac:dyDescent="0.3">
      <c r="B11776" s="104"/>
      <c r="C11776" s="105"/>
      <c r="D11776" s="121"/>
      <c r="E11776" s="83"/>
    </row>
    <row r="11777" spans="2:5" x14ac:dyDescent="0.3">
      <c r="B11777" s="104"/>
      <c r="C11777" s="105"/>
      <c r="D11777" s="121"/>
      <c r="E11777" s="83"/>
    </row>
    <row r="11778" spans="2:5" x14ac:dyDescent="0.3">
      <c r="B11778" s="104"/>
      <c r="C11778" s="105"/>
      <c r="D11778" s="121"/>
      <c r="E11778" s="83"/>
    </row>
    <row r="11779" spans="2:5" x14ac:dyDescent="0.3">
      <c r="B11779" s="104"/>
      <c r="C11779" s="105"/>
      <c r="D11779" s="121"/>
      <c r="E11779" s="83"/>
    </row>
    <row r="11780" spans="2:5" x14ac:dyDescent="0.3">
      <c r="B11780" s="104"/>
      <c r="C11780" s="105"/>
      <c r="D11780" s="121"/>
      <c r="E11780" s="83"/>
    </row>
    <row r="11781" spans="2:5" x14ac:dyDescent="0.3">
      <c r="B11781" s="104"/>
      <c r="C11781" s="105"/>
      <c r="D11781" s="121"/>
      <c r="E11781" s="83"/>
    </row>
    <row r="11782" spans="2:5" x14ac:dyDescent="0.3">
      <c r="B11782" s="104"/>
      <c r="C11782" s="105"/>
      <c r="D11782" s="121"/>
      <c r="E11782" s="83"/>
    </row>
    <row r="11783" spans="2:5" x14ac:dyDescent="0.3">
      <c r="B11783" s="104"/>
      <c r="C11783" s="105"/>
      <c r="D11783" s="121"/>
      <c r="E11783" s="83"/>
    </row>
    <row r="11784" spans="2:5" x14ac:dyDescent="0.3">
      <c r="B11784" s="104"/>
      <c r="C11784" s="105"/>
      <c r="D11784" s="121"/>
      <c r="E11784" s="83"/>
    </row>
    <row r="11785" spans="2:5" x14ac:dyDescent="0.3">
      <c r="B11785" s="104"/>
      <c r="C11785" s="105"/>
      <c r="D11785" s="121"/>
      <c r="E11785" s="83"/>
    </row>
    <row r="11786" spans="2:5" x14ac:dyDescent="0.3">
      <c r="B11786" s="104"/>
      <c r="C11786" s="105"/>
      <c r="D11786" s="121"/>
      <c r="E11786" s="83"/>
    </row>
    <row r="11787" spans="2:5" x14ac:dyDescent="0.3">
      <c r="B11787" s="104"/>
      <c r="C11787" s="105"/>
      <c r="D11787" s="121"/>
      <c r="E11787" s="83"/>
    </row>
    <row r="11788" spans="2:5" x14ac:dyDescent="0.3">
      <c r="B11788" s="104"/>
      <c r="C11788" s="105"/>
      <c r="D11788" s="121"/>
      <c r="E11788" s="83"/>
    </row>
    <row r="11789" spans="2:5" x14ac:dyDescent="0.3">
      <c r="B11789" s="104"/>
      <c r="C11789" s="105"/>
      <c r="D11789" s="121"/>
      <c r="E11789" s="83"/>
    </row>
    <row r="11790" spans="2:5" x14ac:dyDescent="0.3">
      <c r="B11790" s="104"/>
      <c r="C11790" s="105"/>
      <c r="D11790" s="121"/>
      <c r="E11790" s="83"/>
    </row>
    <row r="11791" spans="2:5" x14ac:dyDescent="0.3">
      <c r="B11791" s="104"/>
      <c r="C11791" s="105"/>
      <c r="D11791" s="121"/>
      <c r="E11791" s="83"/>
    </row>
    <row r="11792" spans="2:5" x14ac:dyDescent="0.3">
      <c r="B11792" s="104"/>
      <c r="C11792" s="105"/>
      <c r="D11792" s="121"/>
      <c r="E11792" s="83"/>
    </row>
    <row r="11793" spans="2:5" x14ac:dyDescent="0.3">
      <c r="B11793" s="104"/>
      <c r="C11793" s="105"/>
      <c r="D11793" s="121"/>
      <c r="E11793" s="83"/>
    </row>
    <row r="11794" spans="2:5" x14ac:dyDescent="0.3">
      <c r="B11794" s="104"/>
      <c r="C11794" s="105"/>
      <c r="D11794" s="121"/>
      <c r="E11794" s="83"/>
    </row>
    <row r="11795" spans="2:5" x14ac:dyDescent="0.3">
      <c r="B11795" s="104"/>
      <c r="C11795" s="105"/>
      <c r="D11795" s="121"/>
      <c r="E11795" s="83"/>
    </row>
    <row r="11796" spans="2:5" x14ac:dyDescent="0.3">
      <c r="B11796" s="104"/>
      <c r="C11796" s="105"/>
      <c r="D11796" s="121"/>
      <c r="E11796" s="83"/>
    </row>
    <row r="11797" spans="2:5" x14ac:dyDescent="0.3">
      <c r="B11797" s="104"/>
      <c r="C11797" s="105"/>
      <c r="D11797" s="121"/>
      <c r="E11797" s="83"/>
    </row>
    <row r="11798" spans="2:5" x14ac:dyDescent="0.3">
      <c r="B11798" s="104"/>
      <c r="C11798" s="105"/>
      <c r="D11798" s="121"/>
      <c r="E11798" s="83"/>
    </row>
    <row r="11799" spans="2:5" x14ac:dyDescent="0.3">
      <c r="B11799" s="104"/>
      <c r="C11799" s="105"/>
      <c r="D11799" s="121"/>
      <c r="E11799" s="83"/>
    </row>
    <row r="11800" spans="2:5" x14ac:dyDescent="0.3">
      <c r="B11800" s="104"/>
      <c r="C11800" s="105"/>
      <c r="D11800" s="121"/>
      <c r="E11800" s="83"/>
    </row>
    <row r="11801" spans="2:5" x14ac:dyDescent="0.3">
      <c r="B11801" s="104"/>
      <c r="C11801" s="105"/>
      <c r="D11801" s="121"/>
      <c r="E11801" s="83"/>
    </row>
    <row r="11802" spans="2:5" x14ac:dyDescent="0.3">
      <c r="B11802" s="104"/>
      <c r="C11802" s="105"/>
      <c r="D11802" s="121"/>
      <c r="E11802" s="83"/>
    </row>
    <row r="11803" spans="2:5" x14ac:dyDescent="0.3">
      <c r="B11803" s="104"/>
      <c r="C11803" s="105"/>
      <c r="D11803" s="121"/>
      <c r="E11803" s="83"/>
    </row>
    <row r="11804" spans="2:5" x14ac:dyDescent="0.3">
      <c r="B11804" s="104"/>
      <c r="C11804" s="105"/>
      <c r="D11804" s="121"/>
      <c r="E11804" s="83"/>
    </row>
    <row r="11805" spans="2:5" x14ac:dyDescent="0.3">
      <c r="B11805" s="104"/>
      <c r="C11805" s="105"/>
      <c r="D11805" s="121"/>
      <c r="E11805" s="83"/>
    </row>
    <row r="11806" spans="2:5" x14ac:dyDescent="0.3">
      <c r="B11806" s="104"/>
      <c r="C11806" s="105"/>
      <c r="D11806" s="121"/>
      <c r="E11806" s="83"/>
    </row>
    <row r="11807" spans="2:5" x14ac:dyDescent="0.3">
      <c r="B11807" s="104"/>
      <c r="C11807" s="105"/>
      <c r="D11807" s="121"/>
      <c r="E11807" s="83"/>
    </row>
    <row r="11808" spans="2:5" x14ac:dyDescent="0.3">
      <c r="B11808" s="104"/>
      <c r="C11808" s="105"/>
      <c r="D11808" s="121"/>
      <c r="E11808" s="83"/>
    </row>
    <row r="11809" spans="2:5" x14ac:dyDescent="0.3">
      <c r="B11809" s="104"/>
      <c r="C11809" s="105"/>
      <c r="D11809" s="121"/>
      <c r="E11809" s="83"/>
    </row>
    <row r="11810" spans="2:5" x14ac:dyDescent="0.3">
      <c r="B11810" s="104"/>
      <c r="C11810" s="105"/>
      <c r="D11810" s="121"/>
      <c r="E11810" s="83"/>
    </row>
    <row r="11811" spans="2:5" x14ac:dyDescent="0.3">
      <c r="B11811" s="104"/>
      <c r="C11811" s="105"/>
      <c r="D11811" s="121"/>
      <c r="E11811" s="83"/>
    </row>
    <row r="11812" spans="2:5" x14ac:dyDescent="0.3">
      <c r="B11812" s="104"/>
      <c r="C11812" s="105"/>
      <c r="D11812" s="121"/>
      <c r="E11812" s="83"/>
    </row>
    <row r="11813" spans="2:5" x14ac:dyDescent="0.3">
      <c r="B11813" s="104"/>
      <c r="C11813" s="105"/>
      <c r="D11813" s="121"/>
      <c r="E11813" s="83"/>
    </row>
    <row r="11814" spans="2:5" x14ac:dyDescent="0.3">
      <c r="B11814" s="104"/>
      <c r="C11814" s="105"/>
      <c r="D11814" s="121"/>
      <c r="E11814" s="83"/>
    </row>
    <row r="11815" spans="2:5" x14ac:dyDescent="0.3">
      <c r="B11815" s="104"/>
      <c r="C11815" s="105"/>
      <c r="D11815" s="121"/>
      <c r="E11815" s="83"/>
    </row>
    <row r="11816" spans="2:5" x14ac:dyDescent="0.3">
      <c r="B11816" s="104"/>
      <c r="C11816" s="105"/>
      <c r="D11816" s="121"/>
      <c r="E11816" s="83"/>
    </row>
    <row r="11817" spans="2:5" x14ac:dyDescent="0.3">
      <c r="B11817" s="104"/>
      <c r="C11817" s="105"/>
      <c r="D11817" s="121"/>
      <c r="E11817" s="83"/>
    </row>
    <row r="11818" spans="2:5" x14ac:dyDescent="0.3">
      <c r="B11818" s="104"/>
      <c r="C11818" s="105"/>
      <c r="D11818" s="121"/>
      <c r="E11818" s="83"/>
    </row>
    <row r="11819" spans="2:5" x14ac:dyDescent="0.3">
      <c r="B11819" s="104"/>
      <c r="C11819" s="105"/>
      <c r="D11819" s="121"/>
      <c r="E11819" s="83"/>
    </row>
    <row r="11820" spans="2:5" x14ac:dyDescent="0.3">
      <c r="B11820" s="104"/>
      <c r="C11820" s="105"/>
      <c r="D11820" s="121"/>
      <c r="E11820" s="83"/>
    </row>
    <row r="11821" spans="2:5" x14ac:dyDescent="0.3">
      <c r="B11821" s="104"/>
      <c r="C11821" s="105"/>
      <c r="D11821" s="121"/>
      <c r="E11821" s="83"/>
    </row>
    <row r="11822" spans="2:5" x14ac:dyDescent="0.3">
      <c r="B11822" s="104"/>
      <c r="C11822" s="105"/>
      <c r="D11822" s="121"/>
      <c r="E11822" s="83"/>
    </row>
    <row r="11823" spans="2:5" x14ac:dyDescent="0.3">
      <c r="B11823" s="104"/>
      <c r="C11823" s="105"/>
      <c r="D11823" s="121"/>
      <c r="E11823" s="83"/>
    </row>
    <row r="11824" spans="2:5" x14ac:dyDescent="0.3">
      <c r="B11824" s="104"/>
      <c r="C11824" s="105"/>
      <c r="D11824" s="121"/>
      <c r="E11824" s="83"/>
    </row>
    <row r="11825" spans="2:5" x14ac:dyDescent="0.3">
      <c r="B11825" s="104"/>
      <c r="C11825" s="105"/>
      <c r="D11825" s="121"/>
      <c r="E11825" s="83"/>
    </row>
    <row r="11826" spans="2:5" x14ac:dyDescent="0.3">
      <c r="B11826" s="104"/>
      <c r="C11826" s="105"/>
      <c r="D11826" s="121"/>
      <c r="E11826" s="83"/>
    </row>
    <row r="11827" spans="2:5" x14ac:dyDescent="0.3">
      <c r="B11827" s="104"/>
      <c r="C11827" s="105"/>
      <c r="D11827" s="121"/>
      <c r="E11827" s="83"/>
    </row>
    <row r="11828" spans="2:5" x14ac:dyDescent="0.3">
      <c r="B11828" s="104"/>
      <c r="C11828" s="105"/>
      <c r="D11828" s="121"/>
      <c r="E11828" s="83"/>
    </row>
    <row r="11829" spans="2:5" x14ac:dyDescent="0.3">
      <c r="B11829" s="104"/>
      <c r="C11829" s="105"/>
      <c r="D11829" s="121"/>
      <c r="E11829" s="83"/>
    </row>
    <row r="11830" spans="2:5" x14ac:dyDescent="0.3">
      <c r="B11830" s="104"/>
      <c r="C11830" s="105"/>
      <c r="D11830" s="121"/>
      <c r="E11830" s="83"/>
    </row>
    <row r="11831" spans="2:5" x14ac:dyDescent="0.3">
      <c r="B11831" s="104"/>
      <c r="C11831" s="105"/>
      <c r="D11831" s="121"/>
      <c r="E11831" s="83"/>
    </row>
    <row r="11832" spans="2:5" x14ac:dyDescent="0.3">
      <c r="B11832" s="104"/>
      <c r="C11832" s="105"/>
      <c r="D11832" s="121"/>
      <c r="E11832" s="83"/>
    </row>
    <row r="11833" spans="2:5" x14ac:dyDescent="0.3">
      <c r="B11833" s="104"/>
      <c r="C11833" s="105"/>
      <c r="D11833" s="121"/>
      <c r="E11833" s="83"/>
    </row>
    <row r="11834" spans="2:5" x14ac:dyDescent="0.3">
      <c r="B11834" s="104"/>
      <c r="C11834" s="105"/>
      <c r="D11834" s="121"/>
      <c r="E11834" s="83"/>
    </row>
    <row r="11835" spans="2:5" x14ac:dyDescent="0.3">
      <c r="B11835" s="104"/>
      <c r="C11835" s="105"/>
      <c r="D11835" s="121"/>
      <c r="E11835" s="83"/>
    </row>
    <row r="11836" spans="2:5" x14ac:dyDescent="0.3">
      <c r="B11836" s="104"/>
      <c r="C11836" s="105"/>
      <c r="D11836" s="121"/>
      <c r="E11836" s="83"/>
    </row>
    <row r="11837" spans="2:5" x14ac:dyDescent="0.3">
      <c r="B11837" s="104"/>
      <c r="C11837" s="105"/>
      <c r="D11837" s="121"/>
      <c r="E11837" s="83"/>
    </row>
    <row r="11838" spans="2:5" x14ac:dyDescent="0.3">
      <c r="B11838" s="104"/>
      <c r="C11838" s="105"/>
      <c r="D11838" s="121"/>
      <c r="E11838" s="83"/>
    </row>
    <row r="11839" spans="2:5" x14ac:dyDescent="0.3">
      <c r="B11839" s="104"/>
      <c r="C11839" s="105"/>
      <c r="D11839" s="121"/>
      <c r="E11839" s="83"/>
    </row>
    <row r="11840" spans="2:5" x14ac:dyDescent="0.3">
      <c r="B11840" s="104"/>
      <c r="C11840" s="105"/>
      <c r="D11840" s="121"/>
      <c r="E11840" s="83"/>
    </row>
    <row r="11841" spans="2:5" x14ac:dyDescent="0.3">
      <c r="B11841" s="104"/>
      <c r="C11841" s="105"/>
      <c r="D11841" s="121"/>
      <c r="E11841" s="83"/>
    </row>
    <row r="11842" spans="2:5" x14ac:dyDescent="0.3">
      <c r="B11842" s="104"/>
      <c r="C11842" s="105"/>
      <c r="D11842" s="121"/>
      <c r="E11842" s="83"/>
    </row>
    <row r="11843" spans="2:5" x14ac:dyDescent="0.3">
      <c r="B11843" s="104"/>
      <c r="C11843" s="105"/>
      <c r="D11843" s="121"/>
      <c r="E11843" s="83"/>
    </row>
    <row r="11844" spans="2:5" x14ac:dyDescent="0.3">
      <c r="B11844" s="104"/>
      <c r="C11844" s="105"/>
      <c r="D11844" s="121"/>
      <c r="E11844" s="83"/>
    </row>
    <row r="11845" spans="2:5" x14ac:dyDescent="0.3">
      <c r="B11845" s="104"/>
      <c r="C11845" s="105"/>
      <c r="D11845" s="121"/>
      <c r="E11845" s="83"/>
    </row>
    <row r="11846" spans="2:5" x14ac:dyDescent="0.3">
      <c r="B11846" s="104"/>
      <c r="C11846" s="105"/>
      <c r="D11846" s="121"/>
      <c r="E11846" s="83"/>
    </row>
    <row r="11847" spans="2:5" x14ac:dyDescent="0.3">
      <c r="B11847" s="104"/>
      <c r="C11847" s="105"/>
      <c r="D11847" s="121"/>
      <c r="E11847" s="83"/>
    </row>
    <row r="11848" spans="2:5" x14ac:dyDescent="0.3">
      <c r="B11848" s="104"/>
      <c r="C11848" s="105"/>
      <c r="D11848" s="121"/>
      <c r="E11848" s="83"/>
    </row>
    <row r="11849" spans="2:5" x14ac:dyDescent="0.3">
      <c r="B11849" s="104"/>
      <c r="C11849" s="105"/>
      <c r="D11849" s="121"/>
      <c r="E11849" s="83"/>
    </row>
    <row r="11850" spans="2:5" x14ac:dyDescent="0.3">
      <c r="B11850" s="104"/>
      <c r="C11850" s="105"/>
      <c r="D11850" s="121"/>
      <c r="E11850" s="83"/>
    </row>
    <row r="11851" spans="2:5" x14ac:dyDescent="0.3">
      <c r="B11851" s="104"/>
      <c r="C11851" s="105"/>
      <c r="D11851" s="121"/>
      <c r="E11851" s="83"/>
    </row>
    <row r="11852" spans="2:5" x14ac:dyDescent="0.3">
      <c r="B11852" s="104"/>
      <c r="C11852" s="105"/>
      <c r="D11852" s="121"/>
      <c r="E11852" s="83"/>
    </row>
    <row r="11853" spans="2:5" x14ac:dyDescent="0.3">
      <c r="B11853" s="104"/>
      <c r="C11853" s="105"/>
      <c r="D11853" s="121"/>
      <c r="E11853" s="83"/>
    </row>
    <row r="11854" spans="2:5" x14ac:dyDescent="0.3">
      <c r="B11854" s="104"/>
      <c r="C11854" s="105"/>
      <c r="D11854" s="121"/>
      <c r="E11854" s="83"/>
    </row>
    <row r="11855" spans="2:5" x14ac:dyDescent="0.3">
      <c r="B11855" s="104"/>
      <c r="C11855" s="105"/>
      <c r="D11855" s="121"/>
      <c r="E11855" s="83"/>
    </row>
    <row r="11856" spans="2:5" x14ac:dyDescent="0.3">
      <c r="B11856" s="104"/>
      <c r="C11856" s="105"/>
      <c r="D11856" s="121"/>
      <c r="E11856" s="83"/>
    </row>
    <row r="11857" spans="2:5" x14ac:dyDescent="0.3">
      <c r="B11857" s="104"/>
      <c r="C11857" s="105"/>
      <c r="D11857" s="121"/>
      <c r="E11857" s="83"/>
    </row>
    <row r="11858" spans="2:5" x14ac:dyDescent="0.3">
      <c r="B11858" s="104"/>
      <c r="C11858" s="105"/>
      <c r="D11858" s="121"/>
      <c r="E11858" s="83"/>
    </row>
    <row r="11859" spans="2:5" x14ac:dyDescent="0.3">
      <c r="B11859" s="104"/>
      <c r="C11859" s="105"/>
      <c r="D11859" s="121"/>
      <c r="E11859" s="83"/>
    </row>
    <row r="11860" spans="2:5" x14ac:dyDescent="0.3">
      <c r="B11860" s="104"/>
      <c r="C11860" s="105"/>
      <c r="D11860" s="121"/>
      <c r="E11860" s="83"/>
    </row>
    <row r="11861" spans="2:5" x14ac:dyDescent="0.3">
      <c r="B11861" s="104"/>
      <c r="C11861" s="105"/>
      <c r="D11861" s="121"/>
      <c r="E11861" s="83"/>
    </row>
    <row r="11862" spans="2:5" x14ac:dyDescent="0.3">
      <c r="B11862" s="104"/>
      <c r="C11862" s="105"/>
      <c r="D11862" s="121"/>
      <c r="E11862" s="83"/>
    </row>
    <row r="11863" spans="2:5" x14ac:dyDescent="0.3">
      <c r="B11863" s="104"/>
      <c r="C11863" s="105"/>
      <c r="D11863" s="121"/>
      <c r="E11863" s="83"/>
    </row>
    <row r="11864" spans="2:5" x14ac:dyDescent="0.3">
      <c r="B11864" s="104"/>
      <c r="C11864" s="105"/>
      <c r="D11864" s="121"/>
      <c r="E11864" s="83"/>
    </row>
    <row r="11865" spans="2:5" x14ac:dyDescent="0.3">
      <c r="B11865" s="104"/>
      <c r="C11865" s="105"/>
      <c r="D11865" s="121"/>
      <c r="E11865" s="83"/>
    </row>
    <row r="11866" spans="2:5" x14ac:dyDescent="0.3">
      <c r="B11866" s="104"/>
      <c r="C11866" s="105"/>
      <c r="D11866" s="121"/>
      <c r="E11866" s="83"/>
    </row>
    <row r="11867" spans="2:5" x14ac:dyDescent="0.3">
      <c r="B11867" s="104"/>
      <c r="C11867" s="105"/>
      <c r="D11867" s="121"/>
      <c r="E11867" s="83"/>
    </row>
    <row r="11868" spans="2:5" x14ac:dyDescent="0.3">
      <c r="B11868" s="104"/>
      <c r="C11868" s="105"/>
      <c r="D11868" s="121"/>
      <c r="E11868" s="83"/>
    </row>
    <row r="11869" spans="2:5" x14ac:dyDescent="0.3">
      <c r="B11869" s="104"/>
      <c r="C11869" s="105"/>
      <c r="D11869" s="121"/>
      <c r="E11869" s="83"/>
    </row>
    <row r="11870" spans="2:5" x14ac:dyDescent="0.3">
      <c r="B11870" s="104"/>
      <c r="C11870" s="105"/>
      <c r="D11870" s="121"/>
      <c r="E11870" s="83"/>
    </row>
    <row r="11871" spans="2:5" x14ac:dyDescent="0.3">
      <c r="B11871" s="104"/>
      <c r="C11871" s="105"/>
      <c r="D11871" s="121"/>
      <c r="E11871" s="83"/>
    </row>
    <row r="11872" spans="2:5" x14ac:dyDescent="0.3">
      <c r="B11872" s="104"/>
      <c r="C11872" s="105"/>
      <c r="D11872" s="121"/>
      <c r="E11872" s="83"/>
    </row>
    <row r="11873" spans="2:5" x14ac:dyDescent="0.3">
      <c r="B11873" s="104"/>
      <c r="C11873" s="105"/>
      <c r="D11873" s="121"/>
      <c r="E11873" s="83"/>
    </row>
    <row r="11874" spans="2:5" x14ac:dyDescent="0.3">
      <c r="B11874" s="104"/>
      <c r="C11874" s="105"/>
      <c r="D11874" s="121"/>
      <c r="E11874" s="83"/>
    </row>
    <row r="11875" spans="2:5" x14ac:dyDescent="0.3">
      <c r="B11875" s="104"/>
      <c r="C11875" s="105"/>
      <c r="D11875" s="121"/>
      <c r="E11875" s="83"/>
    </row>
    <row r="11876" spans="2:5" x14ac:dyDescent="0.3">
      <c r="B11876" s="104"/>
      <c r="C11876" s="105"/>
      <c r="D11876" s="121"/>
      <c r="E11876" s="83"/>
    </row>
    <row r="11877" spans="2:5" x14ac:dyDescent="0.3">
      <c r="B11877" s="104"/>
      <c r="C11877" s="105"/>
      <c r="D11877" s="121"/>
      <c r="E11877" s="83"/>
    </row>
    <row r="11878" spans="2:5" x14ac:dyDescent="0.3">
      <c r="B11878" s="104"/>
      <c r="C11878" s="105"/>
      <c r="D11878" s="121"/>
      <c r="E11878" s="83"/>
    </row>
    <row r="11879" spans="2:5" x14ac:dyDescent="0.3">
      <c r="B11879" s="104"/>
      <c r="C11879" s="105"/>
      <c r="D11879" s="121"/>
      <c r="E11879" s="83"/>
    </row>
    <row r="11880" spans="2:5" x14ac:dyDescent="0.3">
      <c r="B11880" s="104"/>
      <c r="C11880" s="105"/>
      <c r="D11880" s="121"/>
      <c r="E11880" s="83"/>
    </row>
    <row r="11881" spans="2:5" x14ac:dyDescent="0.3">
      <c r="B11881" s="104"/>
      <c r="C11881" s="105"/>
      <c r="D11881" s="121"/>
      <c r="E11881" s="83"/>
    </row>
    <row r="11882" spans="2:5" x14ac:dyDescent="0.3">
      <c r="B11882" s="104"/>
      <c r="C11882" s="105"/>
      <c r="D11882" s="121"/>
      <c r="E11882" s="83"/>
    </row>
    <row r="11883" spans="2:5" x14ac:dyDescent="0.3">
      <c r="B11883" s="104"/>
      <c r="C11883" s="105"/>
      <c r="D11883" s="121"/>
      <c r="E11883" s="83"/>
    </row>
    <row r="11884" spans="2:5" x14ac:dyDescent="0.3">
      <c r="B11884" s="104"/>
      <c r="C11884" s="105"/>
      <c r="D11884" s="121"/>
      <c r="E11884" s="83"/>
    </row>
    <row r="11885" spans="2:5" x14ac:dyDescent="0.3">
      <c r="B11885" s="104"/>
      <c r="C11885" s="105"/>
      <c r="D11885" s="121"/>
      <c r="E11885" s="83"/>
    </row>
    <row r="11886" spans="2:5" x14ac:dyDescent="0.3">
      <c r="B11886" s="104"/>
      <c r="C11886" s="105"/>
      <c r="D11886" s="121"/>
      <c r="E11886" s="83"/>
    </row>
    <row r="11887" spans="2:5" x14ac:dyDescent="0.3">
      <c r="B11887" s="104"/>
      <c r="C11887" s="105"/>
      <c r="D11887" s="121"/>
      <c r="E11887" s="83"/>
    </row>
    <row r="11888" spans="2:5" x14ac:dyDescent="0.3">
      <c r="B11888" s="104"/>
      <c r="C11888" s="105"/>
      <c r="D11888" s="121"/>
      <c r="E11888" s="83"/>
    </row>
    <row r="11889" spans="2:5" x14ac:dyDescent="0.3">
      <c r="B11889" s="104"/>
      <c r="C11889" s="105"/>
      <c r="D11889" s="121"/>
      <c r="E11889" s="83"/>
    </row>
    <row r="11890" spans="2:5" x14ac:dyDescent="0.3">
      <c r="B11890" s="104"/>
      <c r="C11890" s="105"/>
      <c r="D11890" s="121"/>
      <c r="E11890" s="83"/>
    </row>
    <row r="11891" spans="2:5" x14ac:dyDescent="0.3">
      <c r="B11891" s="104"/>
      <c r="C11891" s="105"/>
      <c r="D11891" s="121"/>
      <c r="E11891" s="83"/>
    </row>
    <row r="11892" spans="2:5" x14ac:dyDescent="0.3">
      <c r="B11892" s="104"/>
      <c r="C11892" s="105"/>
      <c r="D11892" s="121"/>
      <c r="E11892" s="83"/>
    </row>
    <row r="11893" spans="2:5" x14ac:dyDescent="0.3">
      <c r="B11893" s="104"/>
      <c r="C11893" s="105"/>
      <c r="D11893" s="121"/>
      <c r="E11893" s="83"/>
    </row>
    <row r="11894" spans="2:5" x14ac:dyDescent="0.3">
      <c r="B11894" s="104"/>
      <c r="C11894" s="105"/>
      <c r="D11894" s="121"/>
      <c r="E11894" s="83"/>
    </row>
    <row r="11895" spans="2:5" x14ac:dyDescent="0.3">
      <c r="B11895" s="104"/>
      <c r="C11895" s="105"/>
      <c r="D11895" s="121"/>
      <c r="E11895" s="83"/>
    </row>
    <row r="11896" spans="2:5" x14ac:dyDescent="0.3">
      <c r="B11896" s="104"/>
      <c r="C11896" s="105"/>
      <c r="D11896" s="121"/>
      <c r="E11896" s="83"/>
    </row>
    <row r="11897" spans="2:5" x14ac:dyDescent="0.3">
      <c r="B11897" s="104"/>
      <c r="C11897" s="105"/>
      <c r="D11897" s="121"/>
      <c r="E11897" s="83"/>
    </row>
    <row r="11898" spans="2:5" x14ac:dyDescent="0.3">
      <c r="B11898" s="104"/>
      <c r="C11898" s="105"/>
      <c r="D11898" s="121"/>
      <c r="E11898" s="83"/>
    </row>
    <row r="11899" spans="2:5" x14ac:dyDescent="0.3">
      <c r="B11899" s="104"/>
      <c r="C11899" s="105"/>
      <c r="D11899" s="121"/>
      <c r="E11899" s="83"/>
    </row>
    <row r="11900" spans="2:5" x14ac:dyDescent="0.3">
      <c r="B11900" s="104"/>
      <c r="C11900" s="105"/>
      <c r="D11900" s="121"/>
      <c r="E11900" s="83"/>
    </row>
    <row r="11901" spans="2:5" x14ac:dyDescent="0.3">
      <c r="B11901" s="104"/>
      <c r="C11901" s="105"/>
      <c r="D11901" s="121"/>
      <c r="E11901" s="83"/>
    </row>
    <row r="11902" spans="2:5" x14ac:dyDescent="0.3">
      <c r="B11902" s="104"/>
      <c r="C11902" s="105"/>
      <c r="D11902" s="121"/>
      <c r="E11902" s="83"/>
    </row>
    <row r="11903" spans="2:5" x14ac:dyDescent="0.3">
      <c r="B11903" s="104"/>
      <c r="C11903" s="105"/>
      <c r="D11903" s="121"/>
      <c r="E11903" s="83"/>
    </row>
    <row r="11904" spans="2:5" x14ac:dyDescent="0.3">
      <c r="B11904" s="104"/>
      <c r="C11904" s="105"/>
      <c r="D11904" s="121"/>
      <c r="E11904" s="83"/>
    </row>
    <row r="11905" spans="2:5" x14ac:dyDescent="0.3">
      <c r="B11905" s="104"/>
      <c r="C11905" s="105"/>
      <c r="D11905" s="121"/>
      <c r="E11905" s="83"/>
    </row>
    <row r="11906" spans="2:5" x14ac:dyDescent="0.3">
      <c r="B11906" s="104"/>
      <c r="C11906" s="105"/>
      <c r="D11906" s="121"/>
      <c r="E11906" s="83"/>
    </row>
    <row r="11907" spans="2:5" x14ac:dyDescent="0.3">
      <c r="B11907" s="104"/>
      <c r="C11907" s="105"/>
      <c r="D11907" s="121"/>
      <c r="E11907" s="83"/>
    </row>
    <row r="11908" spans="2:5" x14ac:dyDescent="0.3">
      <c r="B11908" s="104"/>
      <c r="C11908" s="105"/>
      <c r="D11908" s="121"/>
      <c r="E11908" s="83"/>
    </row>
    <row r="11909" spans="2:5" x14ac:dyDescent="0.3">
      <c r="B11909" s="104"/>
      <c r="C11909" s="105"/>
      <c r="D11909" s="121"/>
      <c r="E11909" s="83"/>
    </row>
    <row r="11910" spans="2:5" x14ac:dyDescent="0.3">
      <c r="B11910" s="104"/>
      <c r="C11910" s="105"/>
      <c r="D11910" s="121"/>
      <c r="E11910" s="83"/>
    </row>
    <row r="11911" spans="2:5" x14ac:dyDescent="0.3">
      <c r="B11911" s="104"/>
      <c r="C11911" s="105"/>
      <c r="D11911" s="121"/>
      <c r="E11911" s="83"/>
    </row>
    <row r="11912" spans="2:5" x14ac:dyDescent="0.3">
      <c r="B11912" s="104"/>
      <c r="C11912" s="105"/>
      <c r="D11912" s="121"/>
      <c r="E11912" s="83"/>
    </row>
    <row r="11913" spans="2:5" x14ac:dyDescent="0.3">
      <c r="B11913" s="104"/>
      <c r="C11913" s="105"/>
      <c r="D11913" s="121"/>
      <c r="E11913" s="83"/>
    </row>
    <row r="11914" spans="2:5" x14ac:dyDescent="0.3">
      <c r="B11914" s="104"/>
      <c r="C11914" s="105"/>
      <c r="D11914" s="121"/>
      <c r="E11914" s="83"/>
    </row>
    <row r="11915" spans="2:5" x14ac:dyDescent="0.3">
      <c r="B11915" s="104"/>
      <c r="C11915" s="105"/>
      <c r="D11915" s="121"/>
      <c r="E11915" s="83"/>
    </row>
    <row r="11916" spans="2:5" x14ac:dyDescent="0.3">
      <c r="B11916" s="104"/>
      <c r="C11916" s="105"/>
      <c r="D11916" s="121"/>
      <c r="E11916" s="83"/>
    </row>
    <row r="11917" spans="2:5" x14ac:dyDescent="0.3">
      <c r="B11917" s="104"/>
      <c r="C11917" s="105"/>
      <c r="D11917" s="121"/>
      <c r="E11917" s="83"/>
    </row>
    <row r="11918" spans="2:5" x14ac:dyDescent="0.3">
      <c r="B11918" s="104"/>
      <c r="C11918" s="105"/>
      <c r="D11918" s="121"/>
      <c r="E11918" s="83"/>
    </row>
    <row r="11919" spans="2:5" x14ac:dyDescent="0.3">
      <c r="B11919" s="104"/>
      <c r="C11919" s="105"/>
      <c r="D11919" s="121"/>
      <c r="E11919" s="83"/>
    </row>
    <row r="11920" spans="2:5" x14ac:dyDescent="0.3">
      <c r="B11920" s="104"/>
      <c r="C11920" s="105"/>
      <c r="D11920" s="121"/>
      <c r="E11920" s="83"/>
    </row>
    <row r="11921" spans="2:5" x14ac:dyDescent="0.3">
      <c r="B11921" s="104"/>
      <c r="C11921" s="105"/>
      <c r="D11921" s="121"/>
      <c r="E11921" s="83"/>
    </row>
    <row r="11922" spans="2:5" x14ac:dyDescent="0.3">
      <c r="B11922" s="104"/>
      <c r="C11922" s="105"/>
      <c r="D11922" s="121"/>
      <c r="E11922" s="83"/>
    </row>
    <row r="11923" spans="2:5" x14ac:dyDescent="0.3">
      <c r="B11923" s="104"/>
      <c r="C11923" s="105"/>
      <c r="D11923" s="121"/>
      <c r="E11923" s="83"/>
    </row>
    <row r="11924" spans="2:5" x14ac:dyDescent="0.3">
      <c r="B11924" s="104"/>
      <c r="C11924" s="105"/>
      <c r="D11924" s="121"/>
      <c r="E11924" s="83"/>
    </row>
    <row r="11925" spans="2:5" x14ac:dyDescent="0.3">
      <c r="B11925" s="104"/>
      <c r="C11925" s="105"/>
      <c r="D11925" s="121"/>
      <c r="E11925" s="83"/>
    </row>
    <row r="11926" spans="2:5" x14ac:dyDescent="0.3">
      <c r="B11926" s="104"/>
      <c r="C11926" s="105"/>
      <c r="D11926" s="121"/>
      <c r="E11926" s="83"/>
    </row>
    <row r="11927" spans="2:5" x14ac:dyDescent="0.3">
      <c r="B11927" s="104"/>
      <c r="C11927" s="105"/>
      <c r="D11927" s="121"/>
      <c r="E11927" s="83"/>
    </row>
    <row r="11928" spans="2:5" x14ac:dyDescent="0.3">
      <c r="B11928" s="104"/>
      <c r="C11928" s="105"/>
      <c r="D11928" s="121"/>
      <c r="E11928" s="83"/>
    </row>
    <row r="11929" spans="2:5" x14ac:dyDescent="0.3">
      <c r="B11929" s="104"/>
      <c r="C11929" s="105"/>
      <c r="D11929" s="121"/>
      <c r="E11929" s="83"/>
    </row>
    <row r="11930" spans="2:5" x14ac:dyDescent="0.3">
      <c r="B11930" s="104"/>
      <c r="C11930" s="105"/>
      <c r="D11930" s="121"/>
      <c r="E11930" s="83"/>
    </row>
    <row r="11931" spans="2:5" x14ac:dyDescent="0.3">
      <c r="B11931" s="104"/>
      <c r="C11931" s="105"/>
      <c r="D11931" s="121"/>
      <c r="E11931" s="83"/>
    </row>
    <row r="11932" spans="2:5" x14ac:dyDescent="0.3">
      <c r="B11932" s="104"/>
      <c r="C11932" s="105"/>
      <c r="D11932" s="121"/>
      <c r="E11932" s="83"/>
    </row>
    <row r="11933" spans="2:5" x14ac:dyDescent="0.3">
      <c r="B11933" s="104"/>
      <c r="C11933" s="105"/>
      <c r="D11933" s="121"/>
      <c r="E11933" s="83"/>
    </row>
    <row r="11934" spans="2:5" x14ac:dyDescent="0.3">
      <c r="B11934" s="104"/>
      <c r="C11934" s="105"/>
      <c r="D11934" s="121"/>
      <c r="E11934" s="83"/>
    </row>
    <row r="11935" spans="2:5" x14ac:dyDescent="0.3">
      <c r="B11935" s="104"/>
      <c r="C11935" s="105"/>
      <c r="D11935" s="121"/>
      <c r="E11935" s="83"/>
    </row>
    <row r="11936" spans="2:5" x14ac:dyDescent="0.3">
      <c r="B11936" s="104"/>
      <c r="C11936" s="105"/>
      <c r="D11936" s="121"/>
      <c r="E11936" s="83"/>
    </row>
    <row r="11937" spans="2:5" x14ac:dyDescent="0.3">
      <c r="B11937" s="104"/>
      <c r="C11937" s="105"/>
      <c r="D11937" s="121"/>
      <c r="E11937" s="83"/>
    </row>
    <row r="11938" spans="2:5" x14ac:dyDescent="0.3">
      <c r="B11938" s="104"/>
      <c r="C11938" s="105"/>
      <c r="D11938" s="121"/>
      <c r="E11938" s="83"/>
    </row>
    <row r="11939" spans="2:5" x14ac:dyDescent="0.3">
      <c r="B11939" s="104"/>
      <c r="C11939" s="105"/>
      <c r="D11939" s="121"/>
      <c r="E11939" s="83"/>
    </row>
    <row r="11940" spans="2:5" x14ac:dyDescent="0.3">
      <c r="B11940" s="104"/>
      <c r="C11940" s="105"/>
      <c r="D11940" s="121"/>
      <c r="E11940" s="83"/>
    </row>
    <row r="11941" spans="2:5" x14ac:dyDescent="0.3">
      <c r="B11941" s="104"/>
      <c r="C11941" s="105"/>
      <c r="D11941" s="121"/>
      <c r="E11941" s="83"/>
    </row>
    <row r="11942" spans="2:5" x14ac:dyDescent="0.3">
      <c r="B11942" s="104"/>
      <c r="C11942" s="105"/>
      <c r="D11942" s="121"/>
      <c r="E11942" s="83"/>
    </row>
    <row r="11943" spans="2:5" x14ac:dyDescent="0.3">
      <c r="B11943" s="104"/>
      <c r="C11943" s="105"/>
      <c r="D11943" s="121"/>
      <c r="E11943" s="83"/>
    </row>
    <row r="11944" spans="2:5" x14ac:dyDescent="0.3">
      <c r="B11944" s="104"/>
      <c r="C11944" s="105"/>
      <c r="D11944" s="121"/>
      <c r="E11944" s="83"/>
    </row>
    <row r="11945" spans="2:5" x14ac:dyDescent="0.3">
      <c r="B11945" s="104"/>
      <c r="C11945" s="105"/>
      <c r="D11945" s="121"/>
      <c r="E11945" s="83"/>
    </row>
    <row r="11946" spans="2:5" x14ac:dyDescent="0.3">
      <c r="B11946" s="104"/>
      <c r="C11946" s="105"/>
      <c r="D11946" s="121"/>
      <c r="E11946" s="83"/>
    </row>
    <row r="11947" spans="2:5" x14ac:dyDescent="0.3">
      <c r="B11947" s="104"/>
      <c r="C11947" s="105"/>
      <c r="D11947" s="121"/>
      <c r="E11947" s="83"/>
    </row>
    <row r="11948" spans="2:5" x14ac:dyDescent="0.3">
      <c r="B11948" s="104"/>
      <c r="C11948" s="105"/>
      <c r="D11948" s="121"/>
      <c r="E11948" s="83"/>
    </row>
    <row r="11949" spans="2:5" x14ac:dyDescent="0.3">
      <c r="B11949" s="104"/>
      <c r="C11949" s="105"/>
      <c r="D11949" s="121"/>
      <c r="E11949" s="83"/>
    </row>
    <row r="11950" spans="2:5" x14ac:dyDescent="0.3">
      <c r="B11950" s="104"/>
      <c r="C11950" s="105"/>
      <c r="D11950" s="121"/>
      <c r="E11950" s="83"/>
    </row>
    <row r="11951" spans="2:5" x14ac:dyDescent="0.3">
      <c r="B11951" s="104"/>
      <c r="C11951" s="105"/>
      <c r="D11951" s="121"/>
      <c r="E11951" s="83"/>
    </row>
    <row r="11952" spans="2:5" x14ac:dyDescent="0.3">
      <c r="B11952" s="104"/>
      <c r="C11952" s="105"/>
      <c r="D11952" s="121"/>
      <c r="E11952" s="83"/>
    </row>
    <row r="11953" spans="2:5" x14ac:dyDescent="0.3">
      <c r="B11953" s="104"/>
      <c r="C11953" s="105"/>
      <c r="D11953" s="121"/>
      <c r="E11953" s="83"/>
    </row>
    <row r="11954" spans="2:5" x14ac:dyDescent="0.3">
      <c r="B11954" s="104"/>
      <c r="C11954" s="105"/>
      <c r="D11954" s="121"/>
      <c r="E11954" s="83"/>
    </row>
    <row r="11955" spans="2:5" x14ac:dyDescent="0.3">
      <c r="B11955" s="104"/>
      <c r="C11955" s="105"/>
      <c r="D11955" s="121"/>
      <c r="E11955" s="83"/>
    </row>
    <row r="11956" spans="2:5" x14ac:dyDescent="0.3">
      <c r="B11956" s="104"/>
      <c r="C11956" s="105"/>
      <c r="D11956" s="121"/>
      <c r="E11956" s="83"/>
    </row>
    <row r="11957" spans="2:5" x14ac:dyDescent="0.3">
      <c r="B11957" s="104"/>
      <c r="C11957" s="105"/>
      <c r="D11957" s="121"/>
      <c r="E11957" s="83"/>
    </row>
    <row r="11958" spans="2:5" x14ac:dyDescent="0.3">
      <c r="B11958" s="104"/>
      <c r="C11958" s="105"/>
      <c r="D11958" s="121"/>
      <c r="E11958" s="83"/>
    </row>
    <row r="11959" spans="2:5" x14ac:dyDescent="0.3">
      <c r="B11959" s="104"/>
      <c r="C11959" s="105"/>
      <c r="D11959" s="121"/>
      <c r="E11959" s="83"/>
    </row>
    <row r="11960" spans="2:5" x14ac:dyDescent="0.3">
      <c r="B11960" s="104"/>
      <c r="C11960" s="105"/>
      <c r="D11960" s="121"/>
      <c r="E11960" s="83"/>
    </row>
    <row r="11961" spans="2:5" x14ac:dyDescent="0.3">
      <c r="B11961" s="104"/>
      <c r="C11961" s="105"/>
      <c r="D11961" s="121"/>
      <c r="E11961" s="83"/>
    </row>
    <row r="11962" spans="2:5" x14ac:dyDescent="0.3">
      <c r="B11962" s="104"/>
      <c r="C11962" s="105"/>
      <c r="D11962" s="121"/>
      <c r="E11962" s="83"/>
    </row>
    <row r="11963" spans="2:5" x14ac:dyDescent="0.3">
      <c r="B11963" s="104"/>
      <c r="C11963" s="105"/>
      <c r="D11963" s="121"/>
      <c r="E11963" s="83"/>
    </row>
    <row r="11964" spans="2:5" x14ac:dyDescent="0.3">
      <c r="B11964" s="104"/>
      <c r="C11964" s="105"/>
      <c r="D11964" s="121"/>
      <c r="E11964" s="83"/>
    </row>
    <row r="11965" spans="2:5" x14ac:dyDescent="0.3">
      <c r="B11965" s="104"/>
      <c r="C11965" s="105"/>
      <c r="D11965" s="121"/>
      <c r="E11965" s="83"/>
    </row>
    <row r="11966" spans="2:5" x14ac:dyDescent="0.3">
      <c r="B11966" s="104"/>
      <c r="C11966" s="105"/>
      <c r="D11966" s="121"/>
      <c r="E11966" s="83"/>
    </row>
    <row r="11967" spans="2:5" x14ac:dyDescent="0.3">
      <c r="B11967" s="104"/>
      <c r="C11967" s="105"/>
      <c r="D11967" s="121"/>
      <c r="E11967" s="83"/>
    </row>
    <row r="11968" spans="2:5" x14ac:dyDescent="0.3">
      <c r="B11968" s="104"/>
      <c r="C11968" s="105"/>
      <c r="D11968" s="121"/>
      <c r="E11968" s="83"/>
    </row>
    <row r="11969" spans="2:5" x14ac:dyDescent="0.3">
      <c r="B11969" s="104"/>
      <c r="C11969" s="105"/>
      <c r="D11969" s="121"/>
      <c r="E11969" s="83"/>
    </row>
    <row r="11970" spans="2:5" x14ac:dyDescent="0.3">
      <c r="B11970" s="104"/>
      <c r="C11970" s="105"/>
      <c r="D11970" s="121"/>
      <c r="E11970" s="83"/>
    </row>
    <row r="11971" spans="2:5" x14ac:dyDescent="0.3">
      <c r="B11971" s="104"/>
      <c r="C11971" s="105"/>
      <c r="D11971" s="121"/>
      <c r="E11971" s="83"/>
    </row>
    <row r="11972" spans="2:5" x14ac:dyDescent="0.3">
      <c r="B11972" s="104"/>
      <c r="C11972" s="105"/>
      <c r="D11972" s="121"/>
      <c r="E11972" s="83"/>
    </row>
    <row r="11973" spans="2:5" x14ac:dyDescent="0.3">
      <c r="B11973" s="104"/>
      <c r="C11973" s="105"/>
      <c r="D11973" s="121"/>
      <c r="E11973" s="83"/>
    </row>
    <row r="11974" spans="2:5" x14ac:dyDescent="0.3">
      <c r="B11974" s="104"/>
      <c r="C11974" s="105"/>
      <c r="D11974" s="121"/>
      <c r="E11974" s="83"/>
    </row>
    <row r="11975" spans="2:5" x14ac:dyDescent="0.3">
      <c r="B11975" s="104"/>
      <c r="C11975" s="105"/>
      <c r="D11975" s="121"/>
      <c r="E11975" s="83"/>
    </row>
    <row r="11976" spans="2:5" x14ac:dyDescent="0.3">
      <c r="B11976" s="104"/>
      <c r="C11976" s="105"/>
      <c r="D11976" s="121"/>
      <c r="E11976" s="83"/>
    </row>
    <row r="11977" spans="2:5" x14ac:dyDescent="0.3">
      <c r="B11977" s="104"/>
      <c r="C11977" s="105"/>
      <c r="D11977" s="121"/>
      <c r="E11977" s="83"/>
    </row>
    <row r="11978" spans="2:5" x14ac:dyDescent="0.3">
      <c r="B11978" s="104"/>
      <c r="C11978" s="105"/>
      <c r="D11978" s="121"/>
      <c r="E11978" s="83"/>
    </row>
    <row r="11979" spans="2:5" x14ac:dyDescent="0.3">
      <c r="B11979" s="104"/>
      <c r="C11979" s="105"/>
      <c r="D11979" s="121"/>
      <c r="E11979" s="83"/>
    </row>
    <row r="11980" spans="2:5" x14ac:dyDescent="0.3">
      <c r="B11980" s="104"/>
      <c r="C11980" s="105"/>
      <c r="D11980" s="121"/>
      <c r="E11980" s="83"/>
    </row>
    <row r="11981" spans="2:5" x14ac:dyDescent="0.3">
      <c r="B11981" s="104"/>
      <c r="C11981" s="105"/>
      <c r="D11981" s="121"/>
      <c r="E11981" s="83"/>
    </row>
    <row r="11982" spans="2:5" x14ac:dyDescent="0.3">
      <c r="B11982" s="104"/>
      <c r="C11982" s="105"/>
      <c r="D11982" s="121"/>
      <c r="E11982" s="83"/>
    </row>
    <row r="11983" spans="2:5" x14ac:dyDescent="0.3">
      <c r="B11983" s="104"/>
      <c r="C11983" s="105"/>
      <c r="D11983" s="121"/>
      <c r="E11983" s="83"/>
    </row>
    <row r="11984" spans="2:5" x14ac:dyDescent="0.3">
      <c r="B11984" s="104"/>
      <c r="C11984" s="105"/>
      <c r="D11984" s="121"/>
      <c r="E11984" s="83"/>
    </row>
    <row r="11985" spans="2:5" x14ac:dyDescent="0.3">
      <c r="B11985" s="104"/>
      <c r="C11985" s="105"/>
      <c r="D11985" s="121"/>
      <c r="E11985" s="83"/>
    </row>
    <row r="11986" spans="2:5" x14ac:dyDescent="0.3">
      <c r="B11986" s="104"/>
      <c r="C11986" s="105"/>
      <c r="D11986" s="121"/>
      <c r="E11986" s="83"/>
    </row>
    <row r="11987" spans="2:5" x14ac:dyDescent="0.3">
      <c r="B11987" s="104"/>
      <c r="C11987" s="105"/>
      <c r="D11987" s="121"/>
      <c r="E11987" s="83"/>
    </row>
    <row r="11988" spans="2:5" x14ac:dyDescent="0.3">
      <c r="B11988" s="104"/>
      <c r="C11988" s="105"/>
      <c r="D11988" s="121"/>
      <c r="E11988" s="83"/>
    </row>
    <row r="11989" spans="2:5" x14ac:dyDescent="0.3">
      <c r="B11989" s="104"/>
      <c r="C11989" s="105"/>
      <c r="D11989" s="121"/>
      <c r="E11989" s="83"/>
    </row>
    <row r="11990" spans="2:5" x14ac:dyDescent="0.3">
      <c r="B11990" s="104"/>
      <c r="C11990" s="105"/>
      <c r="D11990" s="121"/>
      <c r="E11990" s="83"/>
    </row>
    <row r="11991" spans="2:5" x14ac:dyDescent="0.3">
      <c r="B11991" s="104"/>
      <c r="C11991" s="105"/>
      <c r="D11991" s="121"/>
      <c r="E11991" s="83"/>
    </row>
    <row r="11992" spans="2:5" x14ac:dyDescent="0.3">
      <c r="B11992" s="104"/>
      <c r="C11992" s="105"/>
      <c r="D11992" s="121"/>
      <c r="E11992" s="83"/>
    </row>
    <row r="11993" spans="2:5" x14ac:dyDescent="0.3">
      <c r="B11993" s="104"/>
      <c r="C11993" s="105"/>
      <c r="D11993" s="121"/>
      <c r="E11993" s="83"/>
    </row>
    <row r="11994" spans="2:5" x14ac:dyDescent="0.3">
      <c r="B11994" s="104"/>
      <c r="C11994" s="105"/>
      <c r="D11994" s="121"/>
      <c r="E11994" s="83"/>
    </row>
    <row r="11995" spans="2:5" x14ac:dyDescent="0.3">
      <c r="B11995" s="104"/>
      <c r="C11995" s="105"/>
      <c r="D11995" s="121"/>
      <c r="E11995" s="83"/>
    </row>
    <row r="11996" spans="2:5" x14ac:dyDescent="0.3">
      <c r="B11996" s="104"/>
      <c r="C11996" s="105"/>
      <c r="D11996" s="121"/>
      <c r="E11996" s="83"/>
    </row>
    <row r="11997" spans="2:5" x14ac:dyDescent="0.3">
      <c r="B11997" s="104"/>
      <c r="C11997" s="105"/>
      <c r="D11997" s="121"/>
      <c r="E11997" s="83"/>
    </row>
    <row r="11998" spans="2:5" x14ac:dyDescent="0.3">
      <c r="B11998" s="104"/>
      <c r="C11998" s="105"/>
      <c r="D11998" s="121"/>
      <c r="E11998" s="83"/>
    </row>
    <row r="11999" spans="2:5" x14ac:dyDescent="0.3">
      <c r="B11999" s="104"/>
      <c r="C11999" s="105"/>
      <c r="D11999" s="121"/>
      <c r="E11999" s="83"/>
    </row>
    <row r="12000" spans="2:5" x14ac:dyDescent="0.3">
      <c r="B12000" s="104"/>
      <c r="C12000" s="105"/>
      <c r="D12000" s="121"/>
      <c r="E12000" s="83"/>
    </row>
    <row r="12001" spans="2:5" x14ac:dyDescent="0.3">
      <c r="B12001" s="104"/>
      <c r="C12001" s="105"/>
      <c r="D12001" s="121"/>
      <c r="E12001" s="83"/>
    </row>
    <row r="12002" spans="2:5" x14ac:dyDescent="0.3">
      <c r="B12002" s="104"/>
      <c r="C12002" s="105"/>
      <c r="D12002" s="121"/>
      <c r="E12002" s="83"/>
    </row>
    <row r="12003" spans="2:5" x14ac:dyDescent="0.3">
      <c r="B12003" s="104"/>
      <c r="C12003" s="105"/>
      <c r="D12003" s="121"/>
      <c r="E12003" s="83"/>
    </row>
    <row r="12004" spans="2:5" x14ac:dyDescent="0.3">
      <c r="B12004" s="104"/>
      <c r="C12004" s="105"/>
      <c r="D12004" s="121"/>
      <c r="E12004" s="83"/>
    </row>
    <row r="12005" spans="2:5" x14ac:dyDescent="0.3">
      <c r="B12005" s="104"/>
      <c r="C12005" s="105"/>
      <c r="D12005" s="121"/>
      <c r="E12005" s="83"/>
    </row>
    <row r="12006" spans="2:5" x14ac:dyDescent="0.3">
      <c r="B12006" s="104"/>
      <c r="C12006" s="105"/>
      <c r="D12006" s="121"/>
      <c r="E12006" s="83"/>
    </row>
    <row r="12007" spans="2:5" x14ac:dyDescent="0.3">
      <c r="B12007" s="104"/>
      <c r="C12007" s="105"/>
      <c r="D12007" s="121"/>
      <c r="E12007" s="83"/>
    </row>
    <row r="12008" spans="2:5" x14ac:dyDescent="0.3">
      <c r="B12008" s="104"/>
      <c r="C12008" s="105"/>
      <c r="D12008" s="121"/>
      <c r="E12008" s="83"/>
    </row>
    <row r="12009" spans="2:5" x14ac:dyDescent="0.3">
      <c r="B12009" s="104"/>
      <c r="C12009" s="105"/>
      <c r="D12009" s="121"/>
      <c r="E12009" s="83"/>
    </row>
    <row r="12010" spans="2:5" x14ac:dyDescent="0.3">
      <c r="B12010" s="104"/>
      <c r="C12010" s="105"/>
      <c r="D12010" s="121"/>
      <c r="E12010" s="83"/>
    </row>
    <row r="12011" spans="2:5" x14ac:dyDescent="0.3">
      <c r="B12011" s="104"/>
      <c r="C12011" s="105"/>
      <c r="D12011" s="121"/>
      <c r="E12011" s="83"/>
    </row>
    <row r="12012" spans="2:5" x14ac:dyDescent="0.3">
      <c r="B12012" s="104"/>
      <c r="C12012" s="105"/>
      <c r="D12012" s="121"/>
      <c r="E12012" s="83"/>
    </row>
    <row r="12013" spans="2:5" x14ac:dyDescent="0.3">
      <c r="B12013" s="104"/>
      <c r="C12013" s="105"/>
      <c r="D12013" s="121"/>
      <c r="E12013" s="83"/>
    </row>
    <row r="12014" spans="2:5" x14ac:dyDescent="0.3">
      <c r="B12014" s="104"/>
      <c r="C12014" s="105"/>
      <c r="D12014" s="121"/>
      <c r="E12014" s="83"/>
    </row>
    <row r="12015" spans="2:5" x14ac:dyDescent="0.3">
      <c r="B12015" s="104"/>
      <c r="C12015" s="105"/>
      <c r="D12015" s="121"/>
      <c r="E12015" s="83"/>
    </row>
    <row r="12016" spans="2:5" x14ac:dyDescent="0.3">
      <c r="B12016" s="104"/>
      <c r="C12016" s="105"/>
      <c r="D12016" s="121"/>
      <c r="E12016" s="83"/>
    </row>
    <row r="12017" spans="2:5" x14ac:dyDescent="0.3">
      <c r="B12017" s="104"/>
      <c r="C12017" s="105"/>
      <c r="D12017" s="121"/>
      <c r="E12017" s="83"/>
    </row>
    <row r="12018" spans="2:5" x14ac:dyDescent="0.3">
      <c r="B12018" s="104"/>
      <c r="C12018" s="105"/>
      <c r="D12018" s="121"/>
      <c r="E12018" s="83"/>
    </row>
    <row r="12019" spans="2:5" x14ac:dyDescent="0.3">
      <c r="B12019" s="104"/>
      <c r="C12019" s="105"/>
      <c r="D12019" s="121"/>
      <c r="E12019" s="83"/>
    </row>
    <row r="12020" spans="2:5" x14ac:dyDescent="0.3">
      <c r="B12020" s="104"/>
      <c r="C12020" s="105"/>
      <c r="D12020" s="121"/>
      <c r="E12020" s="83"/>
    </row>
    <row r="12021" spans="2:5" x14ac:dyDescent="0.3">
      <c r="B12021" s="104"/>
      <c r="C12021" s="105"/>
      <c r="D12021" s="121"/>
      <c r="E12021" s="83"/>
    </row>
    <row r="12022" spans="2:5" x14ac:dyDescent="0.3">
      <c r="B12022" s="104"/>
      <c r="C12022" s="105"/>
      <c r="D12022" s="121"/>
      <c r="E12022" s="83"/>
    </row>
    <row r="12023" spans="2:5" x14ac:dyDescent="0.3">
      <c r="B12023" s="104"/>
      <c r="C12023" s="105"/>
      <c r="D12023" s="121"/>
      <c r="E12023" s="83"/>
    </row>
    <row r="12024" spans="2:5" x14ac:dyDescent="0.3">
      <c r="B12024" s="104"/>
      <c r="C12024" s="105"/>
      <c r="D12024" s="121"/>
      <c r="E12024" s="83"/>
    </row>
    <row r="12025" spans="2:5" x14ac:dyDescent="0.3">
      <c r="B12025" s="104"/>
      <c r="C12025" s="105"/>
      <c r="D12025" s="121"/>
      <c r="E12025" s="83"/>
    </row>
    <row r="12026" spans="2:5" x14ac:dyDescent="0.3">
      <c r="B12026" s="104"/>
      <c r="C12026" s="105"/>
      <c r="D12026" s="121"/>
      <c r="E12026" s="83"/>
    </row>
    <row r="12027" spans="2:5" x14ac:dyDescent="0.3">
      <c r="B12027" s="104"/>
      <c r="C12027" s="105"/>
      <c r="D12027" s="121"/>
      <c r="E12027" s="83"/>
    </row>
    <row r="12028" spans="2:5" x14ac:dyDescent="0.3">
      <c r="B12028" s="104"/>
      <c r="C12028" s="105"/>
      <c r="D12028" s="121"/>
      <c r="E12028" s="83"/>
    </row>
    <row r="12029" spans="2:5" x14ac:dyDescent="0.3">
      <c r="B12029" s="104"/>
      <c r="C12029" s="105"/>
      <c r="D12029" s="121"/>
      <c r="E12029" s="83"/>
    </row>
    <row r="12030" spans="2:5" x14ac:dyDescent="0.3">
      <c r="B12030" s="104"/>
      <c r="C12030" s="105"/>
      <c r="D12030" s="121"/>
      <c r="E12030" s="83"/>
    </row>
    <row r="12031" spans="2:5" x14ac:dyDescent="0.3">
      <c r="B12031" s="104"/>
      <c r="C12031" s="105"/>
      <c r="D12031" s="121"/>
      <c r="E12031" s="83"/>
    </row>
    <row r="12032" spans="2:5" x14ac:dyDescent="0.3">
      <c r="B12032" s="104"/>
      <c r="C12032" s="105"/>
      <c r="D12032" s="121"/>
      <c r="E12032" s="83"/>
    </row>
    <row r="12033" spans="2:5" x14ac:dyDescent="0.3">
      <c r="B12033" s="104"/>
      <c r="C12033" s="105"/>
      <c r="D12033" s="121"/>
      <c r="E12033" s="83"/>
    </row>
    <row r="12034" spans="2:5" x14ac:dyDescent="0.3">
      <c r="B12034" s="104"/>
      <c r="C12034" s="105"/>
      <c r="D12034" s="121"/>
      <c r="E12034" s="83"/>
    </row>
    <row r="12035" spans="2:5" x14ac:dyDescent="0.3">
      <c r="B12035" s="104"/>
      <c r="C12035" s="105"/>
      <c r="D12035" s="121"/>
      <c r="E12035" s="83"/>
    </row>
    <row r="12036" spans="2:5" x14ac:dyDescent="0.3">
      <c r="B12036" s="104"/>
      <c r="C12036" s="105"/>
      <c r="D12036" s="121"/>
      <c r="E12036" s="83"/>
    </row>
    <row r="12037" spans="2:5" x14ac:dyDescent="0.3">
      <c r="B12037" s="104"/>
      <c r="C12037" s="105"/>
      <c r="D12037" s="121"/>
      <c r="E12037" s="83"/>
    </row>
    <row r="12038" spans="2:5" x14ac:dyDescent="0.3">
      <c r="B12038" s="104"/>
      <c r="C12038" s="105"/>
      <c r="D12038" s="121"/>
      <c r="E12038" s="83"/>
    </row>
    <row r="12039" spans="2:5" x14ac:dyDescent="0.3">
      <c r="B12039" s="104"/>
      <c r="C12039" s="105"/>
      <c r="D12039" s="121"/>
      <c r="E12039" s="83"/>
    </row>
    <row r="12040" spans="2:5" x14ac:dyDescent="0.3">
      <c r="B12040" s="104"/>
      <c r="C12040" s="105"/>
      <c r="D12040" s="121"/>
      <c r="E12040" s="83"/>
    </row>
    <row r="12041" spans="2:5" x14ac:dyDescent="0.3">
      <c r="B12041" s="104"/>
      <c r="C12041" s="105"/>
      <c r="D12041" s="121"/>
      <c r="E12041" s="83"/>
    </row>
    <row r="12042" spans="2:5" x14ac:dyDescent="0.3">
      <c r="B12042" s="104"/>
      <c r="C12042" s="105"/>
      <c r="D12042" s="121"/>
      <c r="E12042" s="83"/>
    </row>
    <row r="12043" spans="2:5" x14ac:dyDescent="0.3">
      <c r="B12043" s="104"/>
      <c r="C12043" s="105"/>
      <c r="D12043" s="121"/>
      <c r="E12043" s="83"/>
    </row>
    <row r="12044" spans="2:5" x14ac:dyDescent="0.3">
      <c r="B12044" s="104"/>
      <c r="C12044" s="105"/>
      <c r="D12044" s="121"/>
      <c r="E12044" s="83"/>
    </row>
    <row r="12045" spans="2:5" x14ac:dyDescent="0.3">
      <c r="B12045" s="104"/>
      <c r="C12045" s="105"/>
      <c r="D12045" s="121"/>
      <c r="E12045" s="83"/>
    </row>
    <row r="12046" spans="2:5" x14ac:dyDescent="0.3">
      <c r="B12046" s="104"/>
      <c r="C12046" s="105"/>
      <c r="D12046" s="121"/>
      <c r="E12046" s="83"/>
    </row>
    <row r="12047" spans="2:5" x14ac:dyDescent="0.3">
      <c r="B12047" s="104"/>
      <c r="C12047" s="105"/>
      <c r="D12047" s="121"/>
      <c r="E12047" s="83"/>
    </row>
    <row r="12048" spans="2:5" x14ac:dyDescent="0.3">
      <c r="B12048" s="104"/>
      <c r="C12048" s="105"/>
      <c r="D12048" s="121"/>
      <c r="E12048" s="83"/>
    </row>
    <row r="12049" spans="2:5" x14ac:dyDescent="0.3">
      <c r="B12049" s="104"/>
      <c r="C12049" s="105"/>
      <c r="D12049" s="121"/>
      <c r="E12049" s="83"/>
    </row>
    <row r="12050" spans="2:5" x14ac:dyDescent="0.3">
      <c r="B12050" s="104"/>
      <c r="C12050" s="105"/>
      <c r="D12050" s="121"/>
      <c r="E12050" s="83"/>
    </row>
    <row r="12051" spans="2:5" x14ac:dyDescent="0.3">
      <c r="B12051" s="104"/>
      <c r="C12051" s="105"/>
      <c r="D12051" s="121"/>
      <c r="E12051" s="83"/>
    </row>
    <row r="12052" spans="2:5" x14ac:dyDescent="0.3">
      <c r="B12052" s="104"/>
      <c r="C12052" s="105"/>
      <c r="D12052" s="121"/>
      <c r="E12052" s="83"/>
    </row>
    <row r="12053" spans="2:5" x14ac:dyDescent="0.3">
      <c r="B12053" s="104"/>
      <c r="C12053" s="105"/>
      <c r="D12053" s="121"/>
      <c r="E12053" s="83"/>
    </row>
    <row r="12054" spans="2:5" x14ac:dyDescent="0.3">
      <c r="B12054" s="104"/>
      <c r="C12054" s="105"/>
      <c r="D12054" s="121"/>
      <c r="E12054" s="83"/>
    </row>
    <row r="12055" spans="2:5" x14ac:dyDescent="0.3">
      <c r="B12055" s="104"/>
      <c r="C12055" s="105"/>
      <c r="D12055" s="121"/>
      <c r="E12055" s="83"/>
    </row>
    <row r="12056" spans="2:5" x14ac:dyDescent="0.3">
      <c r="B12056" s="104"/>
      <c r="C12056" s="105"/>
      <c r="D12056" s="121"/>
      <c r="E12056" s="83"/>
    </row>
    <row r="12057" spans="2:5" x14ac:dyDescent="0.3">
      <c r="B12057" s="104"/>
      <c r="C12057" s="105"/>
      <c r="D12057" s="121"/>
      <c r="E12057" s="83"/>
    </row>
    <row r="12058" spans="2:5" x14ac:dyDescent="0.3">
      <c r="B12058" s="104"/>
      <c r="C12058" s="105"/>
      <c r="D12058" s="121"/>
      <c r="E12058" s="83"/>
    </row>
    <row r="12059" spans="2:5" x14ac:dyDescent="0.3">
      <c r="B12059" s="104"/>
      <c r="C12059" s="105"/>
      <c r="D12059" s="121"/>
      <c r="E12059" s="83"/>
    </row>
    <row r="12060" spans="2:5" x14ac:dyDescent="0.3">
      <c r="B12060" s="104"/>
      <c r="C12060" s="105"/>
      <c r="D12060" s="121"/>
      <c r="E12060" s="83"/>
    </row>
    <row r="12061" spans="2:5" x14ac:dyDescent="0.3">
      <c r="B12061" s="104"/>
      <c r="C12061" s="105"/>
      <c r="D12061" s="121"/>
      <c r="E12061" s="83"/>
    </row>
    <row r="12062" spans="2:5" x14ac:dyDescent="0.3">
      <c r="B12062" s="104"/>
      <c r="C12062" s="105"/>
      <c r="D12062" s="121"/>
      <c r="E12062" s="83"/>
    </row>
    <row r="12063" spans="2:5" x14ac:dyDescent="0.3">
      <c r="B12063" s="104"/>
      <c r="C12063" s="105"/>
      <c r="D12063" s="121"/>
      <c r="E12063" s="83"/>
    </row>
    <row r="12064" spans="2:5" x14ac:dyDescent="0.3">
      <c r="B12064" s="104"/>
      <c r="C12064" s="105"/>
      <c r="D12064" s="121"/>
      <c r="E12064" s="83"/>
    </row>
    <row r="12065" spans="2:5" x14ac:dyDescent="0.3">
      <c r="B12065" s="104"/>
      <c r="C12065" s="105"/>
      <c r="D12065" s="121"/>
      <c r="E12065" s="83"/>
    </row>
    <row r="12066" spans="2:5" x14ac:dyDescent="0.3">
      <c r="B12066" s="104"/>
      <c r="C12066" s="105"/>
      <c r="D12066" s="121"/>
      <c r="E12066" s="83"/>
    </row>
    <row r="12067" spans="2:5" x14ac:dyDescent="0.3">
      <c r="B12067" s="104"/>
      <c r="C12067" s="105"/>
      <c r="D12067" s="121"/>
      <c r="E12067" s="83"/>
    </row>
    <row r="12068" spans="2:5" x14ac:dyDescent="0.3">
      <c r="B12068" s="104"/>
      <c r="C12068" s="105"/>
      <c r="D12068" s="121"/>
      <c r="E12068" s="83"/>
    </row>
    <row r="12069" spans="2:5" x14ac:dyDescent="0.3">
      <c r="B12069" s="104"/>
      <c r="C12069" s="105"/>
      <c r="D12069" s="121"/>
      <c r="E12069" s="83"/>
    </row>
    <row r="12070" spans="2:5" x14ac:dyDescent="0.3">
      <c r="B12070" s="104"/>
      <c r="C12070" s="105"/>
      <c r="D12070" s="121"/>
      <c r="E12070" s="83"/>
    </row>
    <row r="12071" spans="2:5" x14ac:dyDescent="0.3">
      <c r="B12071" s="104"/>
      <c r="C12071" s="105"/>
      <c r="D12071" s="121"/>
      <c r="E12071" s="83"/>
    </row>
    <row r="12072" spans="2:5" x14ac:dyDescent="0.3">
      <c r="B12072" s="104"/>
      <c r="C12072" s="105"/>
      <c r="D12072" s="121"/>
      <c r="E12072" s="83"/>
    </row>
    <row r="12073" spans="2:5" x14ac:dyDescent="0.3">
      <c r="B12073" s="104"/>
      <c r="C12073" s="105"/>
      <c r="D12073" s="121"/>
      <c r="E12073" s="83"/>
    </row>
    <row r="12074" spans="2:5" x14ac:dyDescent="0.3">
      <c r="B12074" s="104"/>
      <c r="C12074" s="105"/>
      <c r="D12074" s="121"/>
      <c r="E12074" s="83"/>
    </row>
    <row r="12075" spans="2:5" x14ac:dyDescent="0.3">
      <c r="B12075" s="104"/>
      <c r="C12075" s="105"/>
      <c r="D12075" s="121"/>
      <c r="E12075" s="83"/>
    </row>
    <row r="12076" spans="2:5" x14ac:dyDescent="0.3">
      <c r="B12076" s="104"/>
      <c r="C12076" s="105"/>
      <c r="D12076" s="121"/>
      <c r="E12076" s="83"/>
    </row>
    <row r="12077" spans="2:5" x14ac:dyDescent="0.3">
      <c r="B12077" s="104"/>
      <c r="C12077" s="105"/>
      <c r="D12077" s="121"/>
      <c r="E12077" s="83"/>
    </row>
    <row r="12078" spans="2:5" x14ac:dyDescent="0.3">
      <c r="B12078" s="104"/>
      <c r="C12078" s="105"/>
      <c r="D12078" s="121"/>
      <c r="E12078" s="83"/>
    </row>
    <row r="12079" spans="2:5" x14ac:dyDescent="0.3">
      <c r="B12079" s="104"/>
      <c r="C12079" s="105"/>
      <c r="D12079" s="121"/>
      <c r="E12079" s="83"/>
    </row>
    <row r="12080" spans="2:5" x14ac:dyDescent="0.3">
      <c r="B12080" s="104"/>
      <c r="C12080" s="105"/>
      <c r="D12080" s="121"/>
      <c r="E12080" s="83"/>
    </row>
    <row r="12081" spans="2:5" x14ac:dyDescent="0.3">
      <c r="B12081" s="104"/>
      <c r="C12081" s="105"/>
      <c r="D12081" s="121"/>
      <c r="E12081" s="83"/>
    </row>
    <row r="12082" spans="2:5" x14ac:dyDescent="0.3">
      <c r="B12082" s="104"/>
      <c r="C12082" s="105"/>
      <c r="D12082" s="121"/>
      <c r="E12082" s="83"/>
    </row>
    <row r="12083" spans="2:5" x14ac:dyDescent="0.3">
      <c r="B12083" s="104"/>
      <c r="C12083" s="105"/>
      <c r="D12083" s="121"/>
      <c r="E12083" s="83"/>
    </row>
    <row r="12084" spans="2:5" x14ac:dyDescent="0.3">
      <c r="B12084" s="104"/>
      <c r="C12084" s="105"/>
      <c r="D12084" s="121"/>
      <c r="E12084" s="83"/>
    </row>
    <row r="12085" spans="2:5" x14ac:dyDescent="0.3">
      <c r="B12085" s="104"/>
      <c r="C12085" s="105"/>
      <c r="D12085" s="121"/>
      <c r="E12085" s="83"/>
    </row>
    <row r="12086" spans="2:5" x14ac:dyDescent="0.3">
      <c r="B12086" s="104"/>
      <c r="C12086" s="105"/>
      <c r="D12086" s="121"/>
      <c r="E12086" s="83"/>
    </row>
    <row r="12087" spans="2:5" x14ac:dyDescent="0.3">
      <c r="B12087" s="104"/>
      <c r="C12087" s="105"/>
      <c r="D12087" s="121"/>
      <c r="E12087" s="83"/>
    </row>
    <row r="12088" spans="2:5" x14ac:dyDescent="0.3">
      <c r="B12088" s="104"/>
      <c r="C12088" s="105"/>
      <c r="D12088" s="121"/>
      <c r="E12088" s="83"/>
    </row>
    <row r="12089" spans="2:5" x14ac:dyDescent="0.3">
      <c r="B12089" s="104"/>
      <c r="C12089" s="105"/>
      <c r="D12089" s="121"/>
      <c r="E12089" s="83"/>
    </row>
    <row r="12090" spans="2:5" x14ac:dyDescent="0.3">
      <c r="B12090" s="104"/>
      <c r="C12090" s="105"/>
      <c r="D12090" s="121"/>
      <c r="E12090" s="83"/>
    </row>
    <row r="12091" spans="2:5" x14ac:dyDescent="0.3">
      <c r="B12091" s="104"/>
      <c r="C12091" s="105"/>
      <c r="D12091" s="121"/>
      <c r="E12091" s="83"/>
    </row>
    <row r="12092" spans="2:5" x14ac:dyDescent="0.3">
      <c r="B12092" s="104"/>
      <c r="C12092" s="105"/>
      <c r="D12092" s="121"/>
      <c r="E12092" s="83"/>
    </row>
    <row r="12093" spans="2:5" x14ac:dyDescent="0.3">
      <c r="B12093" s="104"/>
      <c r="C12093" s="105"/>
      <c r="D12093" s="121"/>
      <c r="E12093" s="83"/>
    </row>
    <row r="12094" spans="2:5" x14ac:dyDescent="0.3">
      <c r="B12094" s="104"/>
      <c r="C12094" s="105"/>
      <c r="D12094" s="121"/>
      <c r="E12094" s="83"/>
    </row>
    <row r="12095" spans="2:5" x14ac:dyDescent="0.3">
      <c r="B12095" s="104"/>
      <c r="C12095" s="105"/>
      <c r="D12095" s="121"/>
      <c r="E12095" s="83"/>
    </row>
    <row r="12096" spans="2:5" x14ac:dyDescent="0.3">
      <c r="B12096" s="104"/>
      <c r="C12096" s="105"/>
      <c r="D12096" s="121"/>
      <c r="E12096" s="83"/>
    </row>
    <row r="12097" spans="2:5" x14ac:dyDescent="0.3">
      <c r="B12097" s="104"/>
      <c r="C12097" s="105"/>
      <c r="D12097" s="121"/>
      <c r="E12097" s="83"/>
    </row>
    <row r="12098" spans="2:5" x14ac:dyDescent="0.3">
      <c r="B12098" s="104"/>
      <c r="C12098" s="105"/>
      <c r="D12098" s="121"/>
      <c r="E12098" s="83"/>
    </row>
    <row r="12099" spans="2:5" x14ac:dyDescent="0.3">
      <c r="B12099" s="104"/>
      <c r="C12099" s="105"/>
      <c r="D12099" s="121"/>
      <c r="E12099" s="83"/>
    </row>
    <row r="12100" spans="2:5" x14ac:dyDescent="0.3">
      <c r="B12100" s="104"/>
      <c r="C12100" s="105"/>
      <c r="D12100" s="121"/>
      <c r="E12100" s="83"/>
    </row>
    <row r="12101" spans="2:5" x14ac:dyDescent="0.3">
      <c r="B12101" s="104"/>
      <c r="C12101" s="105"/>
      <c r="D12101" s="121"/>
      <c r="E12101" s="83"/>
    </row>
    <row r="12102" spans="2:5" x14ac:dyDescent="0.3">
      <c r="B12102" s="104"/>
      <c r="C12102" s="105"/>
      <c r="D12102" s="121"/>
      <c r="E12102" s="83"/>
    </row>
    <row r="12103" spans="2:5" x14ac:dyDescent="0.3">
      <c r="B12103" s="104"/>
      <c r="C12103" s="105"/>
      <c r="D12103" s="121"/>
      <c r="E12103" s="83"/>
    </row>
    <row r="12104" spans="2:5" x14ac:dyDescent="0.3">
      <c r="B12104" s="104"/>
      <c r="C12104" s="105"/>
      <c r="D12104" s="121"/>
      <c r="E12104" s="83"/>
    </row>
    <row r="12105" spans="2:5" x14ac:dyDescent="0.3">
      <c r="B12105" s="104"/>
      <c r="C12105" s="105"/>
      <c r="D12105" s="121"/>
      <c r="E12105" s="83"/>
    </row>
    <row r="12106" spans="2:5" x14ac:dyDescent="0.3">
      <c r="B12106" s="104"/>
      <c r="C12106" s="105"/>
      <c r="D12106" s="121"/>
      <c r="E12106" s="83"/>
    </row>
    <row r="12107" spans="2:5" x14ac:dyDescent="0.3">
      <c r="B12107" s="104"/>
      <c r="C12107" s="105"/>
      <c r="D12107" s="121"/>
      <c r="E12107" s="83"/>
    </row>
    <row r="12108" spans="2:5" x14ac:dyDescent="0.3">
      <c r="B12108" s="104"/>
      <c r="C12108" s="105"/>
      <c r="D12108" s="121"/>
      <c r="E12108" s="83"/>
    </row>
    <row r="12109" spans="2:5" x14ac:dyDescent="0.3">
      <c r="B12109" s="104"/>
      <c r="C12109" s="105"/>
      <c r="D12109" s="121"/>
      <c r="E12109" s="83"/>
    </row>
    <row r="12110" spans="2:5" x14ac:dyDescent="0.3">
      <c r="B12110" s="104"/>
      <c r="C12110" s="105"/>
      <c r="D12110" s="121"/>
      <c r="E12110" s="83"/>
    </row>
    <row r="12111" spans="2:5" x14ac:dyDescent="0.3">
      <c r="B12111" s="104"/>
      <c r="C12111" s="105"/>
      <c r="D12111" s="121"/>
      <c r="E12111" s="83"/>
    </row>
    <row r="12112" spans="2:5" x14ac:dyDescent="0.3">
      <c r="B12112" s="104"/>
      <c r="C12112" s="105"/>
      <c r="D12112" s="121"/>
      <c r="E12112" s="83"/>
    </row>
    <row r="12113" spans="2:5" x14ac:dyDescent="0.3">
      <c r="B12113" s="104"/>
      <c r="C12113" s="105"/>
      <c r="D12113" s="121"/>
      <c r="E12113" s="83"/>
    </row>
    <row r="12114" spans="2:5" x14ac:dyDescent="0.3">
      <c r="B12114" s="104"/>
      <c r="C12114" s="105"/>
      <c r="D12114" s="121"/>
      <c r="E12114" s="83"/>
    </row>
    <row r="12115" spans="2:5" x14ac:dyDescent="0.3">
      <c r="B12115" s="104"/>
      <c r="C12115" s="105"/>
      <c r="D12115" s="121"/>
      <c r="E12115" s="83"/>
    </row>
    <row r="12116" spans="2:5" x14ac:dyDescent="0.3">
      <c r="B12116" s="104"/>
      <c r="C12116" s="105"/>
      <c r="D12116" s="121"/>
      <c r="E12116" s="83"/>
    </row>
    <row r="12117" spans="2:5" x14ac:dyDescent="0.3">
      <c r="B12117" s="104"/>
      <c r="C12117" s="105"/>
      <c r="D12117" s="121"/>
      <c r="E12117" s="83"/>
    </row>
    <row r="12118" spans="2:5" x14ac:dyDescent="0.3">
      <c r="B12118" s="104"/>
      <c r="C12118" s="105"/>
      <c r="D12118" s="121"/>
      <c r="E12118" s="83"/>
    </row>
    <row r="12119" spans="2:5" x14ac:dyDescent="0.3">
      <c r="B12119" s="104"/>
      <c r="C12119" s="105"/>
      <c r="D12119" s="121"/>
      <c r="E12119" s="83"/>
    </row>
    <row r="12120" spans="2:5" x14ac:dyDescent="0.3">
      <c r="B12120" s="104"/>
      <c r="C12120" s="105"/>
      <c r="D12120" s="121"/>
      <c r="E12120" s="83"/>
    </row>
    <row r="12121" spans="2:5" x14ac:dyDescent="0.3">
      <c r="B12121" s="104"/>
      <c r="C12121" s="105"/>
      <c r="D12121" s="121"/>
      <c r="E12121" s="83"/>
    </row>
    <row r="12122" spans="2:5" x14ac:dyDescent="0.3">
      <c r="B12122" s="104"/>
      <c r="C12122" s="105"/>
      <c r="D12122" s="121"/>
      <c r="E12122" s="83"/>
    </row>
    <row r="12123" spans="2:5" x14ac:dyDescent="0.3">
      <c r="B12123" s="104"/>
      <c r="C12123" s="105"/>
      <c r="D12123" s="121"/>
      <c r="E12123" s="83"/>
    </row>
    <row r="12124" spans="2:5" x14ac:dyDescent="0.3">
      <c r="B12124" s="104"/>
      <c r="C12124" s="105"/>
      <c r="D12124" s="121"/>
      <c r="E12124" s="83"/>
    </row>
    <row r="12125" spans="2:5" x14ac:dyDescent="0.3">
      <c r="B12125" s="104"/>
      <c r="C12125" s="105"/>
      <c r="D12125" s="121"/>
      <c r="E12125" s="83"/>
    </row>
    <row r="12126" spans="2:5" x14ac:dyDescent="0.3">
      <c r="B12126" s="104"/>
      <c r="C12126" s="105"/>
      <c r="D12126" s="121"/>
      <c r="E12126" s="83"/>
    </row>
    <row r="12127" spans="2:5" x14ac:dyDescent="0.3">
      <c r="B12127" s="104"/>
      <c r="C12127" s="105"/>
      <c r="D12127" s="121"/>
      <c r="E12127" s="83"/>
    </row>
    <row r="12128" spans="2:5" x14ac:dyDescent="0.3">
      <c r="B12128" s="104"/>
      <c r="C12128" s="105"/>
      <c r="D12128" s="121"/>
      <c r="E12128" s="83"/>
    </row>
    <row r="12129" spans="2:5" x14ac:dyDescent="0.3">
      <c r="B12129" s="104"/>
      <c r="C12129" s="105"/>
      <c r="D12129" s="121"/>
      <c r="E12129" s="83"/>
    </row>
    <row r="12130" spans="2:5" x14ac:dyDescent="0.3">
      <c r="B12130" s="104"/>
      <c r="C12130" s="105"/>
      <c r="D12130" s="121"/>
      <c r="E12130" s="83"/>
    </row>
    <row r="12131" spans="2:5" x14ac:dyDescent="0.3">
      <c r="B12131" s="104"/>
      <c r="C12131" s="105"/>
      <c r="D12131" s="121"/>
      <c r="E12131" s="83"/>
    </row>
    <row r="12132" spans="2:5" x14ac:dyDescent="0.3">
      <c r="B12132" s="104"/>
      <c r="C12132" s="105"/>
      <c r="D12132" s="121"/>
      <c r="E12132" s="83"/>
    </row>
    <row r="12133" spans="2:5" x14ac:dyDescent="0.3">
      <c r="B12133" s="104"/>
      <c r="C12133" s="105"/>
      <c r="D12133" s="121"/>
      <c r="E12133" s="83"/>
    </row>
    <row r="12134" spans="2:5" x14ac:dyDescent="0.3">
      <c r="B12134" s="104"/>
      <c r="C12134" s="105"/>
      <c r="D12134" s="121"/>
      <c r="E12134" s="83"/>
    </row>
    <row r="12135" spans="2:5" x14ac:dyDescent="0.3">
      <c r="B12135" s="104"/>
      <c r="C12135" s="105"/>
      <c r="D12135" s="121"/>
      <c r="E12135" s="83"/>
    </row>
    <row r="12136" spans="2:5" x14ac:dyDescent="0.3">
      <c r="B12136" s="104"/>
      <c r="C12136" s="105"/>
      <c r="D12136" s="121"/>
      <c r="E12136" s="83"/>
    </row>
    <row r="12137" spans="2:5" x14ac:dyDescent="0.3">
      <c r="B12137" s="104"/>
      <c r="C12137" s="105"/>
      <c r="D12137" s="121"/>
      <c r="E12137" s="83"/>
    </row>
    <row r="12138" spans="2:5" x14ac:dyDescent="0.3">
      <c r="B12138" s="104"/>
      <c r="C12138" s="105"/>
      <c r="D12138" s="121"/>
      <c r="E12138" s="83"/>
    </row>
    <row r="12139" spans="2:5" x14ac:dyDescent="0.3">
      <c r="B12139" s="104"/>
      <c r="C12139" s="105"/>
      <c r="D12139" s="121"/>
      <c r="E12139" s="83"/>
    </row>
    <row r="12140" spans="2:5" x14ac:dyDescent="0.3">
      <c r="B12140" s="104"/>
      <c r="C12140" s="105"/>
      <c r="D12140" s="121"/>
      <c r="E12140" s="83"/>
    </row>
    <row r="12141" spans="2:5" x14ac:dyDescent="0.3">
      <c r="B12141" s="104"/>
      <c r="C12141" s="105"/>
      <c r="D12141" s="121"/>
      <c r="E12141" s="83"/>
    </row>
    <row r="12142" spans="2:5" x14ac:dyDescent="0.3">
      <c r="B12142" s="104"/>
      <c r="C12142" s="105"/>
      <c r="D12142" s="121"/>
      <c r="E12142" s="83"/>
    </row>
    <row r="12143" spans="2:5" x14ac:dyDescent="0.3">
      <c r="B12143" s="104"/>
      <c r="C12143" s="105"/>
      <c r="D12143" s="121"/>
      <c r="E12143" s="83"/>
    </row>
    <row r="12144" spans="2:5" x14ac:dyDescent="0.3">
      <c r="B12144" s="104"/>
      <c r="C12144" s="105"/>
      <c r="D12144" s="121"/>
      <c r="E12144" s="83"/>
    </row>
    <row r="12145" spans="2:5" x14ac:dyDescent="0.3">
      <c r="B12145" s="104"/>
      <c r="C12145" s="105"/>
      <c r="D12145" s="121"/>
      <c r="E12145" s="83"/>
    </row>
    <row r="12146" spans="2:5" x14ac:dyDescent="0.3">
      <c r="B12146" s="104"/>
      <c r="C12146" s="105"/>
      <c r="D12146" s="121"/>
      <c r="E12146" s="83"/>
    </row>
    <row r="12147" spans="2:5" x14ac:dyDescent="0.3">
      <c r="B12147" s="104"/>
      <c r="C12147" s="105"/>
      <c r="D12147" s="121"/>
      <c r="E12147" s="83"/>
    </row>
    <row r="12148" spans="2:5" x14ac:dyDescent="0.3">
      <c r="B12148" s="104"/>
      <c r="C12148" s="105"/>
      <c r="D12148" s="121"/>
      <c r="E12148" s="83"/>
    </row>
    <row r="12149" spans="2:5" x14ac:dyDescent="0.3">
      <c r="B12149" s="104"/>
      <c r="C12149" s="105"/>
      <c r="D12149" s="121"/>
      <c r="E12149" s="83"/>
    </row>
    <row r="12150" spans="2:5" x14ac:dyDescent="0.3">
      <c r="B12150" s="104"/>
      <c r="C12150" s="105"/>
      <c r="D12150" s="121"/>
      <c r="E12150" s="83"/>
    </row>
    <row r="12151" spans="2:5" x14ac:dyDescent="0.3">
      <c r="B12151" s="104"/>
      <c r="C12151" s="105"/>
      <c r="D12151" s="121"/>
      <c r="E12151" s="83"/>
    </row>
    <row r="12152" spans="2:5" x14ac:dyDescent="0.3">
      <c r="B12152" s="104"/>
      <c r="C12152" s="105"/>
      <c r="D12152" s="121"/>
      <c r="E12152" s="83"/>
    </row>
    <row r="12153" spans="2:5" x14ac:dyDescent="0.3">
      <c r="B12153" s="104"/>
      <c r="C12153" s="105"/>
      <c r="D12153" s="121"/>
      <c r="E12153" s="83"/>
    </row>
    <row r="12154" spans="2:5" x14ac:dyDescent="0.3">
      <c r="B12154" s="104"/>
      <c r="C12154" s="105"/>
      <c r="D12154" s="121"/>
      <c r="E12154" s="83"/>
    </row>
    <row r="12155" spans="2:5" x14ac:dyDescent="0.3">
      <c r="B12155" s="104"/>
      <c r="C12155" s="105"/>
      <c r="D12155" s="121"/>
      <c r="E12155" s="83"/>
    </row>
    <row r="12156" spans="2:5" x14ac:dyDescent="0.3">
      <c r="B12156" s="104"/>
      <c r="C12156" s="105"/>
      <c r="D12156" s="121"/>
      <c r="E12156" s="83"/>
    </row>
    <row r="12157" spans="2:5" x14ac:dyDescent="0.3">
      <c r="B12157" s="104"/>
      <c r="C12157" s="105"/>
      <c r="D12157" s="121"/>
      <c r="E12157" s="83"/>
    </row>
    <row r="12158" spans="2:5" x14ac:dyDescent="0.3">
      <c r="B12158" s="104"/>
      <c r="C12158" s="105"/>
      <c r="D12158" s="121"/>
      <c r="E12158" s="83"/>
    </row>
    <row r="12159" spans="2:5" x14ac:dyDescent="0.3">
      <c r="B12159" s="104"/>
      <c r="C12159" s="105"/>
      <c r="D12159" s="121"/>
      <c r="E12159" s="83"/>
    </row>
    <row r="12160" spans="2:5" x14ac:dyDescent="0.3">
      <c r="B12160" s="104"/>
      <c r="C12160" s="105"/>
      <c r="D12160" s="121"/>
      <c r="E12160" s="83"/>
    </row>
    <row r="12161" spans="2:5" x14ac:dyDescent="0.3">
      <c r="B12161" s="104"/>
      <c r="C12161" s="105"/>
      <c r="D12161" s="121"/>
      <c r="E12161" s="83"/>
    </row>
    <row r="12162" spans="2:5" x14ac:dyDescent="0.3">
      <c r="B12162" s="104"/>
      <c r="C12162" s="105"/>
      <c r="D12162" s="121"/>
      <c r="E12162" s="83"/>
    </row>
    <row r="12163" spans="2:5" x14ac:dyDescent="0.3">
      <c r="B12163" s="104"/>
      <c r="C12163" s="105"/>
      <c r="D12163" s="121"/>
      <c r="E12163" s="83"/>
    </row>
    <row r="12164" spans="2:5" x14ac:dyDescent="0.3">
      <c r="B12164" s="104"/>
      <c r="C12164" s="105"/>
      <c r="D12164" s="121"/>
      <c r="E12164" s="83"/>
    </row>
    <row r="12165" spans="2:5" x14ac:dyDescent="0.3">
      <c r="B12165" s="104"/>
      <c r="C12165" s="105"/>
      <c r="D12165" s="121"/>
      <c r="E12165" s="83"/>
    </row>
    <row r="12166" spans="2:5" x14ac:dyDescent="0.3">
      <c r="B12166" s="104"/>
      <c r="C12166" s="105"/>
      <c r="D12166" s="121"/>
      <c r="E12166" s="83"/>
    </row>
    <row r="12167" spans="2:5" x14ac:dyDescent="0.3">
      <c r="B12167" s="104"/>
      <c r="C12167" s="105"/>
      <c r="D12167" s="121"/>
      <c r="E12167" s="83"/>
    </row>
    <row r="12168" spans="2:5" x14ac:dyDescent="0.3">
      <c r="B12168" s="104"/>
      <c r="C12168" s="105"/>
      <c r="D12168" s="121"/>
      <c r="E12168" s="83"/>
    </row>
    <row r="12169" spans="2:5" x14ac:dyDescent="0.3">
      <c r="B12169" s="104"/>
      <c r="C12169" s="105"/>
      <c r="D12169" s="121"/>
      <c r="E12169" s="83"/>
    </row>
    <row r="12170" spans="2:5" x14ac:dyDescent="0.3">
      <c r="B12170" s="104"/>
      <c r="C12170" s="105"/>
      <c r="D12170" s="121"/>
      <c r="E12170" s="83"/>
    </row>
    <row r="12171" spans="2:5" x14ac:dyDescent="0.3">
      <c r="B12171" s="104"/>
      <c r="C12171" s="105"/>
      <c r="D12171" s="121"/>
      <c r="E12171" s="83"/>
    </row>
    <row r="12172" spans="2:5" x14ac:dyDescent="0.3">
      <c r="B12172" s="104"/>
      <c r="C12172" s="105"/>
      <c r="D12172" s="121"/>
      <c r="E12172" s="83"/>
    </row>
    <row r="12173" spans="2:5" x14ac:dyDescent="0.3">
      <c r="B12173" s="104"/>
      <c r="C12173" s="105"/>
      <c r="D12173" s="121"/>
      <c r="E12173" s="83"/>
    </row>
    <row r="12174" spans="2:5" x14ac:dyDescent="0.3">
      <c r="B12174" s="104"/>
      <c r="C12174" s="105"/>
      <c r="D12174" s="121"/>
      <c r="E12174" s="83"/>
    </row>
    <row r="12175" spans="2:5" x14ac:dyDescent="0.3">
      <c r="B12175" s="104"/>
      <c r="C12175" s="105"/>
      <c r="D12175" s="121"/>
      <c r="E12175" s="83"/>
    </row>
    <row r="12176" spans="2:5" x14ac:dyDescent="0.3">
      <c r="B12176" s="104"/>
      <c r="C12176" s="105"/>
      <c r="D12176" s="121"/>
      <c r="E12176" s="83"/>
    </row>
    <row r="12177" spans="2:5" x14ac:dyDescent="0.3">
      <c r="B12177" s="104"/>
      <c r="C12177" s="105"/>
      <c r="D12177" s="121"/>
      <c r="E12177" s="83"/>
    </row>
    <row r="12178" spans="2:5" x14ac:dyDescent="0.3">
      <c r="B12178" s="104"/>
      <c r="C12178" s="105"/>
      <c r="D12178" s="121"/>
      <c r="E12178" s="83"/>
    </row>
    <row r="12179" spans="2:5" x14ac:dyDescent="0.3">
      <c r="B12179" s="104"/>
      <c r="C12179" s="105"/>
      <c r="D12179" s="121"/>
      <c r="E12179" s="83"/>
    </row>
    <row r="12180" spans="2:5" x14ac:dyDescent="0.3">
      <c r="B12180" s="104"/>
      <c r="C12180" s="105"/>
      <c r="D12180" s="121"/>
      <c r="E12180" s="83"/>
    </row>
    <row r="12181" spans="2:5" x14ac:dyDescent="0.3">
      <c r="B12181" s="104"/>
      <c r="C12181" s="105"/>
      <c r="D12181" s="121"/>
      <c r="E12181" s="83"/>
    </row>
    <row r="12182" spans="2:5" x14ac:dyDescent="0.3">
      <c r="B12182" s="104"/>
      <c r="C12182" s="105"/>
      <c r="D12182" s="121"/>
      <c r="E12182" s="83"/>
    </row>
    <row r="12183" spans="2:5" x14ac:dyDescent="0.3">
      <c r="B12183" s="104"/>
      <c r="C12183" s="105"/>
      <c r="D12183" s="121"/>
      <c r="E12183" s="83"/>
    </row>
    <row r="12184" spans="2:5" x14ac:dyDescent="0.3">
      <c r="B12184" s="104"/>
      <c r="C12184" s="105"/>
      <c r="D12184" s="121"/>
      <c r="E12184" s="83"/>
    </row>
    <row r="12185" spans="2:5" x14ac:dyDescent="0.3">
      <c r="B12185" s="104"/>
      <c r="C12185" s="105"/>
      <c r="D12185" s="121"/>
      <c r="E12185" s="83"/>
    </row>
    <row r="12186" spans="2:5" x14ac:dyDescent="0.3">
      <c r="B12186" s="104"/>
      <c r="C12186" s="105"/>
      <c r="D12186" s="121"/>
      <c r="E12186" s="83"/>
    </row>
    <row r="12187" spans="2:5" x14ac:dyDescent="0.3">
      <c r="B12187" s="104"/>
      <c r="C12187" s="105"/>
      <c r="D12187" s="121"/>
      <c r="E12187" s="83"/>
    </row>
    <row r="12188" spans="2:5" x14ac:dyDescent="0.3">
      <c r="B12188" s="104"/>
      <c r="C12188" s="105"/>
      <c r="D12188" s="121"/>
      <c r="E12188" s="83"/>
    </row>
    <row r="12189" spans="2:5" x14ac:dyDescent="0.3">
      <c r="B12189" s="104"/>
      <c r="C12189" s="105"/>
      <c r="D12189" s="121"/>
      <c r="E12189" s="83"/>
    </row>
    <row r="12190" spans="2:5" x14ac:dyDescent="0.3">
      <c r="B12190" s="104"/>
      <c r="C12190" s="105"/>
      <c r="D12190" s="121"/>
      <c r="E12190" s="83"/>
    </row>
    <row r="12191" spans="2:5" x14ac:dyDescent="0.3">
      <c r="B12191" s="104"/>
      <c r="C12191" s="105"/>
      <c r="D12191" s="121"/>
      <c r="E12191" s="83"/>
    </row>
    <row r="12192" spans="2:5" x14ac:dyDescent="0.3">
      <c r="B12192" s="104"/>
      <c r="C12192" s="105"/>
      <c r="D12192" s="121"/>
      <c r="E12192" s="83"/>
    </row>
    <row r="12193" spans="2:5" x14ac:dyDescent="0.3">
      <c r="B12193" s="104"/>
      <c r="C12193" s="105"/>
      <c r="D12193" s="121"/>
      <c r="E12193" s="83"/>
    </row>
    <row r="12194" spans="2:5" x14ac:dyDescent="0.3">
      <c r="B12194" s="104"/>
      <c r="C12194" s="105"/>
      <c r="D12194" s="121"/>
      <c r="E12194" s="83"/>
    </row>
    <row r="12195" spans="2:5" x14ac:dyDescent="0.3">
      <c r="B12195" s="104"/>
      <c r="C12195" s="105"/>
      <c r="D12195" s="121"/>
      <c r="E12195" s="83"/>
    </row>
    <row r="12196" spans="2:5" x14ac:dyDescent="0.3">
      <c r="B12196" s="104"/>
      <c r="C12196" s="105"/>
      <c r="D12196" s="121"/>
      <c r="E12196" s="83"/>
    </row>
    <row r="12197" spans="2:5" x14ac:dyDescent="0.3">
      <c r="B12197" s="104"/>
      <c r="C12197" s="105"/>
      <c r="D12197" s="121"/>
      <c r="E12197" s="83"/>
    </row>
    <row r="12198" spans="2:5" x14ac:dyDescent="0.3">
      <c r="B12198" s="104"/>
      <c r="C12198" s="105"/>
      <c r="D12198" s="121"/>
      <c r="E12198" s="83"/>
    </row>
    <row r="12199" spans="2:5" x14ac:dyDescent="0.3">
      <c r="B12199" s="104"/>
      <c r="C12199" s="105"/>
      <c r="D12199" s="121"/>
      <c r="E12199" s="83"/>
    </row>
    <row r="12200" spans="2:5" x14ac:dyDescent="0.3">
      <c r="B12200" s="104"/>
      <c r="C12200" s="105"/>
      <c r="D12200" s="121"/>
      <c r="E12200" s="83"/>
    </row>
    <row r="12201" spans="2:5" x14ac:dyDescent="0.3">
      <c r="B12201" s="104"/>
      <c r="C12201" s="105"/>
      <c r="D12201" s="121"/>
      <c r="E12201" s="83"/>
    </row>
    <row r="12202" spans="2:5" x14ac:dyDescent="0.3">
      <c r="B12202" s="104"/>
      <c r="C12202" s="105"/>
      <c r="D12202" s="121"/>
      <c r="E12202" s="83"/>
    </row>
    <row r="12203" spans="2:5" x14ac:dyDescent="0.3">
      <c r="B12203" s="104"/>
      <c r="C12203" s="105"/>
      <c r="D12203" s="121"/>
      <c r="E12203" s="83"/>
    </row>
    <row r="12204" spans="2:5" x14ac:dyDescent="0.3">
      <c r="B12204" s="104"/>
      <c r="C12204" s="105"/>
      <c r="D12204" s="121"/>
      <c r="E12204" s="83"/>
    </row>
    <row r="12205" spans="2:5" x14ac:dyDescent="0.3">
      <c r="B12205" s="104"/>
      <c r="C12205" s="105"/>
      <c r="D12205" s="121"/>
      <c r="E12205" s="83"/>
    </row>
    <row r="12206" spans="2:5" x14ac:dyDescent="0.3">
      <c r="B12206" s="104"/>
      <c r="C12206" s="105"/>
      <c r="D12206" s="121"/>
      <c r="E12206" s="83"/>
    </row>
    <row r="12207" spans="2:5" x14ac:dyDescent="0.3">
      <c r="B12207" s="104"/>
      <c r="C12207" s="105"/>
      <c r="D12207" s="121"/>
      <c r="E12207" s="83"/>
    </row>
    <row r="12208" spans="2:5" x14ac:dyDescent="0.3">
      <c r="B12208" s="104"/>
      <c r="C12208" s="105"/>
      <c r="D12208" s="121"/>
      <c r="E12208" s="83"/>
    </row>
    <row r="12209" spans="2:5" x14ac:dyDescent="0.3">
      <c r="B12209" s="104"/>
      <c r="C12209" s="105"/>
      <c r="D12209" s="121"/>
      <c r="E12209" s="83"/>
    </row>
    <row r="12210" spans="2:5" x14ac:dyDescent="0.3">
      <c r="B12210" s="104"/>
      <c r="C12210" s="105"/>
      <c r="D12210" s="121"/>
      <c r="E12210" s="83"/>
    </row>
    <row r="12211" spans="2:5" x14ac:dyDescent="0.3">
      <c r="B12211" s="104"/>
      <c r="C12211" s="105"/>
      <c r="D12211" s="121"/>
      <c r="E12211" s="83"/>
    </row>
    <row r="12212" spans="2:5" x14ac:dyDescent="0.3">
      <c r="B12212" s="104"/>
      <c r="C12212" s="105"/>
      <c r="D12212" s="121"/>
      <c r="E12212" s="83"/>
    </row>
    <row r="12213" spans="2:5" x14ac:dyDescent="0.3">
      <c r="B12213" s="104"/>
      <c r="C12213" s="105"/>
      <c r="D12213" s="121"/>
      <c r="E12213" s="83"/>
    </row>
    <row r="12214" spans="2:5" x14ac:dyDescent="0.3">
      <c r="B12214" s="104"/>
      <c r="C12214" s="105"/>
      <c r="D12214" s="121"/>
      <c r="E12214" s="83"/>
    </row>
    <row r="12215" spans="2:5" x14ac:dyDescent="0.3">
      <c r="B12215" s="104"/>
      <c r="C12215" s="105"/>
      <c r="D12215" s="121"/>
      <c r="E12215" s="83"/>
    </row>
    <row r="12216" spans="2:5" x14ac:dyDescent="0.3">
      <c r="B12216" s="104"/>
      <c r="C12216" s="105"/>
      <c r="D12216" s="121"/>
      <c r="E12216" s="83"/>
    </row>
    <row r="12217" spans="2:5" x14ac:dyDescent="0.3">
      <c r="B12217" s="104"/>
      <c r="C12217" s="105"/>
      <c r="D12217" s="121"/>
      <c r="E12217" s="83"/>
    </row>
    <row r="12218" spans="2:5" x14ac:dyDescent="0.3">
      <c r="B12218" s="104"/>
      <c r="C12218" s="105"/>
      <c r="D12218" s="121"/>
      <c r="E12218" s="83"/>
    </row>
    <row r="12219" spans="2:5" x14ac:dyDescent="0.3">
      <c r="B12219" s="104"/>
      <c r="C12219" s="105"/>
      <c r="D12219" s="121"/>
      <c r="E12219" s="83"/>
    </row>
    <row r="12220" spans="2:5" x14ac:dyDescent="0.3">
      <c r="B12220" s="104"/>
      <c r="C12220" s="105"/>
      <c r="D12220" s="121"/>
      <c r="E12220" s="83"/>
    </row>
    <row r="12221" spans="2:5" x14ac:dyDescent="0.3">
      <c r="B12221" s="104"/>
      <c r="C12221" s="105"/>
      <c r="D12221" s="121"/>
      <c r="E12221" s="83"/>
    </row>
    <row r="12222" spans="2:5" x14ac:dyDescent="0.3">
      <c r="B12222" s="104"/>
      <c r="C12222" s="105"/>
      <c r="D12222" s="121"/>
      <c r="E12222" s="83"/>
    </row>
    <row r="12223" spans="2:5" x14ac:dyDescent="0.3">
      <c r="B12223" s="104"/>
      <c r="C12223" s="105"/>
      <c r="D12223" s="121"/>
      <c r="E12223" s="83"/>
    </row>
    <row r="12224" spans="2:5" x14ac:dyDescent="0.3">
      <c r="B12224" s="104"/>
      <c r="C12224" s="105"/>
      <c r="D12224" s="121"/>
      <c r="E12224" s="83"/>
    </row>
    <row r="12225" spans="2:5" x14ac:dyDescent="0.3">
      <c r="B12225" s="104"/>
      <c r="C12225" s="105"/>
      <c r="D12225" s="121"/>
      <c r="E12225" s="83"/>
    </row>
    <row r="12226" spans="2:5" x14ac:dyDescent="0.3">
      <c r="B12226" s="104"/>
      <c r="C12226" s="105"/>
      <c r="D12226" s="121"/>
      <c r="E12226" s="83"/>
    </row>
    <row r="12227" spans="2:5" x14ac:dyDescent="0.3">
      <c r="B12227" s="104"/>
      <c r="C12227" s="105"/>
      <c r="D12227" s="121"/>
      <c r="E12227" s="83"/>
    </row>
    <row r="12228" spans="2:5" x14ac:dyDescent="0.3">
      <c r="B12228" s="104"/>
      <c r="C12228" s="105"/>
      <c r="D12228" s="121"/>
      <c r="E12228" s="83"/>
    </row>
    <row r="12229" spans="2:5" x14ac:dyDescent="0.3">
      <c r="B12229" s="104"/>
      <c r="C12229" s="105"/>
      <c r="D12229" s="121"/>
      <c r="E12229" s="83"/>
    </row>
    <row r="12230" spans="2:5" x14ac:dyDescent="0.3">
      <c r="B12230" s="104"/>
      <c r="C12230" s="105"/>
      <c r="D12230" s="121"/>
      <c r="E12230" s="83"/>
    </row>
    <row r="12231" spans="2:5" x14ac:dyDescent="0.3">
      <c r="B12231" s="104"/>
      <c r="C12231" s="105"/>
      <c r="D12231" s="121"/>
      <c r="E12231" s="83"/>
    </row>
    <row r="12232" spans="2:5" x14ac:dyDescent="0.3">
      <c r="B12232" s="104"/>
      <c r="C12232" s="105"/>
      <c r="D12232" s="121"/>
      <c r="E12232" s="83"/>
    </row>
    <row r="12233" spans="2:5" x14ac:dyDescent="0.3">
      <c r="B12233" s="104"/>
      <c r="C12233" s="105"/>
      <c r="D12233" s="121"/>
      <c r="E12233" s="83"/>
    </row>
    <row r="12234" spans="2:5" x14ac:dyDescent="0.3">
      <c r="B12234" s="104"/>
      <c r="C12234" s="105"/>
      <c r="D12234" s="121"/>
      <c r="E12234" s="83"/>
    </row>
    <row r="12235" spans="2:5" x14ac:dyDescent="0.3">
      <c r="B12235" s="104"/>
      <c r="C12235" s="105"/>
      <c r="D12235" s="121"/>
      <c r="E12235" s="83"/>
    </row>
    <row r="12236" spans="2:5" x14ac:dyDescent="0.3">
      <c r="B12236" s="104"/>
      <c r="C12236" s="105"/>
      <c r="D12236" s="121"/>
      <c r="E12236" s="83"/>
    </row>
    <row r="12237" spans="2:5" x14ac:dyDescent="0.3">
      <c r="B12237" s="104"/>
      <c r="C12237" s="105"/>
      <c r="D12237" s="121"/>
      <c r="E12237" s="83"/>
    </row>
    <row r="12238" spans="2:5" x14ac:dyDescent="0.3">
      <c r="B12238" s="104"/>
      <c r="C12238" s="105"/>
      <c r="D12238" s="121"/>
      <c r="E12238" s="83"/>
    </row>
    <row r="12239" spans="2:5" x14ac:dyDescent="0.3">
      <c r="B12239" s="104"/>
      <c r="C12239" s="105"/>
      <c r="D12239" s="121"/>
      <c r="E12239" s="83"/>
    </row>
    <row r="12240" spans="2:5" x14ac:dyDescent="0.3">
      <c r="B12240" s="104"/>
      <c r="C12240" s="105"/>
      <c r="D12240" s="121"/>
      <c r="E12240" s="83"/>
    </row>
    <row r="12241" spans="2:5" x14ac:dyDescent="0.3">
      <c r="B12241" s="104"/>
      <c r="C12241" s="105"/>
      <c r="D12241" s="121"/>
      <c r="E12241" s="83"/>
    </row>
    <row r="12242" spans="2:5" x14ac:dyDescent="0.3">
      <c r="B12242" s="104"/>
      <c r="C12242" s="105"/>
      <c r="D12242" s="121"/>
      <c r="E12242" s="83"/>
    </row>
    <row r="12243" spans="2:5" x14ac:dyDescent="0.3">
      <c r="B12243" s="104"/>
      <c r="C12243" s="105"/>
      <c r="D12243" s="121"/>
      <c r="E12243" s="83"/>
    </row>
    <row r="12244" spans="2:5" x14ac:dyDescent="0.3">
      <c r="B12244" s="104"/>
      <c r="C12244" s="105"/>
      <c r="D12244" s="121"/>
      <c r="E12244" s="83"/>
    </row>
    <row r="12245" spans="2:5" x14ac:dyDescent="0.3">
      <c r="B12245" s="104"/>
      <c r="C12245" s="105"/>
      <c r="D12245" s="121"/>
      <c r="E12245" s="83"/>
    </row>
    <row r="12246" spans="2:5" x14ac:dyDescent="0.3">
      <c r="B12246" s="104"/>
      <c r="C12246" s="105"/>
      <c r="D12246" s="121"/>
      <c r="E12246" s="83"/>
    </row>
    <row r="12247" spans="2:5" x14ac:dyDescent="0.3">
      <c r="B12247" s="104"/>
      <c r="C12247" s="105"/>
      <c r="D12247" s="121"/>
      <c r="E12247" s="83"/>
    </row>
    <row r="12248" spans="2:5" x14ac:dyDescent="0.3">
      <c r="B12248" s="104"/>
      <c r="C12248" s="105"/>
      <c r="D12248" s="121"/>
      <c r="E12248" s="83"/>
    </row>
    <row r="12249" spans="2:5" x14ac:dyDescent="0.3">
      <c r="B12249" s="104"/>
      <c r="C12249" s="105"/>
      <c r="D12249" s="121"/>
      <c r="E12249" s="83"/>
    </row>
    <row r="12250" spans="2:5" x14ac:dyDescent="0.3">
      <c r="B12250" s="104"/>
      <c r="C12250" s="105"/>
      <c r="D12250" s="121"/>
      <c r="E12250" s="83"/>
    </row>
    <row r="12251" spans="2:5" x14ac:dyDescent="0.3">
      <c r="B12251" s="104"/>
      <c r="C12251" s="105"/>
      <c r="D12251" s="121"/>
      <c r="E12251" s="83"/>
    </row>
    <row r="12252" spans="2:5" x14ac:dyDescent="0.3">
      <c r="B12252" s="104"/>
      <c r="C12252" s="105"/>
      <c r="D12252" s="121"/>
      <c r="E12252" s="83"/>
    </row>
    <row r="12253" spans="2:5" x14ac:dyDescent="0.3">
      <c r="B12253" s="104"/>
      <c r="C12253" s="105"/>
      <c r="D12253" s="121"/>
      <c r="E12253" s="83"/>
    </row>
    <row r="12254" spans="2:5" x14ac:dyDescent="0.3">
      <c r="B12254" s="104"/>
      <c r="C12254" s="105"/>
      <c r="D12254" s="121"/>
      <c r="E12254" s="83"/>
    </row>
    <row r="12255" spans="2:5" x14ac:dyDescent="0.3">
      <c r="B12255" s="104"/>
      <c r="C12255" s="105"/>
      <c r="D12255" s="121"/>
      <c r="E12255" s="83"/>
    </row>
    <row r="12256" spans="2:5" x14ac:dyDescent="0.3">
      <c r="B12256" s="104"/>
      <c r="C12256" s="105"/>
      <c r="D12256" s="121"/>
      <c r="E12256" s="83"/>
    </row>
    <row r="12257" spans="2:5" x14ac:dyDescent="0.3">
      <c r="B12257" s="104"/>
      <c r="C12257" s="105"/>
      <c r="D12257" s="121"/>
      <c r="E12257" s="83"/>
    </row>
    <row r="12258" spans="2:5" x14ac:dyDescent="0.3">
      <c r="B12258" s="104"/>
      <c r="C12258" s="105"/>
      <c r="D12258" s="121"/>
      <c r="E12258" s="83"/>
    </row>
    <row r="12259" spans="2:5" x14ac:dyDescent="0.3">
      <c r="B12259" s="104"/>
      <c r="C12259" s="105"/>
      <c r="D12259" s="121"/>
      <c r="E12259" s="83"/>
    </row>
    <row r="12260" spans="2:5" x14ac:dyDescent="0.3">
      <c r="B12260" s="104"/>
      <c r="C12260" s="105"/>
      <c r="D12260" s="121"/>
      <c r="E12260" s="83"/>
    </row>
    <row r="12261" spans="2:5" x14ac:dyDescent="0.3">
      <c r="B12261" s="104"/>
      <c r="C12261" s="105"/>
      <c r="D12261" s="121"/>
      <c r="E12261" s="83"/>
    </row>
    <row r="12262" spans="2:5" x14ac:dyDescent="0.3">
      <c r="B12262" s="104"/>
      <c r="C12262" s="105"/>
      <c r="D12262" s="121"/>
      <c r="E12262" s="83"/>
    </row>
    <row r="12263" spans="2:5" x14ac:dyDescent="0.3">
      <c r="B12263" s="104"/>
      <c r="C12263" s="105"/>
      <c r="D12263" s="121"/>
      <c r="E12263" s="83"/>
    </row>
    <row r="12264" spans="2:5" x14ac:dyDescent="0.3">
      <c r="B12264" s="104"/>
      <c r="C12264" s="105"/>
      <c r="D12264" s="121"/>
      <c r="E12264" s="83"/>
    </row>
    <row r="12265" spans="2:5" x14ac:dyDescent="0.3">
      <c r="B12265" s="104"/>
      <c r="C12265" s="105"/>
      <c r="D12265" s="121"/>
      <c r="E12265" s="83"/>
    </row>
    <row r="12266" spans="2:5" x14ac:dyDescent="0.3">
      <c r="B12266" s="104"/>
      <c r="C12266" s="105"/>
      <c r="D12266" s="121"/>
      <c r="E12266" s="83"/>
    </row>
    <row r="12267" spans="2:5" x14ac:dyDescent="0.3">
      <c r="B12267" s="104"/>
      <c r="C12267" s="105"/>
      <c r="D12267" s="121"/>
      <c r="E12267" s="83"/>
    </row>
    <row r="12268" spans="2:5" x14ac:dyDescent="0.3">
      <c r="B12268" s="104"/>
      <c r="C12268" s="105"/>
      <c r="D12268" s="121"/>
      <c r="E12268" s="83"/>
    </row>
    <row r="12269" spans="2:5" x14ac:dyDescent="0.3">
      <c r="B12269" s="104"/>
      <c r="C12269" s="105"/>
      <c r="D12269" s="121"/>
      <c r="E12269" s="83"/>
    </row>
    <row r="12270" spans="2:5" x14ac:dyDescent="0.3">
      <c r="B12270" s="104"/>
      <c r="C12270" s="105"/>
      <c r="D12270" s="121"/>
      <c r="E12270" s="83"/>
    </row>
    <row r="12271" spans="2:5" x14ac:dyDescent="0.3">
      <c r="B12271" s="104"/>
      <c r="C12271" s="105"/>
      <c r="D12271" s="121"/>
      <c r="E12271" s="83"/>
    </row>
    <row r="12272" spans="2:5" x14ac:dyDescent="0.3">
      <c r="B12272" s="104"/>
      <c r="C12272" s="105"/>
      <c r="D12272" s="121"/>
      <c r="E12272" s="83"/>
    </row>
    <row r="12273" spans="2:5" x14ac:dyDescent="0.3">
      <c r="B12273" s="104"/>
      <c r="C12273" s="105"/>
      <c r="D12273" s="121"/>
      <c r="E12273" s="83"/>
    </row>
    <row r="12274" spans="2:5" x14ac:dyDescent="0.3">
      <c r="B12274" s="104"/>
      <c r="C12274" s="105"/>
      <c r="D12274" s="121"/>
      <c r="E12274" s="83"/>
    </row>
    <row r="12275" spans="2:5" x14ac:dyDescent="0.3">
      <c r="B12275" s="104"/>
      <c r="C12275" s="105"/>
      <c r="D12275" s="121"/>
      <c r="E12275" s="83"/>
    </row>
    <row r="12276" spans="2:5" x14ac:dyDescent="0.3">
      <c r="B12276" s="104"/>
      <c r="C12276" s="105"/>
      <c r="D12276" s="121"/>
      <c r="E12276" s="83"/>
    </row>
    <row r="12277" spans="2:5" x14ac:dyDescent="0.3">
      <c r="B12277" s="104"/>
      <c r="C12277" s="105"/>
      <c r="D12277" s="121"/>
      <c r="E12277" s="83"/>
    </row>
    <row r="12278" spans="2:5" x14ac:dyDescent="0.3">
      <c r="B12278" s="104"/>
      <c r="C12278" s="105"/>
      <c r="D12278" s="121"/>
      <c r="E12278" s="83"/>
    </row>
    <row r="12279" spans="2:5" x14ac:dyDescent="0.3">
      <c r="B12279" s="104"/>
      <c r="C12279" s="105"/>
      <c r="D12279" s="121"/>
      <c r="E12279" s="83"/>
    </row>
    <row r="12280" spans="2:5" x14ac:dyDescent="0.3">
      <c r="B12280" s="104"/>
      <c r="C12280" s="105"/>
      <c r="D12280" s="121"/>
      <c r="E12280" s="83"/>
    </row>
    <row r="12281" spans="2:5" x14ac:dyDescent="0.3">
      <c r="B12281" s="104"/>
      <c r="C12281" s="105"/>
      <c r="D12281" s="121"/>
      <c r="E12281" s="83"/>
    </row>
    <row r="12282" spans="2:5" x14ac:dyDescent="0.3">
      <c r="B12282" s="104"/>
      <c r="C12282" s="105"/>
      <c r="D12282" s="121"/>
      <c r="E12282" s="83"/>
    </row>
    <row r="12283" spans="2:5" x14ac:dyDescent="0.3">
      <c r="B12283" s="104"/>
      <c r="C12283" s="105"/>
      <c r="D12283" s="121"/>
      <c r="E12283" s="83"/>
    </row>
    <row r="12284" spans="2:5" x14ac:dyDescent="0.3">
      <c r="B12284" s="104"/>
      <c r="C12284" s="105"/>
      <c r="D12284" s="121"/>
      <c r="E12284" s="83"/>
    </row>
    <row r="12285" spans="2:5" x14ac:dyDescent="0.3">
      <c r="B12285" s="104"/>
      <c r="C12285" s="105"/>
      <c r="D12285" s="121"/>
      <c r="E12285" s="83"/>
    </row>
    <row r="12286" spans="2:5" x14ac:dyDescent="0.3">
      <c r="B12286" s="104"/>
      <c r="C12286" s="105"/>
      <c r="D12286" s="121"/>
      <c r="E12286" s="83"/>
    </row>
    <row r="12287" spans="2:5" x14ac:dyDescent="0.3">
      <c r="B12287" s="104"/>
      <c r="C12287" s="105"/>
      <c r="D12287" s="121"/>
      <c r="E12287" s="83"/>
    </row>
    <row r="12288" spans="2:5" x14ac:dyDescent="0.3">
      <c r="B12288" s="104"/>
      <c r="C12288" s="105"/>
      <c r="D12288" s="121"/>
      <c r="E12288" s="83"/>
    </row>
    <row r="12289" spans="2:5" x14ac:dyDescent="0.3">
      <c r="B12289" s="104"/>
      <c r="C12289" s="105"/>
      <c r="D12289" s="121"/>
      <c r="E12289" s="83"/>
    </row>
    <row r="12290" spans="2:5" x14ac:dyDescent="0.3">
      <c r="B12290" s="104"/>
      <c r="C12290" s="105"/>
      <c r="D12290" s="121"/>
      <c r="E12290" s="83"/>
    </row>
    <row r="12291" spans="2:5" x14ac:dyDescent="0.3">
      <c r="B12291" s="104"/>
      <c r="C12291" s="105"/>
      <c r="D12291" s="121"/>
      <c r="E12291" s="83"/>
    </row>
    <row r="12292" spans="2:5" x14ac:dyDescent="0.3">
      <c r="B12292" s="104"/>
      <c r="C12292" s="105"/>
      <c r="D12292" s="121"/>
      <c r="E12292" s="83"/>
    </row>
    <row r="12293" spans="2:5" x14ac:dyDescent="0.3">
      <c r="B12293" s="104"/>
      <c r="C12293" s="105"/>
      <c r="D12293" s="121"/>
      <c r="E12293" s="83"/>
    </row>
    <row r="12294" spans="2:5" x14ac:dyDescent="0.3">
      <c r="B12294" s="104"/>
      <c r="C12294" s="105"/>
      <c r="D12294" s="121"/>
      <c r="E12294" s="83"/>
    </row>
    <row r="12295" spans="2:5" x14ac:dyDescent="0.3">
      <c r="B12295" s="104"/>
      <c r="C12295" s="105"/>
      <c r="D12295" s="121"/>
      <c r="E12295" s="83"/>
    </row>
    <row r="12296" spans="2:5" x14ac:dyDescent="0.3">
      <c r="B12296" s="104"/>
      <c r="C12296" s="105"/>
      <c r="D12296" s="121"/>
      <c r="E12296" s="83"/>
    </row>
    <row r="12297" spans="2:5" x14ac:dyDescent="0.3">
      <c r="B12297" s="104"/>
      <c r="C12297" s="105"/>
      <c r="D12297" s="121"/>
      <c r="E12297" s="83"/>
    </row>
    <row r="12298" spans="2:5" x14ac:dyDescent="0.3">
      <c r="B12298" s="104"/>
      <c r="C12298" s="105"/>
      <c r="D12298" s="121"/>
      <c r="E12298" s="83"/>
    </row>
    <row r="12299" spans="2:5" x14ac:dyDescent="0.3">
      <c r="B12299" s="104"/>
      <c r="C12299" s="105"/>
      <c r="D12299" s="121"/>
      <c r="E12299" s="83"/>
    </row>
    <row r="12300" spans="2:5" x14ac:dyDescent="0.3">
      <c r="B12300" s="104"/>
      <c r="C12300" s="105"/>
      <c r="D12300" s="121"/>
      <c r="E12300" s="83"/>
    </row>
    <row r="12301" spans="2:5" x14ac:dyDescent="0.3">
      <c r="B12301" s="104"/>
      <c r="C12301" s="105"/>
      <c r="D12301" s="121"/>
      <c r="E12301" s="83"/>
    </row>
    <row r="12302" spans="2:5" x14ac:dyDescent="0.3">
      <c r="B12302" s="104"/>
      <c r="C12302" s="105"/>
      <c r="D12302" s="121"/>
      <c r="E12302" s="83"/>
    </row>
    <row r="12303" spans="2:5" x14ac:dyDescent="0.3">
      <c r="B12303" s="104"/>
      <c r="C12303" s="105"/>
      <c r="D12303" s="121"/>
      <c r="E12303" s="83"/>
    </row>
    <row r="12304" spans="2:5" x14ac:dyDescent="0.3">
      <c r="B12304" s="104"/>
      <c r="C12304" s="105"/>
      <c r="D12304" s="121"/>
      <c r="E12304" s="83"/>
    </row>
    <row r="12305" spans="2:5" x14ac:dyDescent="0.3">
      <c r="B12305" s="104"/>
      <c r="C12305" s="105"/>
      <c r="D12305" s="121"/>
      <c r="E12305" s="83"/>
    </row>
    <row r="12306" spans="2:5" x14ac:dyDescent="0.3">
      <c r="B12306" s="104"/>
      <c r="C12306" s="105"/>
      <c r="D12306" s="121"/>
      <c r="E12306" s="83"/>
    </row>
    <row r="12307" spans="2:5" x14ac:dyDescent="0.3">
      <c r="B12307" s="104"/>
      <c r="C12307" s="105"/>
      <c r="D12307" s="121"/>
      <c r="E12307" s="83"/>
    </row>
    <row r="12308" spans="2:5" x14ac:dyDescent="0.3">
      <c r="B12308" s="104"/>
      <c r="C12308" s="105"/>
      <c r="D12308" s="121"/>
      <c r="E12308" s="83"/>
    </row>
    <row r="12309" spans="2:5" x14ac:dyDescent="0.3">
      <c r="B12309" s="104"/>
      <c r="C12309" s="105"/>
      <c r="D12309" s="121"/>
      <c r="E12309" s="83"/>
    </row>
    <row r="12310" spans="2:5" x14ac:dyDescent="0.3">
      <c r="B12310" s="104"/>
      <c r="C12310" s="105"/>
      <c r="D12310" s="121"/>
      <c r="E12310" s="83"/>
    </row>
    <row r="12311" spans="2:5" x14ac:dyDescent="0.3">
      <c r="B12311" s="104"/>
      <c r="C12311" s="105"/>
      <c r="D12311" s="121"/>
      <c r="E12311" s="83"/>
    </row>
    <row r="12312" spans="2:5" x14ac:dyDescent="0.3">
      <c r="B12312" s="104"/>
      <c r="C12312" s="105"/>
      <c r="D12312" s="121"/>
      <c r="E12312" s="83"/>
    </row>
    <row r="12313" spans="2:5" x14ac:dyDescent="0.3">
      <c r="B12313" s="104"/>
      <c r="C12313" s="105"/>
      <c r="D12313" s="121"/>
      <c r="E12313" s="83"/>
    </row>
    <row r="12314" spans="2:5" x14ac:dyDescent="0.3">
      <c r="B12314" s="104"/>
      <c r="C12314" s="105"/>
      <c r="D12314" s="121"/>
      <c r="E12314" s="83"/>
    </row>
    <row r="12315" spans="2:5" x14ac:dyDescent="0.3">
      <c r="B12315" s="104"/>
      <c r="C12315" s="105"/>
      <c r="D12315" s="121"/>
      <c r="E12315" s="83"/>
    </row>
    <row r="12316" spans="2:5" x14ac:dyDescent="0.3">
      <c r="B12316" s="104"/>
      <c r="C12316" s="105"/>
      <c r="D12316" s="121"/>
      <c r="E12316" s="83"/>
    </row>
    <row r="12317" spans="2:5" x14ac:dyDescent="0.3">
      <c r="B12317" s="104"/>
      <c r="C12317" s="105"/>
      <c r="D12317" s="121"/>
      <c r="E12317" s="83"/>
    </row>
    <row r="12318" spans="2:5" x14ac:dyDescent="0.3">
      <c r="B12318" s="104"/>
      <c r="C12318" s="105"/>
      <c r="D12318" s="121"/>
      <c r="E12318" s="83"/>
    </row>
    <row r="12319" spans="2:5" x14ac:dyDescent="0.3">
      <c r="B12319" s="104"/>
      <c r="C12319" s="105"/>
      <c r="D12319" s="121"/>
      <c r="E12319" s="83"/>
    </row>
    <row r="12320" spans="2:5" x14ac:dyDescent="0.3">
      <c r="B12320" s="104"/>
      <c r="C12320" s="105"/>
      <c r="D12320" s="121"/>
      <c r="E12320" s="83"/>
    </row>
    <row r="12321" spans="2:5" x14ac:dyDescent="0.3">
      <c r="B12321" s="104"/>
      <c r="C12321" s="105"/>
      <c r="D12321" s="121"/>
      <c r="E12321" s="83"/>
    </row>
    <row r="12322" spans="2:5" x14ac:dyDescent="0.3">
      <c r="B12322" s="104"/>
      <c r="C12322" s="105"/>
      <c r="D12322" s="121"/>
      <c r="E12322" s="83"/>
    </row>
    <row r="12323" spans="2:5" x14ac:dyDescent="0.3">
      <c r="B12323" s="104"/>
      <c r="C12323" s="105"/>
      <c r="D12323" s="121"/>
      <c r="E12323" s="83"/>
    </row>
    <row r="12324" spans="2:5" x14ac:dyDescent="0.3">
      <c r="B12324" s="104"/>
      <c r="C12324" s="105"/>
      <c r="D12324" s="121"/>
      <c r="E12324" s="83"/>
    </row>
    <row r="12325" spans="2:5" x14ac:dyDescent="0.3">
      <c r="B12325" s="104"/>
      <c r="C12325" s="105"/>
      <c r="D12325" s="121"/>
      <c r="E12325" s="83"/>
    </row>
    <row r="12326" spans="2:5" x14ac:dyDescent="0.3">
      <c r="B12326" s="104"/>
      <c r="C12326" s="105"/>
      <c r="D12326" s="121"/>
      <c r="E12326" s="83"/>
    </row>
    <row r="12327" spans="2:5" x14ac:dyDescent="0.3">
      <c r="B12327" s="104"/>
      <c r="C12327" s="105"/>
      <c r="D12327" s="121"/>
      <c r="E12327" s="83"/>
    </row>
    <row r="12328" spans="2:5" x14ac:dyDescent="0.3">
      <c r="B12328" s="104"/>
      <c r="C12328" s="105"/>
      <c r="D12328" s="121"/>
      <c r="E12328" s="83"/>
    </row>
    <row r="12329" spans="2:5" x14ac:dyDescent="0.3">
      <c r="B12329" s="104"/>
      <c r="C12329" s="105"/>
      <c r="D12329" s="121"/>
      <c r="E12329" s="83"/>
    </row>
    <row r="12330" spans="2:5" x14ac:dyDescent="0.3">
      <c r="B12330" s="104"/>
      <c r="C12330" s="105"/>
      <c r="D12330" s="121"/>
      <c r="E12330" s="83"/>
    </row>
    <row r="12331" spans="2:5" x14ac:dyDescent="0.3">
      <c r="B12331" s="104"/>
      <c r="C12331" s="105"/>
      <c r="D12331" s="121"/>
      <c r="E12331" s="83"/>
    </row>
    <row r="12332" spans="2:5" x14ac:dyDescent="0.3">
      <c r="B12332" s="104"/>
      <c r="C12332" s="105"/>
      <c r="D12332" s="121"/>
      <c r="E12332" s="83"/>
    </row>
    <row r="12333" spans="2:5" x14ac:dyDescent="0.3">
      <c r="B12333" s="104"/>
      <c r="C12333" s="105"/>
      <c r="D12333" s="121"/>
      <c r="E12333" s="83"/>
    </row>
    <row r="12334" spans="2:5" x14ac:dyDescent="0.3">
      <c r="B12334" s="104"/>
      <c r="C12334" s="105"/>
      <c r="D12334" s="121"/>
      <c r="E12334" s="83"/>
    </row>
    <row r="12335" spans="2:5" x14ac:dyDescent="0.3">
      <c r="B12335" s="104"/>
      <c r="C12335" s="105"/>
      <c r="D12335" s="121"/>
      <c r="E12335" s="83"/>
    </row>
    <row r="12336" spans="2:5" x14ac:dyDescent="0.3">
      <c r="B12336" s="104"/>
      <c r="C12336" s="105"/>
      <c r="D12336" s="121"/>
      <c r="E12336" s="83"/>
    </row>
    <row r="12337" spans="2:5" x14ac:dyDescent="0.3">
      <c r="B12337" s="104"/>
      <c r="C12337" s="105"/>
      <c r="D12337" s="121"/>
      <c r="E12337" s="83"/>
    </row>
    <row r="12338" spans="2:5" x14ac:dyDescent="0.3">
      <c r="B12338" s="104"/>
      <c r="C12338" s="105"/>
      <c r="D12338" s="121"/>
      <c r="E12338" s="83"/>
    </row>
    <row r="12339" spans="2:5" x14ac:dyDescent="0.3">
      <c r="B12339" s="104"/>
      <c r="C12339" s="105"/>
      <c r="D12339" s="121"/>
      <c r="E12339" s="83"/>
    </row>
    <row r="12340" spans="2:5" x14ac:dyDescent="0.3">
      <c r="B12340" s="104"/>
      <c r="C12340" s="105"/>
      <c r="D12340" s="121"/>
      <c r="E12340" s="83"/>
    </row>
    <row r="12341" spans="2:5" x14ac:dyDescent="0.3">
      <c r="B12341" s="104"/>
      <c r="C12341" s="105"/>
      <c r="D12341" s="121"/>
      <c r="E12341" s="83"/>
    </row>
    <row r="12342" spans="2:5" x14ac:dyDescent="0.3">
      <c r="B12342" s="104"/>
      <c r="C12342" s="105"/>
      <c r="D12342" s="121"/>
      <c r="E12342" s="83"/>
    </row>
    <row r="12343" spans="2:5" x14ac:dyDescent="0.3">
      <c r="B12343" s="104"/>
      <c r="C12343" s="105"/>
      <c r="D12343" s="121"/>
      <c r="E12343" s="83"/>
    </row>
    <row r="12344" spans="2:5" x14ac:dyDescent="0.3">
      <c r="B12344" s="104"/>
      <c r="C12344" s="105"/>
      <c r="D12344" s="121"/>
      <c r="E12344" s="83"/>
    </row>
    <row r="12345" spans="2:5" x14ac:dyDescent="0.3">
      <c r="B12345" s="104"/>
      <c r="C12345" s="105"/>
      <c r="D12345" s="121"/>
      <c r="E12345" s="83"/>
    </row>
    <row r="12346" spans="2:5" x14ac:dyDescent="0.3">
      <c r="B12346" s="104"/>
      <c r="C12346" s="105"/>
      <c r="D12346" s="121"/>
      <c r="E12346" s="83"/>
    </row>
    <row r="12347" spans="2:5" x14ac:dyDescent="0.3">
      <c r="B12347" s="104"/>
      <c r="C12347" s="105"/>
      <c r="D12347" s="121"/>
      <c r="E12347" s="83"/>
    </row>
    <row r="12348" spans="2:5" x14ac:dyDescent="0.3">
      <c r="B12348" s="104"/>
      <c r="C12348" s="105"/>
      <c r="D12348" s="121"/>
      <c r="E12348" s="83"/>
    </row>
    <row r="12349" spans="2:5" x14ac:dyDescent="0.3">
      <c r="B12349" s="104"/>
      <c r="C12349" s="105"/>
      <c r="D12349" s="121"/>
      <c r="E12349" s="83"/>
    </row>
    <row r="12350" spans="2:5" x14ac:dyDescent="0.3">
      <c r="B12350" s="104"/>
      <c r="C12350" s="105"/>
      <c r="D12350" s="121"/>
      <c r="E12350" s="83"/>
    </row>
    <row r="12351" spans="2:5" x14ac:dyDescent="0.3">
      <c r="B12351" s="104"/>
      <c r="C12351" s="105"/>
      <c r="D12351" s="121"/>
      <c r="E12351" s="83"/>
    </row>
    <row r="12352" spans="2:5" x14ac:dyDescent="0.3">
      <c r="B12352" s="104"/>
      <c r="C12352" s="105"/>
      <c r="D12352" s="121"/>
      <c r="E12352" s="83"/>
    </row>
    <row r="12353" spans="2:5" x14ac:dyDescent="0.3">
      <c r="B12353" s="104"/>
      <c r="C12353" s="105"/>
      <c r="D12353" s="121"/>
      <c r="E12353" s="83"/>
    </row>
    <row r="12354" spans="2:5" x14ac:dyDescent="0.3">
      <c r="B12354" s="104"/>
      <c r="C12354" s="105"/>
      <c r="D12354" s="121"/>
      <c r="E12354" s="83"/>
    </row>
    <row r="12355" spans="2:5" x14ac:dyDescent="0.3">
      <c r="B12355" s="104"/>
      <c r="C12355" s="105"/>
      <c r="D12355" s="121"/>
      <c r="E12355" s="83"/>
    </row>
    <row r="12356" spans="2:5" x14ac:dyDescent="0.3">
      <c r="B12356" s="104"/>
      <c r="C12356" s="105"/>
      <c r="D12356" s="121"/>
      <c r="E12356" s="83"/>
    </row>
    <row r="12357" spans="2:5" x14ac:dyDescent="0.3">
      <c r="B12357" s="104"/>
      <c r="C12357" s="105"/>
      <c r="D12357" s="121"/>
      <c r="E12357" s="83"/>
    </row>
    <row r="12358" spans="2:5" x14ac:dyDescent="0.3">
      <c r="B12358" s="104"/>
      <c r="C12358" s="105"/>
      <c r="D12358" s="121"/>
      <c r="E12358" s="83"/>
    </row>
    <row r="12359" spans="2:5" x14ac:dyDescent="0.3">
      <c r="B12359" s="104"/>
      <c r="C12359" s="105"/>
      <c r="D12359" s="121"/>
      <c r="E12359" s="83"/>
    </row>
    <row r="12360" spans="2:5" x14ac:dyDescent="0.3">
      <c r="B12360" s="104"/>
      <c r="C12360" s="105"/>
      <c r="D12360" s="121"/>
      <c r="E12360" s="83"/>
    </row>
    <row r="12361" spans="2:5" x14ac:dyDescent="0.3">
      <c r="B12361" s="104"/>
      <c r="C12361" s="105"/>
      <c r="D12361" s="121"/>
      <c r="E12361" s="83"/>
    </row>
    <row r="12362" spans="2:5" x14ac:dyDescent="0.3">
      <c r="B12362" s="104"/>
      <c r="C12362" s="105"/>
      <c r="D12362" s="121"/>
      <c r="E12362" s="83"/>
    </row>
    <row r="12363" spans="2:5" x14ac:dyDescent="0.3">
      <c r="B12363" s="104"/>
      <c r="C12363" s="105"/>
      <c r="D12363" s="121"/>
      <c r="E12363" s="83"/>
    </row>
    <row r="12364" spans="2:5" x14ac:dyDescent="0.3">
      <c r="B12364" s="104"/>
      <c r="C12364" s="105"/>
      <c r="D12364" s="121"/>
      <c r="E12364" s="83"/>
    </row>
    <row r="12365" spans="2:5" x14ac:dyDescent="0.3">
      <c r="B12365" s="104"/>
      <c r="C12365" s="105"/>
      <c r="D12365" s="121"/>
      <c r="E12365" s="83"/>
    </row>
    <row r="12366" spans="2:5" x14ac:dyDescent="0.3">
      <c r="B12366" s="104"/>
      <c r="C12366" s="105"/>
      <c r="D12366" s="121"/>
      <c r="E12366" s="83"/>
    </row>
    <row r="12367" spans="2:5" x14ac:dyDescent="0.3">
      <c r="B12367" s="104"/>
      <c r="C12367" s="105"/>
      <c r="D12367" s="121"/>
      <c r="E12367" s="83"/>
    </row>
    <row r="12368" spans="2:5" x14ac:dyDescent="0.3">
      <c r="B12368" s="104"/>
      <c r="C12368" s="105"/>
      <c r="D12368" s="121"/>
      <c r="E12368" s="83"/>
    </row>
    <row r="12369" spans="2:5" x14ac:dyDescent="0.3">
      <c r="B12369" s="104"/>
      <c r="C12369" s="105"/>
      <c r="D12369" s="121"/>
      <c r="E12369" s="83"/>
    </row>
    <row r="12370" spans="2:5" x14ac:dyDescent="0.3">
      <c r="B12370" s="104"/>
      <c r="C12370" s="105"/>
      <c r="D12370" s="121"/>
      <c r="E12370" s="83"/>
    </row>
    <row r="12371" spans="2:5" x14ac:dyDescent="0.3">
      <c r="B12371" s="104"/>
      <c r="C12371" s="105"/>
      <c r="D12371" s="121"/>
      <c r="E12371" s="83"/>
    </row>
    <row r="12372" spans="2:5" x14ac:dyDescent="0.3">
      <c r="B12372" s="104"/>
      <c r="C12372" s="105"/>
      <c r="D12372" s="121"/>
      <c r="E12372" s="83"/>
    </row>
    <row r="12373" spans="2:5" x14ac:dyDescent="0.3">
      <c r="B12373" s="104"/>
      <c r="C12373" s="105"/>
      <c r="D12373" s="121"/>
      <c r="E12373" s="83"/>
    </row>
    <row r="12374" spans="2:5" x14ac:dyDescent="0.3">
      <c r="B12374" s="104"/>
      <c r="C12374" s="105"/>
      <c r="D12374" s="121"/>
      <c r="E12374" s="83"/>
    </row>
    <row r="12375" spans="2:5" x14ac:dyDescent="0.3">
      <c r="B12375" s="104"/>
      <c r="C12375" s="105"/>
      <c r="D12375" s="121"/>
      <c r="E12375" s="83"/>
    </row>
    <row r="12376" spans="2:5" x14ac:dyDescent="0.3">
      <c r="B12376" s="104"/>
      <c r="C12376" s="105"/>
      <c r="D12376" s="121"/>
      <c r="E12376" s="83"/>
    </row>
    <row r="12377" spans="2:5" x14ac:dyDescent="0.3">
      <c r="B12377" s="104"/>
      <c r="C12377" s="105"/>
      <c r="D12377" s="121"/>
      <c r="E12377" s="83"/>
    </row>
    <row r="12378" spans="2:5" x14ac:dyDescent="0.3">
      <c r="B12378" s="104"/>
      <c r="C12378" s="105"/>
      <c r="D12378" s="121"/>
      <c r="E12378" s="83"/>
    </row>
    <row r="12379" spans="2:5" x14ac:dyDescent="0.3">
      <c r="B12379" s="104"/>
      <c r="C12379" s="105"/>
      <c r="D12379" s="121"/>
      <c r="E12379" s="83"/>
    </row>
    <row r="12380" spans="2:5" x14ac:dyDescent="0.3">
      <c r="B12380" s="104"/>
      <c r="C12380" s="105"/>
      <c r="D12380" s="121"/>
      <c r="E12380" s="83"/>
    </row>
    <row r="12381" spans="2:5" x14ac:dyDescent="0.3">
      <c r="B12381" s="104"/>
      <c r="C12381" s="105"/>
      <c r="D12381" s="121"/>
      <c r="E12381" s="83"/>
    </row>
    <row r="12382" spans="2:5" x14ac:dyDescent="0.3">
      <c r="B12382" s="104"/>
      <c r="C12382" s="105"/>
      <c r="D12382" s="121"/>
      <c r="E12382" s="83"/>
    </row>
    <row r="12383" spans="2:5" x14ac:dyDescent="0.3">
      <c r="B12383" s="104"/>
      <c r="C12383" s="105"/>
      <c r="D12383" s="121"/>
      <c r="E12383" s="83"/>
    </row>
    <row r="12384" spans="2:5" x14ac:dyDescent="0.3">
      <c r="B12384" s="104"/>
      <c r="C12384" s="105"/>
      <c r="D12384" s="121"/>
      <c r="E12384" s="83"/>
    </row>
    <row r="12385" spans="2:5" x14ac:dyDescent="0.3">
      <c r="B12385" s="104"/>
      <c r="C12385" s="105"/>
      <c r="D12385" s="121"/>
      <c r="E12385" s="83"/>
    </row>
    <row r="12386" spans="2:5" x14ac:dyDescent="0.3">
      <c r="B12386" s="104"/>
      <c r="C12386" s="105"/>
      <c r="D12386" s="121"/>
      <c r="E12386" s="83"/>
    </row>
    <row r="12387" spans="2:5" x14ac:dyDescent="0.3">
      <c r="B12387" s="104"/>
      <c r="C12387" s="105"/>
      <c r="D12387" s="121"/>
      <c r="E12387" s="83"/>
    </row>
    <row r="12388" spans="2:5" x14ac:dyDescent="0.3">
      <c r="B12388" s="104"/>
      <c r="C12388" s="105"/>
      <c r="D12388" s="121"/>
      <c r="E12388" s="83"/>
    </row>
    <row r="12389" spans="2:5" x14ac:dyDescent="0.3">
      <c r="B12389" s="104"/>
      <c r="C12389" s="105"/>
      <c r="D12389" s="121"/>
      <c r="E12389" s="83"/>
    </row>
    <row r="12390" spans="2:5" x14ac:dyDescent="0.3">
      <c r="B12390" s="104"/>
      <c r="C12390" s="105"/>
      <c r="D12390" s="121"/>
      <c r="E12390" s="83"/>
    </row>
    <row r="12391" spans="2:5" x14ac:dyDescent="0.3">
      <c r="B12391" s="104"/>
      <c r="C12391" s="105"/>
      <c r="D12391" s="121"/>
      <c r="E12391" s="83"/>
    </row>
    <row r="12392" spans="2:5" x14ac:dyDescent="0.3">
      <c r="B12392" s="104"/>
      <c r="C12392" s="105"/>
      <c r="D12392" s="121"/>
      <c r="E12392" s="83"/>
    </row>
    <row r="12393" spans="2:5" x14ac:dyDescent="0.3">
      <c r="B12393" s="104"/>
      <c r="C12393" s="105"/>
      <c r="D12393" s="121"/>
      <c r="E12393" s="83"/>
    </row>
    <row r="12394" spans="2:5" x14ac:dyDescent="0.3">
      <c r="B12394" s="104"/>
      <c r="C12394" s="105"/>
      <c r="D12394" s="121"/>
      <c r="E12394" s="83"/>
    </row>
    <row r="12395" spans="2:5" x14ac:dyDescent="0.3">
      <c r="B12395" s="104"/>
      <c r="C12395" s="105"/>
      <c r="D12395" s="121"/>
      <c r="E12395" s="83"/>
    </row>
    <row r="12396" spans="2:5" x14ac:dyDescent="0.3">
      <c r="B12396" s="104"/>
      <c r="C12396" s="105"/>
      <c r="D12396" s="121"/>
      <c r="E12396" s="83"/>
    </row>
    <row r="12397" spans="2:5" x14ac:dyDescent="0.3">
      <c r="B12397" s="104"/>
      <c r="C12397" s="105"/>
      <c r="D12397" s="121"/>
      <c r="E12397" s="83"/>
    </row>
    <row r="12398" spans="2:5" x14ac:dyDescent="0.3">
      <c r="B12398" s="104"/>
      <c r="C12398" s="105"/>
      <c r="D12398" s="121"/>
      <c r="E12398" s="83"/>
    </row>
    <row r="12399" spans="2:5" x14ac:dyDescent="0.3">
      <c r="B12399" s="104"/>
      <c r="C12399" s="105"/>
      <c r="D12399" s="121"/>
      <c r="E12399" s="83"/>
    </row>
    <row r="12400" spans="2:5" x14ac:dyDescent="0.3">
      <c r="B12400" s="104"/>
      <c r="C12400" s="105"/>
      <c r="D12400" s="121"/>
      <c r="E12400" s="83"/>
    </row>
    <row r="12401" spans="2:5" x14ac:dyDescent="0.3">
      <c r="B12401" s="104"/>
      <c r="C12401" s="105"/>
      <c r="D12401" s="121"/>
      <c r="E12401" s="83"/>
    </row>
    <row r="12402" spans="2:5" x14ac:dyDescent="0.3">
      <c r="B12402" s="104"/>
      <c r="C12402" s="105"/>
      <c r="D12402" s="121"/>
      <c r="E12402" s="83"/>
    </row>
    <row r="12403" spans="2:5" x14ac:dyDescent="0.3">
      <c r="B12403" s="104"/>
      <c r="C12403" s="105"/>
      <c r="D12403" s="121"/>
      <c r="E12403" s="83"/>
    </row>
    <row r="12404" spans="2:5" x14ac:dyDescent="0.3">
      <c r="B12404" s="104"/>
      <c r="C12404" s="105"/>
      <c r="D12404" s="121"/>
      <c r="E12404" s="83"/>
    </row>
    <row r="12405" spans="2:5" x14ac:dyDescent="0.3">
      <c r="B12405" s="104"/>
      <c r="C12405" s="105"/>
      <c r="D12405" s="121"/>
      <c r="E12405" s="83"/>
    </row>
    <row r="12406" spans="2:5" x14ac:dyDescent="0.3">
      <c r="B12406" s="104"/>
      <c r="C12406" s="105"/>
      <c r="D12406" s="121"/>
      <c r="E12406" s="83"/>
    </row>
    <row r="12407" spans="2:5" x14ac:dyDescent="0.3">
      <c r="B12407" s="104"/>
      <c r="C12407" s="105"/>
      <c r="D12407" s="121"/>
      <c r="E12407" s="83"/>
    </row>
    <row r="12408" spans="2:5" x14ac:dyDescent="0.3">
      <c r="B12408" s="104"/>
      <c r="C12408" s="105"/>
      <c r="D12408" s="121"/>
      <c r="E12408" s="83"/>
    </row>
    <row r="12409" spans="2:5" x14ac:dyDescent="0.3">
      <c r="B12409" s="104"/>
      <c r="C12409" s="105"/>
      <c r="D12409" s="121"/>
      <c r="E12409" s="83"/>
    </row>
    <row r="12410" spans="2:5" x14ac:dyDescent="0.3">
      <c r="B12410" s="104"/>
      <c r="C12410" s="105"/>
      <c r="D12410" s="121"/>
      <c r="E12410" s="83"/>
    </row>
    <row r="12411" spans="2:5" x14ac:dyDescent="0.3">
      <c r="B12411" s="104"/>
      <c r="C12411" s="105"/>
      <c r="D12411" s="121"/>
      <c r="E12411" s="83"/>
    </row>
    <row r="12412" spans="2:5" x14ac:dyDescent="0.3">
      <c r="B12412" s="104"/>
      <c r="C12412" s="105"/>
      <c r="D12412" s="121"/>
      <c r="E12412" s="83"/>
    </row>
    <row r="12413" spans="2:5" x14ac:dyDescent="0.3">
      <c r="B12413" s="104"/>
      <c r="C12413" s="105"/>
      <c r="D12413" s="121"/>
      <c r="E12413" s="83"/>
    </row>
    <row r="12414" spans="2:5" x14ac:dyDescent="0.3">
      <c r="B12414" s="104"/>
      <c r="C12414" s="105"/>
      <c r="D12414" s="121"/>
      <c r="E12414" s="83"/>
    </row>
    <row r="12415" spans="2:5" x14ac:dyDescent="0.3">
      <c r="B12415" s="104"/>
      <c r="C12415" s="105"/>
      <c r="D12415" s="121"/>
      <c r="E12415" s="83"/>
    </row>
    <row r="12416" spans="2:5" x14ac:dyDescent="0.3">
      <c r="B12416" s="104"/>
      <c r="C12416" s="105"/>
      <c r="D12416" s="121"/>
      <c r="E12416" s="83"/>
    </row>
    <row r="12417" spans="2:5" x14ac:dyDescent="0.3">
      <c r="B12417" s="104"/>
      <c r="C12417" s="105"/>
      <c r="D12417" s="121"/>
      <c r="E12417" s="83"/>
    </row>
    <row r="12418" spans="2:5" x14ac:dyDescent="0.3">
      <c r="B12418" s="104"/>
      <c r="C12418" s="105"/>
      <c r="D12418" s="121"/>
      <c r="E12418" s="83"/>
    </row>
    <row r="12419" spans="2:5" x14ac:dyDescent="0.3">
      <c r="B12419" s="104"/>
      <c r="C12419" s="105"/>
      <c r="D12419" s="121"/>
      <c r="E12419" s="83"/>
    </row>
    <row r="12420" spans="2:5" x14ac:dyDescent="0.3">
      <c r="B12420" s="104"/>
      <c r="C12420" s="105"/>
      <c r="D12420" s="121"/>
      <c r="E12420" s="83"/>
    </row>
    <row r="12421" spans="2:5" x14ac:dyDescent="0.3">
      <c r="B12421" s="104"/>
      <c r="C12421" s="105"/>
      <c r="D12421" s="121"/>
      <c r="E12421" s="83"/>
    </row>
    <row r="12422" spans="2:5" x14ac:dyDescent="0.3">
      <c r="B12422" s="104"/>
      <c r="C12422" s="105"/>
      <c r="D12422" s="121"/>
      <c r="E12422" s="83"/>
    </row>
    <row r="12423" spans="2:5" x14ac:dyDescent="0.3">
      <c r="B12423" s="104"/>
      <c r="C12423" s="105"/>
      <c r="D12423" s="121"/>
      <c r="E12423" s="83"/>
    </row>
    <row r="12424" spans="2:5" x14ac:dyDescent="0.3">
      <c r="B12424" s="104"/>
      <c r="C12424" s="105"/>
      <c r="D12424" s="121"/>
      <c r="E12424" s="83"/>
    </row>
    <row r="12425" spans="2:5" x14ac:dyDescent="0.3">
      <c r="B12425" s="104"/>
      <c r="C12425" s="105"/>
      <c r="D12425" s="121"/>
      <c r="E12425" s="83"/>
    </row>
    <row r="12426" spans="2:5" x14ac:dyDescent="0.3">
      <c r="B12426" s="104"/>
      <c r="C12426" s="105"/>
      <c r="D12426" s="121"/>
      <c r="E12426" s="83"/>
    </row>
    <row r="12427" spans="2:5" x14ac:dyDescent="0.3">
      <c r="B12427" s="104"/>
      <c r="C12427" s="105"/>
      <c r="D12427" s="121"/>
      <c r="E12427" s="83"/>
    </row>
    <row r="12428" spans="2:5" x14ac:dyDescent="0.3">
      <c r="B12428" s="104"/>
      <c r="C12428" s="105"/>
      <c r="D12428" s="121"/>
      <c r="E12428" s="83"/>
    </row>
    <row r="12429" spans="2:5" x14ac:dyDescent="0.3">
      <c r="B12429" s="104"/>
      <c r="C12429" s="105"/>
      <c r="D12429" s="121"/>
      <c r="E12429" s="83"/>
    </row>
    <row r="12430" spans="2:5" x14ac:dyDescent="0.3">
      <c r="B12430" s="104"/>
      <c r="C12430" s="105"/>
      <c r="D12430" s="121"/>
      <c r="E12430" s="83"/>
    </row>
    <row r="12431" spans="2:5" x14ac:dyDescent="0.3">
      <c r="B12431" s="104"/>
      <c r="C12431" s="105"/>
      <c r="D12431" s="121"/>
      <c r="E12431" s="83"/>
    </row>
    <row r="12432" spans="2:5" x14ac:dyDescent="0.3">
      <c r="B12432" s="104"/>
      <c r="C12432" s="105"/>
      <c r="D12432" s="121"/>
      <c r="E12432" s="83"/>
    </row>
    <row r="12433" spans="2:5" x14ac:dyDescent="0.3">
      <c r="B12433" s="104"/>
      <c r="C12433" s="105"/>
      <c r="D12433" s="121"/>
      <c r="E12433" s="83"/>
    </row>
    <row r="12434" spans="2:5" x14ac:dyDescent="0.3">
      <c r="B12434" s="104"/>
      <c r="C12434" s="105"/>
      <c r="D12434" s="121"/>
      <c r="E12434" s="83"/>
    </row>
    <row r="12435" spans="2:5" x14ac:dyDescent="0.3">
      <c r="B12435" s="104"/>
      <c r="C12435" s="105"/>
      <c r="D12435" s="121"/>
      <c r="E12435" s="83"/>
    </row>
    <row r="12436" spans="2:5" x14ac:dyDescent="0.3">
      <c r="B12436" s="104"/>
      <c r="C12436" s="105"/>
      <c r="D12436" s="121"/>
      <c r="E12436" s="83"/>
    </row>
    <row r="12437" spans="2:5" x14ac:dyDescent="0.3">
      <c r="B12437" s="104"/>
      <c r="C12437" s="105"/>
      <c r="D12437" s="121"/>
      <c r="E12437" s="83"/>
    </row>
    <row r="12438" spans="2:5" x14ac:dyDescent="0.3">
      <c r="B12438" s="104"/>
      <c r="C12438" s="105"/>
      <c r="D12438" s="121"/>
      <c r="E12438" s="83"/>
    </row>
    <row r="12439" spans="2:5" x14ac:dyDescent="0.3">
      <c r="B12439" s="104"/>
      <c r="C12439" s="105"/>
      <c r="D12439" s="121"/>
      <c r="E12439" s="83"/>
    </row>
    <row r="12440" spans="2:5" x14ac:dyDescent="0.3">
      <c r="B12440" s="104"/>
      <c r="C12440" s="105"/>
      <c r="D12440" s="121"/>
      <c r="E12440" s="83"/>
    </row>
    <row r="12441" spans="2:5" x14ac:dyDescent="0.3">
      <c r="B12441" s="104"/>
      <c r="C12441" s="105"/>
      <c r="D12441" s="121"/>
      <c r="E12441" s="83"/>
    </row>
    <row r="12442" spans="2:5" x14ac:dyDescent="0.3">
      <c r="B12442" s="104"/>
      <c r="C12442" s="105"/>
      <c r="D12442" s="121"/>
      <c r="E12442" s="83"/>
    </row>
    <row r="12443" spans="2:5" x14ac:dyDescent="0.3">
      <c r="B12443" s="104"/>
      <c r="C12443" s="105"/>
      <c r="D12443" s="121"/>
      <c r="E12443" s="83"/>
    </row>
    <row r="12444" spans="2:5" x14ac:dyDescent="0.3">
      <c r="B12444" s="104"/>
      <c r="C12444" s="105"/>
      <c r="D12444" s="121"/>
      <c r="E12444" s="83"/>
    </row>
    <row r="12445" spans="2:5" x14ac:dyDescent="0.3">
      <c r="B12445" s="104"/>
      <c r="C12445" s="105"/>
      <c r="D12445" s="121"/>
      <c r="E12445" s="83"/>
    </row>
    <row r="12446" spans="2:5" x14ac:dyDescent="0.3">
      <c r="B12446" s="104"/>
      <c r="C12446" s="105"/>
      <c r="D12446" s="121"/>
      <c r="E12446" s="83"/>
    </row>
    <row r="12447" spans="2:5" x14ac:dyDescent="0.3">
      <c r="B12447" s="104"/>
      <c r="C12447" s="105"/>
      <c r="D12447" s="121"/>
      <c r="E12447" s="83"/>
    </row>
    <row r="12448" spans="2:5" x14ac:dyDescent="0.3">
      <c r="B12448" s="104"/>
      <c r="C12448" s="105"/>
      <c r="D12448" s="121"/>
      <c r="E12448" s="83"/>
    </row>
    <row r="12449" spans="2:5" x14ac:dyDescent="0.3">
      <c r="B12449" s="104"/>
      <c r="C12449" s="105"/>
      <c r="D12449" s="121"/>
      <c r="E12449" s="83"/>
    </row>
    <row r="12450" spans="2:5" x14ac:dyDescent="0.3">
      <c r="B12450" s="104"/>
      <c r="C12450" s="105"/>
      <c r="D12450" s="121"/>
      <c r="E12450" s="83"/>
    </row>
    <row r="12451" spans="2:5" x14ac:dyDescent="0.3">
      <c r="B12451" s="104"/>
      <c r="C12451" s="105"/>
      <c r="D12451" s="121"/>
      <c r="E12451" s="83"/>
    </row>
    <row r="12452" spans="2:5" x14ac:dyDescent="0.3">
      <c r="B12452" s="104"/>
      <c r="C12452" s="105"/>
      <c r="D12452" s="121"/>
      <c r="E12452" s="83"/>
    </row>
    <row r="12453" spans="2:5" x14ac:dyDescent="0.3">
      <c r="B12453" s="104"/>
      <c r="C12453" s="105"/>
      <c r="D12453" s="121"/>
      <c r="E12453" s="83"/>
    </row>
    <row r="12454" spans="2:5" x14ac:dyDescent="0.3">
      <c r="B12454" s="104"/>
      <c r="C12454" s="105"/>
      <c r="D12454" s="121"/>
      <c r="E12454" s="83"/>
    </row>
    <row r="12455" spans="2:5" x14ac:dyDescent="0.3">
      <c r="B12455" s="104"/>
      <c r="C12455" s="105"/>
      <c r="D12455" s="121"/>
      <c r="E12455" s="83"/>
    </row>
    <row r="12456" spans="2:5" x14ac:dyDescent="0.3">
      <c r="B12456" s="104"/>
      <c r="C12456" s="105"/>
      <c r="D12456" s="121"/>
      <c r="E12456" s="83"/>
    </row>
    <row r="12457" spans="2:5" x14ac:dyDescent="0.3">
      <c r="B12457" s="104"/>
      <c r="C12457" s="105"/>
      <c r="D12457" s="121"/>
      <c r="E12457" s="83"/>
    </row>
    <row r="12458" spans="2:5" x14ac:dyDescent="0.3">
      <c r="B12458" s="104"/>
      <c r="C12458" s="105"/>
      <c r="D12458" s="121"/>
      <c r="E12458" s="83"/>
    </row>
    <row r="12459" spans="2:5" x14ac:dyDescent="0.3">
      <c r="B12459" s="104"/>
      <c r="C12459" s="105"/>
      <c r="D12459" s="121"/>
      <c r="E12459" s="83"/>
    </row>
    <row r="12460" spans="2:5" x14ac:dyDescent="0.3">
      <c r="B12460" s="104"/>
      <c r="C12460" s="105"/>
      <c r="D12460" s="121"/>
      <c r="E12460" s="83"/>
    </row>
    <row r="12461" spans="2:5" x14ac:dyDescent="0.3">
      <c r="B12461" s="104"/>
      <c r="C12461" s="105"/>
      <c r="D12461" s="121"/>
      <c r="E12461" s="83"/>
    </row>
    <row r="12462" spans="2:5" x14ac:dyDescent="0.3">
      <c r="B12462" s="104"/>
      <c r="C12462" s="105"/>
      <c r="D12462" s="121"/>
      <c r="E12462" s="83"/>
    </row>
    <row r="12463" spans="2:5" x14ac:dyDescent="0.3">
      <c r="B12463" s="104"/>
      <c r="C12463" s="105"/>
      <c r="D12463" s="121"/>
      <c r="E12463" s="83"/>
    </row>
    <row r="12464" spans="2:5" x14ac:dyDescent="0.3">
      <c r="B12464" s="104"/>
      <c r="C12464" s="105"/>
      <c r="D12464" s="121"/>
      <c r="E12464" s="83"/>
    </row>
    <row r="12465" spans="2:5" x14ac:dyDescent="0.3">
      <c r="B12465" s="104"/>
      <c r="C12465" s="105"/>
      <c r="D12465" s="121"/>
      <c r="E12465" s="83"/>
    </row>
    <row r="12466" spans="2:5" x14ac:dyDescent="0.3">
      <c r="B12466" s="104"/>
      <c r="C12466" s="105"/>
      <c r="D12466" s="121"/>
      <c r="E12466" s="83"/>
    </row>
    <row r="12467" spans="2:5" x14ac:dyDescent="0.3">
      <c r="B12467" s="104"/>
      <c r="C12467" s="105"/>
      <c r="D12467" s="121"/>
      <c r="E12467" s="83"/>
    </row>
    <row r="12468" spans="2:5" x14ac:dyDescent="0.3">
      <c r="B12468" s="104"/>
      <c r="C12468" s="105"/>
      <c r="D12468" s="121"/>
      <c r="E12468" s="83"/>
    </row>
    <row r="12469" spans="2:5" x14ac:dyDescent="0.3">
      <c r="B12469" s="104"/>
      <c r="C12469" s="105"/>
      <c r="D12469" s="121"/>
      <c r="E12469" s="83"/>
    </row>
    <row r="12470" spans="2:5" x14ac:dyDescent="0.3">
      <c r="B12470" s="104"/>
      <c r="C12470" s="105"/>
      <c r="D12470" s="121"/>
      <c r="E12470" s="83"/>
    </row>
    <row r="12471" spans="2:5" x14ac:dyDescent="0.3">
      <c r="B12471" s="104"/>
      <c r="C12471" s="105"/>
      <c r="D12471" s="121"/>
      <c r="E12471" s="83"/>
    </row>
    <row r="12472" spans="2:5" x14ac:dyDescent="0.3">
      <c r="B12472" s="104"/>
      <c r="C12472" s="105"/>
      <c r="D12472" s="121"/>
      <c r="E12472" s="83"/>
    </row>
    <row r="12473" spans="2:5" x14ac:dyDescent="0.3">
      <c r="B12473" s="104"/>
      <c r="C12473" s="105"/>
      <c r="D12473" s="121"/>
      <c r="E12473" s="83"/>
    </row>
    <row r="12474" spans="2:5" x14ac:dyDescent="0.3">
      <c r="B12474" s="104"/>
      <c r="C12474" s="105"/>
      <c r="D12474" s="121"/>
      <c r="E12474" s="83"/>
    </row>
    <row r="12475" spans="2:5" x14ac:dyDescent="0.3">
      <c r="B12475" s="104"/>
      <c r="C12475" s="105"/>
      <c r="D12475" s="121"/>
      <c r="E12475" s="83"/>
    </row>
    <row r="12476" spans="2:5" x14ac:dyDescent="0.3">
      <c r="B12476" s="104"/>
      <c r="C12476" s="105"/>
      <c r="D12476" s="121"/>
      <c r="E12476" s="83"/>
    </row>
    <row r="12477" spans="2:5" x14ac:dyDescent="0.3">
      <c r="B12477" s="104"/>
      <c r="C12477" s="105"/>
      <c r="D12477" s="121"/>
      <c r="E12477" s="83"/>
    </row>
    <row r="12478" spans="2:5" x14ac:dyDescent="0.3">
      <c r="B12478" s="104"/>
      <c r="C12478" s="105"/>
      <c r="D12478" s="121"/>
      <c r="E12478" s="83"/>
    </row>
    <row r="12479" spans="2:5" x14ac:dyDescent="0.3">
      <c r="B12479" s="104"/>
      <c r="C12479" s="105"/>
      <c r="D12479" s="121"/>
      <c r="E12479" s="83"/>
    </row>
    <row r="12480" spans="2:5" x14ac:dyDescent="0.3">
      <c r="B12480" s="104"/>
      <c r="C12480" s="105"/>
      <c r="D12480" s="121"/>
      <c r="E12480" s="83"/>
    </row>
    <row r="12481" spans="2:5" x14ac:dyDescent="0.3">
      <c r="B12481" s="104"/>
      <c r="C12481" s="105"/>
      <c r="D12481" s="121"/>
      <c r="E12481" s="83"/>
    </row>
    <row r="12482" spans="2:5" x14ac:dyDescent="0.3">
      <c r="B12482" s="104"/>
      <c r="C12482" s="105"/>
      <c r="D12482" s="121"/>
      <c r="E12482" s="83"/>
    </row>
    <row r="12483" spans="2:5" x14ac:dyDescent="0.3">
      <c r="B12483" s="104"/>
      <c r="C12483" s="105"/>
      <c r="D12483" s="121"/>
      <c r="E12483" s="83"/>
    </row>
    <row r="12484" spans="2:5" x14ac:dyDescent="0.3">
      <c r="B12484" s="104"/>
      <c r="C12484" s="105"/>
      <c r="D12484" s="121"/>
      <c r="E12484" s="83"/>
    </row>
    <row r="12485" spans="2:5" x14ac:dyDescent="0.3">
      <c r="B12485" s="104"/>
      <c r="C12485" s="105"/>
      <c r="D12485" s="121"/>
      <c r="E12485" s="83"/>
    </row>
    <row r="12486" spans="2:5" x14ac:dyDescent="0.3">
      <c r="B12486" s="104"/>
      <c r="C12486" s="105"/>
      <c r="D12486" s="121"/>
      <c r="E12486" s="83"/>
    </row>
    <row r="12487" spans="2:5" x14ac:dyDescent="0.3">
      <c r="B12487" s="104"/>
      <c r="C12487" s="105"/>
      <c r="D12487" s="121"/>
      <c r="E12487" s="83"/>
    </row>
    <row r="12488" spans="2:5" x14ac:dyDescent="0.3">
      <c r="B12488" s="104"/>
      <c r="C12488" s="105"/>
      <c r="D12488" s="121"/>
      <c r="E12488" s="83"/>
    </row>
    <row r="12489" spans="2:5" x14ac:dyDescent="0.3">
      <c r="B12489" s="104"/>
      <c r="C12489" s="105"/>
      <c r="D12489" s="121"/>
      <c r="E12489" s="83"/>
    </row>
    <row r="12490" spans="2:5" x14ac:dyDescent="0.3">
      <c r="B12490" s="104"/>
      <c r="C12490" s="105"/>
      <c r="D12490" s="121"/>
      <c r="E12490" s="83"/>
    </row>
    <row r="12491" spans="2:5" x14ac:dyDescent="0.3">
      <c r="B12491" s="104"/>
      <c r="C12491" s="105"/>
      <c r="D12491" s="121"/>
      <c r="E12491" s="83"/>
    </row>
    <row r="12492" spans="2:5" x14ac:dyDescent="0.3">
      <c r="B12492" s="104"/>
      <c r="C12492" s="105"/>
      <c r="D12492" s="121"/>
      <c r="E12492" s="83"/>
    </row>
    <row r="12493" spans="2:5" x14ac:dyDescent="0.3">
      <c r="B12493" s="104"/>
      <c r="C12493" s="105"/>
      <c r="D12493" s="121"/>
      <c r="E12493" s="83"/>
    </row>
    <row r="12494" spans="2:5" x14ac:dyDescent="0.3">
      <c r="B12494" s="104"/>
      <c r="C12494" s="105"/>
      <c r="D12494" s="121"/>
      <c r="E12494" s="83"/>
    </row>
    <row r="12495" spans="2:5" x14ac:dyDescent="0.3">
      <c r="B12495" s="104"/>
      <c r="C12495" s="105"/>
      <c r="D12495" s="121"/>
      <c r="E12495" s="83"/>
    </row>
    <row r="12496" spans="2:5" x14ac:dyDescent="0.3">
      <c r="B12496" s="104"/>
      <c r="C12496" s="105"/>
      <c r="D12496" s="121"/>
      <c r="E12496" s="83"/>
    </row>
    <row r="12497" spans="2:5" x14ac:dyDescent="0.3">
      <c r="B12497" s="104"/>
      <c r="C12497" s="105"/>
      <c r="D12497" s="121"/>
      <c r="E12497" s="83"/>
    </row>
    <row r="12498" spans="2:5" x14ac:dyDescent="0.3">
      <c r="B12498" s="104"/>
      <c r="C12498" s="105"/>
      <c r="D12498" s="121"/>
      <c r="E12498" s="83"/>
    </row>
    <row r="12499" spans="2:5" x14ac:dyDescent="0.3">
      <c r="B12499" s="104"/>
      <c r="C12499" s="105"/>
      <c r="D12499" s="121"/>
      <c r="E12499" s="83"/>
    </row>
    <row r="12500" spans="2:5" x14ac:dyDescent="0.3">
      <c r="B12500" s="104"/>
      <c r="C12500" s="105"/>
      <c r="D12500" s="121"/>
      <c r="E12500" s="83"/>
    </row>
    <row r="12501" spans="2:5" x14ac:dyDescent="0.3">
      <c r="B12501" s="104"/>
      <c r="C12501" s="105"/>
      <c r="D12501" s="121"/>
      <c r="E12501" s="83"/>
    </row>
    <row r="12502" spans="2:5" x14ac:dyDescent="0.3">
      <c r="B12502" s="104"/>
      <c r="C12502" s="105"/>
      <c r="D12502" s="121"/>
      <c r="E12502" s="83"/>
    </row>
    <row r="12503" spans="2:5" x14ac:dyDescent="0.3">
      <c r="B12503" s="104"/>
      <c r="C12503" s="105"/>
      <c r="D12503" s="121"/>
      <c r="E12503" s="83"/>
    </row>
    <row r="12504" spans="2:5" x14ac:dyDescent="0.3">
      <c r="B12504" s="104"/>
      <c r="C12504" s="105"/>
      <c r="D12504" s="121"/>
      <c r="E12504" s="83"/>
    </row>
    <row r="12505" spans="2:5" x14ac:dyDescent="0.3">
      <c r="B12505" s="104"/>
      <c r="C12505" s="105"/>
      <c r="D12505" s="121"/>
      <c r="E12505" s="83"/>
    </row>
    <row r="12506" spans="2:5" x14ac:dyDescent="0.3">
      <c r="B12506" s="104"/>
      <c r="C12506" s="105"/>
      <c r="D12506" s="121"/>
      <c r="E12506" s="83"/>
    </row>
    <row r="12507" spans="2:5" x14ac:dyDescent="0.3">
      <c r="B12507" s="104"/>
      <c r="C12507" s="105"/>
      <c r="D12507" s="121"/>
      <c r="E12507" s="83"/>
    </row>
    <row r="12508" spans="2:5" x14ac:dyDescent="0.3">
      <c r="B12508" s="104"/>
      <c r="C12508" s="105"/>
      <c r="D12508" s="121"/>
      <c r="E12508" s="83"/>
    </row>
    <row r="12509" spans="2:5" x14ac:dyDescent="0.3">
      <c r="B12509" s="104"/>
      <c r="C12509" s="105"/>
      <c r="D12509" s="121"/>
      <c r="E12509" s="83"/>
    </row>
    <row r="12510" spans="2:5" x14ac:dyDescent="0.3">
      <c r="B12510" s="104"/>
      <c r="C12510" s="105"/>
      <c r="D12510" s="121"/>
      <c r="E12510" s="83"/>
    </row>
    <row r="12511" spans="2:5" x14ac:dyDescent="0.3">
      <c r="B12511" s="104"/>
      <c r="C12511" s="105"/>
      <c r="D12511" s="121"/>
      <c r="E12511" s="83"/>
    </row>
    <row r="12512" spans="2:5" x14ac:dyDescent="0.3">
      <c r="B12512" s="104"/>
      <c r="C12512" s="105"/>
      <c r="D12512" s="121"/>
      <c r="E12512" s="83"/>
    </row>
    <row r="12513" spans="2:5" x14ac:dyDescent="0.3">
      <c r="B12513" s="104"/>
      <c r="C12513" s="105"/>
      <c r="D12513" s="121"/>
      <c r="E12513" s="83"/>
    </row>
    <row r="12514" spans="2:5" x14ac:dyDescent="0.3">
      <c r="B12514" s="104"/>
      <c r="C12514" s="105"/>
      <c r="D12514" s="121"/>
      <c r="E12514" s="83"/>
    </row>
    <row r="12515" spans="2:5" x14ac:dyDescent="0.3">
      <c r="B12515" s="104"/>
      <c r="C12515" s="105"/>
      <c r="D12515" s="121"/>
      <c r="E12515" s="83"/>
    </row>
    <row r="12516" spans="2:5" x14ac:dyDescent="0.3">
      <c r="B12516" s="104"/>
      <c r="C12516" s="105"/>
      <c r="D12516" s="121"/>
      <c r="E12516" s="83"/>
    </row>
    <row r="12517" spans="2:5" x14ac:dyDescent="0.3">
      <c r="B12517" s="104"/>
      <c r="C12517" s="105"/>
      <c r="D12517" s="121"/>
      <c r="E12517" s="83"/>
    </row>
    <row r="12518" spans="2:5" x14ac:dyDescent="0.3">
      <c r="B12518" s="104"/>
      <c r="C12518" s="105"/>
      <c r="D12518" s="121"/>
      <c r="E12518" s="83"/>
    </row>
    <row r="12519" spans="2:5" x14ac:dyDescent="0.3">
      <c r="B12519" s="104"/>
      <c r="C12519" s="105"/>
      <c r="D12519" s="121"/>
      <c r="E12519" s="83"/>
    </row>
    <row r="12520" spans="2:5" x14ac:dyDescent="0.3">
      <c r="B12520" s="104"/>
      <c r="C12520" s="105"/>
      <c r="D12520" s="121"/>
      <c r="E12520" s="83"/>
    </row>
    <row r="12521" spans="2:5" x14ac:dyDescent="0.3">
      <c r="B12521" s="104"/>
      <c r="C12521" s="105"/>
      <c r="D12521" s="121"/>
      <c r="E12521" s="83"/>
    </row>
    <row r="12522" spans="2:5" x14ac:dyDescent="0.3">
      <c r="B12522" s="104"/>
      <c r="C12522" s="105"/>
      <c r="D12522" s="121"/>
      <c r="E12522" s="83"/>
    </row>
    <row r="12523" spans="2:5" x14ac:dyDescent="0.3">
      <c r="B12523" s="104"/>
      <c r="C12523" s="105"/>
      <c r="D12523" s="121"/>
      <c r="E12523" s="83"/>
    </row>
    <row r="12524" spans="2:5" x14ac:dyDescent="0.3">
      <c r="B12524" s="104"/>
      <c r="C12524" s="105"/>
      <c r="D12524" s="121"/>
      <c r="E12524" s="83"/>
    </row>
    <row r="12525" spans="2:5" x14ac:dyDescent="0.3">
      <c r="B12525" s="104"/>
      <c r="C12525" s="105"/>
      <c r="D12525" s="121"/>
      <c r="E12525" s="83"/>
    </row>
    <row r="12526" spans="2:5" x14ac:dyDescent="0.3">
      <c r="B12526" s="104"/>
      <c r="C12526" s="105"/>
      <c r="D12526" s="121"/>
      <c r="E12526" s="83"/>
    </row>
    <row r="12527" spans="2:5" x14ac:dyDescent="0.3">
      <c r="B12527" s="104"/>
      <c r="C12527" s="105"/>
      <c r="D12527" s="121"/>
      <c r="E12527" s="83"/>
    </row>
    <row r="12528" spans="2:5" x14ac:dyDescent="0.3">
      <c r="B12528" s="104"/>
      <c r="C12528" s="105"/>
      <c r="D12528" s="121"/>
      <c r="E12528" s="83"/>
    </row>
    <row r="12529" spans="2:5" x14ac:dyDescent="0.3">
      <c r="B12529" s="104"/>
      <c r="C12529" s="105"/>
      <c r="D12529" s="121"/>
      <c r="E12529" s="83"/>
    </row>
    <row r="12530" spans="2:5" x14ac:dyDescent="0.3">
      <c r="B12530" s="104"/>
      <c r="C12530" s="105"/>
      <c r="D12530" s="121"/>
      <c r="E12530" s="83"/>
    </row>
    <row r="12531" spans="2:5" x14ac:dyDescent="0.3">
      <c r="B12531" s="104"/>
      <c r="C12531" s="105"/>
      <c r="D12531" s="121"/>
      <c r="E12531" s="83"/>
    </row>
    <row r="12532" spans="2:5" x14ac:dyDescent="0.3">
      <c r="B12532" s="104"/>
      <c r="C12532" s="105"/>
      <c r="D12532" s="121"/>
      <c r="E12532" s="83"/>
    </row>
    <row r="12533" spans="2:5" x14ac:dyDescent="0.3">
      <c r="B12533" s="104"/>
      <c r="C12533" s="105"/>
      <c r="D12533" s="121"/>
      <c r="E12533" s="83"/>
    </row>
    <row r="12534" spans="2:5" x14ac:dyDescent="0.3">
      <c r="B12534" s="104"/>
      <c r="C12534" s="105"/>
      <c r="D12534" s="121"/>
      <c r="E12534" s="83"/>
    </row>
    <row r="12535" spans="2:5" x14ac:dyDescent="0.3">
      <c r="B12535" s="104"/>
      <c r="C12535" s="105"/>
      <c r="D12535" s="121"/>
      <c r="E12535" s="83"/>
    </row>
    <row r="12536" spans="2:5" x14ac:dyDescent="0.3">
      <c r="B12536" s="104"/>
      <c r="C12536" s="105"/>
      <c r="D12536" s="121"/>
      <c r="E12536" s="83"/>
    </row>
    <row r="12537" spans="2:5" x14ac:dyDescent="0.3">
      <c r="B12537" s="104"/>
      <c r="C12537" s="105"/>
      <c r="D12537" s="121"/>
      <c r="E12537" s="83"/>
    </row>
    <row r="12538" spans="2:5" x14ac:dyDescent="0.3">
      <c r="B12538" s="104"/>
      <c r="C12538" s="105"/>
      <c r="D12538" s="121"/>
      <c r="E12538" s="83"/>
    </row>
    <row r="12539" spans="2:5" x14ac:dyDescent="0.3">
      <c r="B12539" s="104"/>
      <c r="C12539" s="105"/>
      <c r="D12539" s="121"/>
      <c r="E12539" s="83"/>
    </row>
    <row r="12540" spans="2:5" x14ac:dyDescent="0.3">
      <c r="B12540" s="104"/>
      <c r="C12540" s="105"/>
      <c r="D12540" s="121"/>
      <c r="E12540" s="83"/>
    </row>
    <row r="12541" spans="2:5" x14ac:dyDescent="0.3">
      <c r="B12541" s="104"/>
      <c r="C12541" s="105"/>
      <c r="D12541" s="121"/>
      <c r="E12541" s="83"/>
    </row>
    <row r="12542" spans="2:5" x14ac:dyDescent="0.3">
      <c r="B12542" s="104"/>
      <c r="C12542" s="105"/>
      <c r="D12542" s="121"/>
      <c r="E12542" s="83"/>
    </row>
    <row r="12543" spans="2:5" x14ac:dyDescent="0.3">
      <c r="B12543" s="104"/>
      <c r="C12543" s="105"/>
      <c r="D12543" s="121"/>
      <c r="E12543" s="83"/>
    </row>
    <row r="12544" spans="2:5" x14ac:dyDescent="0.3">
      <c r="B12544" s="104"/>
      <c r="C12544" s="105"/>
      <c r="D12544" s="121"/>
      <c r="E12544" s="83"/>
    </row>
    <row r="12545" spans="2:5" x14ac:dyDescent="0.3">
      <c r="B12545" s="104"/>
      <c r="C12545" s="105"/>
      <c r="D12545" s="121"/>
      <c r="E12545" s="83"/>
    </row>
    <row r="12546" spans="2:5" x14ac:dyDescent="0.3">
      <c r="B12546" s="104"/>
      <c r="C12546" s="105"/>
      <c r="D12546" s="121"/>
      <c r="E12546" s="83"/>
    </row>
    <row r="12547" spans="2:5" x14ac:dyDescent="0.3">
      <c r="B12547" s="104"/>
      <c r="C12547" s="105"/>
      <c r="D12547" s="121"/>
      <c r="E12547" s="83"/>
    </row>
    <row r="12548" spans="2:5" x14ac:dyDescent="0.3">
      <c r="B12548" s="104"/>
      <c r="C12548" s="105"/>
      <c r="D12548" s="121"/>
      <c r="E12548" s="83"/>
    </row>
    <row r="12549" spans="2:5" x14ac:dyDescent="0.3">
      <c r="B12549" s="104"/>
      <c r="C12549" s="105"/>
      <c r="D12549" s="121"/>
      <c r="E12549" s="83"/>
    </row>
    <row r="12550" spans="2:5" x14ac:dyDescent="0.3">
      <c r="B12550" s="104"/>
      <c r="C12550" s="105"/>
      <c r="D12550" s="121"/>
      <c r="E12550" s="83"/>
    </row>
    <row r="12551" spans="2:5" x14ac:dyDescent="0.3">
      <c r="B12551" s="104"/>
      <c r="C12551" s="105"/>
      <c r="D12551" s="121"/>
      <c r="E12551" s="83"/>
    </row>
    <row r="12552" spans="2:5" x14ac:dyDescent="0.3">
      <c r="B12552" s="104"/>
      <c r="C12552" s="105"/>
      <c r="D12552" s="121"/>
      <c r="E12552" s="83"/>
    </row>
    <row r="12553" spans="2:5" x14ac:dyDescent="0.3">
      <c r="B12553" s="104"/>
      <c r="C12553" s="105"/>
      <c r="D12553" s="121"/>
      <c r="E12553" s="83"/>
    </row>
    <row r="12554" spans="2:5" x14ac:dyDescent="0.3">
      <c r="B12554" s="104"/>
      <c r="C12554" s="105"/>
      <c r="D12554" s="121"/>
      <c r="E12554" s="83"/>
    </row>
    <row r="12555" spans="2:5" x14ac:dyDescent="0.3">
      <c r="B12555" s="104"/>
      <c r="C12555" s="105"/>
      <c r="D12555" s="121"/>
      <c r="E12555" s="83"/>
    </row>
    <row r="12556" spans="2:5" x14ac:dyDescent="0.3">
      <c r="B12556" s="104"/>
      <c r="C12556" s="105"/>
      <c r="D12556" s="121"/>
      <c r="E12556" s="83"/>
    </row>
    <row r="12557" spans="2:5" x14ac:dyDescent="0.3">
      <c r="B12557" s="104"/>
      <c r="C12557" s="105"/>
      <c r="D12557" s="121"/>
      <c r="E12557" s="83"/>
    </row>
    <row r="12558" spans="2:5" x14ac:dyDescent="0.3">
      <c r="B12558" s="104"/>
      <c r="C12558" s="105"/>
      <c r="D12558" s="121"/>
      <c r="E12558" s="83"/>
    </row>
    <row r="12559" spans="2:5" x14ac:dyDescent="0.3">
      <c r="B12559" s="104"/>
      <c r="C12559" s="105"/>
      <c r="D12559" s="121"/>
      <c r="E12559" s="83"/>
    </row>
    <row r="12560" spans="2:5" x14ac:dyDescent="0.3">
      <c r="B12560" s="104"/>
      <c r="C12560" s="105"/>
      <c r="D12560" s="121"/>
      <c r="E12560" s="83"/>
    </row>
    <row r="12561" spans="2:5" x14ac:dyDescent="0.3">
      <c r="B12561" s="104"/>
      <c r="C12561" s="105"/>
      <c r="D12561" s="121"/>
      <c r="E12561" s="83"/>
    </row>
    <row r="12562" spans="2:5" x14ac:dyDescent="0.3">
      <c r="B12562" s="104"/>
      <c r="C12562" s="105"/>
      <c r="D12562" s="121"/>
      <c r="E12562" s="83"/>
    </row>
    <row r="12563" spans="2:5" x14ac:dyDescent="0.3">
      <c r="B12563" s="104"/>
      <c r="C12563" s="105"/>
      <c r="D12563" s="121"/>
      <c r="E12563" s="83"/>
    </row>
    <row r="12564" spans="2:5" x14ac:dyDescent="0.3">
      <c r="B12564" s="104"/>
      <c r="C12564" s="105"/>
      <c r="D12564" s="121"/>
      <c r="E12564" s="83"/>
    </row>
    <row r="12565" spans="2:5" x14ac:dyDescent="0.3">
      <c r="B12565" s="104"/>
      <c r="C12565" s="105"/>
      <c r="D12565" s="121"/>
      <c r="E12565" s="83"/>
    </row>
    <row r="12566" spans="2:5" x14ac:dyDescent="0.3">
      <c r="B12566" s="104"/>
      <c r="C12566" s="105"/>
      <c r="D12566" s="121"/>
      <c r="E12566" s="83"/>
    </row>
    <row r="12567" spans="2:5" x14ac:dyDescent="0.3">
      <c r="B12567" s="104"/>
      <c r="C12567" s="105"/>
      <c r="D12567" s="121"/>
      <c r="E12567" s="83"/>
    </row>
    <row r="12568" spans="2:5" x14ac:dyDescent="0.3">
      <c r="B12568" s="104"/>
      <c r="C12568" s="105"/>
      <c r="D12568" s="121"/>
      <c r="E12568" s="83"/>
    </row>
    <row r="12569" spans="2:5" x14ac:dyDescent="0.3">
      <c r="B12569" s="104"/>
      <c r="C12569" s="105"/>
      <c r="D12569" s="121"/>
      <c r="E12569" s="83"/>
    </row>
    <row r="12570" spans="2:5" x14ac:dyDescent="0.3">
      <c r="B12570" s="104"/>
      <c r="C12570" s="105"/>
      <c r="D12570" s="121"/>
      <c r="E12570" s="83"/>
    </row>
    <row r="12571" spans="2:5" x14ac:dyDescent="0.3">
      <c r="B12571" s="104"/>
      <c r="C12571" s="105"/>
      <c r="D12571" s="121"/>
      <c r="E12571" s="83"/>
    </row>
    <row r="12572" spans="2:5" x14ac:dyDescent="0.3">
      <c r="B12572" s="104"/>
      <c r="C12572" s="105"/>
      <c r="D12572" s="121"/>
      <c r="E12572" s="83"/>
    </row>
    <row r="12573" spans="2:5" x14ac:dyDescent="0.3">
      <c r="B12573" s="104"/>
      <c r="C12573" s="105"/>
      <c r="D12573" s="121"/>
      <c r="E12573" s="83"/>
    </row>
    <row r="12574" spans="2:5" x14ac:dyDescent="0.3">
      <c r="B12574" s="104"/>
      <c r="C12574" s="105"/>
      <c r="D12574" s="121"/>
      <c r="E12574" s="83"/>
    </row>
    <row r="12575" spans="2:5" x14ac:dyDescent="0.3">
      <c r="B12575" s="104"/>
      <c r="C12575" s="105"/>
      <c r="D12575" s="121"/>
      <c r="E12575" s="83"/>
    </row>
    <row r="12576" spans="2:5" x14ac:dyDescent="0.3">
      <c r="B12576" s="104"/>
      <c r="C12576" s="105"/>
      <c r="D12576" s="121"/>
      <c r="E12576" s="83"/>
    </row>
    <row r="12577" spans="2:5" x14ac:dyDescent="0.3">
      <c r="B12577" s="104"/>
      <c r="C12577" s="105"/>
      <c r="D12577" s="121"/>
      <c r="E12577" s="83"/>
    </row>
    <row r="12578" spans="2:5" x14ac:dyDescent="0.3">
      <c r="B12578" s="104"/>
      <c r="C12578" s="105"/>
      <c r="D12578" s="121"/>
      <c r="E12578" s="83"/>
    </row>
    <row r="12579" spans="2:5" x14ac:dyDescent="0.3">
      <c r="B12579" s="104"/>
      <c r="C12579" s="105"/>
      <c r="D12579" s="121"/>
      <c r="E12579" s="83"/>
    </row>
    <row r="12580" spans="2:5" x14ac:dyDescent="0.3">
      <c r="B12580" s="104"/>
      <c r="C12580" s="105"/>
      <c r="D12580" s="121"/>
      <c r="E12580" s="83"/>
    </row>
    <row r="12581" spans="2:5" x14ac:dyDescent="0.3">
      <c r="B12581" s="104"/>
      <c r="C12581" s="105"/>
      <c r="D12581" s="121"/>
      <c r="E12581" s="83"/>
    </row>
    <row r="12582" spans="2:5" x14ac:dyDescent="0.3">
      <c r="B12582" s="104"/>
      <c r="C12582" s="105"/>
      <c r="D12582" s="121"/>
      <c r="E12582" s="83"/>
    </row>
    <row r="12583" spans="2:5" x14ac:dyDescent="0.3">
      <c r="B12583" s="104"/>
      <c r="C12583" s="105"/>
      <c r="D12583" s="121"/>
      <c r="E12583" s="83"/>
    </row>
    <row r="12584" spans="2:5" x14ac:dyDescent="0.3">
      <c r="B12584" s="104"/>
      <c r="C12584" s="105"/>
      <c r="D12584" s="121"/>
      <c r="E12584" s="83"/>
    </row>
    <row r="12585" spans="2:5" x14ac:dyDescent="0.3">
      <c r="B12585" s="104"/>
      <c r="C12585" s="105"/>
      <c r="D12585" s="121"/>
      <c r="E12585" s="83"/>
    </row>
    <row r="12586" spans="2:5" x14ac:dyDescent="0.3">
      <c r="B12586" s="104"/>
      <c r="C12586" s="105"/>
      <c r="D12586" s="121"/>
      <c r="E12586" s="83"/>
    </row>
    <row r="12587" spans="2:5" x14ac:dyDescent="0.3">
      <c r="B12587" s="104"/>
      <c r="C12587" s="105"/>
      <c r="D12587" s="121"/>
      <c r="E12587" s="83"/>
    </row>
    <row r="12588" spans="2:5" x14ac:dyDescent="0.3">
      <c r="B12588" s="104"/>
      <c r="C12588" s="105"/>
      <c r="D12588" s="121"/>
      <c r="E12588" s="83"/>
    </row>
    <row r="12589" spans="2:5" x14ac:dyDescent="0.3">
      <c r="B12589" s="104"/>
      <c r="C12589" s="105"/>
      <c r="D12589" s="121"/>
      <c r="E12589" s="83"/>
    </row>
    <row r="12590" spans="2:5" x14ac:dyDescent="0.3">
      <c r="B12590" s="104"/>
      <c r="C12590" s="105"/>
      <c r="D12590" s="121"/>
      <c r="E12590" s="83"/>
    </row>
    <row r="12591" spans="2:5" x14ac:dyDescent="0.3">
      <c r="B12591" s="104"/>
      <c r="C12591" s="105"/>
      <c r="D12591" s="121"/>
      <c r="E12591" s="83"/>
    </row>
    <row r="12592" spans="2:5" x14ac:dyDescent="0.3">
      <c r="B12592" s="104"/>
      <c r="C12592" s="105"/>
      <c r="D12592" s="121"/>
      <c r="E12592" s="83"/>
    </row>
    <row r="12593" spans="2:5" x14ac:dyDescent="0.3">
      <c r="B12593" s="104"/>
      <c r="C12593" s="105"/>
      <c r="D12593" s="121"/>
      <c r="E12593" s="83"/>
    </row>
    <row r="12594" spans="2:5" x14ac:dyDescent="0.3">
      <c r="B12594" s="104"/>
      <c r="C12594" s="105"/>
      <c r="D12594" s="121"/>
      <c r="E12594" s="83"/>
    </row>
    <row r="12595" spans="2:5" x14ac:dyDescent="0.3">
      <c r="B12595" s="104"/>
      <c r="C12595" s="105"/>
      <c r="D12595" s="121"/>
      <c r="E12595" s="83"/>
    </row>
    <row r="12596" spans="2:5" x14ac:dyDescent="0.3">
      <c r="B12596" s="104"/>
      <c r="C12596" s="105"/>
      <c r="D12596" s="121"/>
      <c r="E12596" s="83"/>
    </row>
    <row r="12597" spans="2:5" x14ac:dyDescent="0.3">
      <c r="B12597" s="104"/>
      <c r="C12597" s="105"/>
      <c r="D12597" s="121"/>
      <c r="E12597" s="83"/>
    </row>
    <row r="12598" spans="2:5" x14ac:dyDescent="0.3">
      <c r="B12598" s="104"/>
      <c r="C12598" s="105"/>
      <c r="D12598" s="121"/>
      <c r="E12598" s="83"/>
    </row>
    <row r="12599" spans="2:5" x14ac:dyDescent="0.3">
      <c r="B12599" s="104"/>
      <c r="C12599" s="105"/>
      <c r="D12599" s="121"/>
      <c r="E12599" s="83"/>
    </row>
    <row r="12600" spans="2:5" x14ac:dyDescent="0.3">
      <c r="B12600" s="104"/>
      <c r="C12600" s="105"/>
      <c r="D12600" s="121"/>
      <c r="E12600" s="83"/>
    </row>
    <row r="12601" spans="2:5" x14ac:dyDescent="0.3">
      <c r="B12601" s="104"/>
      <c r="C12601" s="105"/>
      <c r="D12601" s="121"/>
      <c r="E12601" s="83"/>
    </row>
    <row r="12602" spans="2:5" x14ac:dyDescent="0.3">
      <c r="B12602" s="104"/>
      <c r="C12602" s="105"/>
      <c r="D12602" s="121"/>
      <c r="E12602" s="83"/>
    </row>
    <row r="12603" spans="2:5" x14ac:dyDescent="0.3">
      <c r="B12603" s="104"/>
      <c r="C12603" s="105"/>
      <c r="D12603" s="121"/>
      <c r="E12603" s="83"/>
    </row>
    <row r="12604" spans="2:5" x14ac:dyDescent="0.3">
      <c r="B12604" s="104"/>
      <c r="C12604" s="105"/>
      <c r="D12604" s="121"/>
      <c r="E12604" s="83"/>
    </row>
    <row r="12605" spans="2:5" x14ac:dyDescent="0.3">
      <c r="B12605" s="104"/>
      <c r="C12605" s="105"/>
      <c r="D12605" s="121"/>
      <c r="E12605" s="83"/>
    </row>
    <row r="12606" spans="2:5" x14ac:dyDescent="0.3">
      <c r="B12606" s="104"/>
      <c r="C12606" s="105"/>
      <c r="D12606" s="121"/>
      <c r="E12606" s="83"/>
    </row>
    <row r="12607" spans="2:5" x14ac:dyDescent="0.3">
      <c r="B12607" s="104"/>
      <c r="C12607" s="105"/>
      <c r="D12607" s="121"/>
      <c r="E12607" s="83"/>
    </row>
    <row r="12608" spans="2:5" x14ac:dyDescent="0.3">
      <c r="B12608" s="104"/>
      <c r="C12608" s="105"/>
      <c r="D12608" s="121"/>
      <c r="E12608" s="83"/>
    </row>
    <row r="12609" spans="2:5" x14ac:dyDescent="0.3">
      <c r="B12609" s="104"/>
      <c r="C12609" s="105"/>
      <c r="D12609" s="121"/>
      <c r="E12609" s="83"/>
    </row>
    <row r="12610" spans="2:5" x14ac:dyDescent="0.3">
      <c r="B12610" s="104"/>
      <c r="C12610" s="105"/>
      <c r="D12610" s="121"/>
      <c r="E12610" s="83"/>
    </row>
    <row r="12611" spans="2:5" x14ac:dyDescent="0.3">
      <c r="B12611" s="104"/>
      <c r="C12611" s="105"/>
      <c r="D12611" s="121"/>
      <c r="E12611" s="83"/>
    </row>
    <row r="12612" spans="2:5" x14ac:dyDescent="0.3">
      <c r="B12612" s="104"/>
      <c r="C12612" s="105"/>
      <c r="D12612" s="121"/>
      <c r="E12612" s="83"/>
    </row>
    <row r="12613" spans="2:5" x14ac:dyDescent="0.3">
      <c r="B12613" s="104"/>
      <c r="C12613" s="105"/>
      <c r="D12613" s="121"/>
      <c r="E12613" s="83"/>
    </row>
    <row r="12614" spans="2:5" x14ac:dyDescent="0.3">
      <c r="B12614" s="104"/>
      <c r="C12614" s="105"/>
      <c r="D12614" s="121"/>
      <c r="E12614" s="83"/>
    </row>
    <row r="12615" spans="2:5" x14ac:dyDescent="0.3">
      <c r="B12615" s="104"/>
      <c r="C12615" s="105"/>
      <c r="D12615" s="121"/>
      <c r="E12615" s="83"/>
    </row>
    <row r="12616" spans="2:5" x14ac:dyDescent="0.3">
      <c r="B12616" s="104"/>
      <c r="C12616" s="105"/>
      <c r="D12616" s="121"/>
      <c r="E12616" s="83"/>
    </row>
    <row r="12617" spans="2:5" x14ac:dyDescent="0.3">
      <c r="B12617" s="104"/>
      <c r="C12617" s="105"/>
      <c r="D12617" s="121"/>
      <c r="E12617" s="83"/>
    </row>
    <row r="12618" spans="2:5" x14ac:dyDescent="0.3">
      <c r="B12618" s="104"/>
      <c r="C12618" s="105"/>
      <c r="D12618" s="121"/>
      <c r="E12618" s="83"/>
    </row>
    <row r="12619" spans="2:5" x14ac:dyDescent="0.3">
      <c r="B12619" s="104"/>
      <c r="C12619" s="105"/>
      <c r="D12619" s="121"/>
      <c r="E12619" s="83"/>
    </row>
    <row r="12620" spans="2:5" x14ac:dyDescent="0.3">
      <c r="B12620" s="104"/>
      <c r="C12620" s="105"/>
      <c r="D12620" s="121"/>
      <c r="E12620" s="83"/>
    </row>
    <row r="12621" spans="2:5" x14ac:dyDescent="0.3">
      <c r="B12621" s="104"/>
      <c r="C12621" s="105"/>
      <c r="D12621" s="121"/>
      <c r="E12621" s="83"/>
    </row>
    <row r="12622" spans="2:5" x14ac:dyDescent="0.3">
      <c r="B12622" s="104"/>
      <c r="C12622" s="105"/>
      <c r="D12622" s="121"/>
      <c r="E12622" s="83"/>
    </row>
    <row r="12623" spans="2:5" x14ac:dyDescent="0.3">
      <c r="B12623" s="104"/>
      <c r="C12623" s="105"/>
      <c r="D12623" s="121"/>
      <c r="E12623" s="83"/>
    </row>
    <row r="12624" spans="2:5" x14ac:dyDescent="0.3">
      <c r="B12624" s="104"/>
      <c r="C12624" s="105"/>
      <c r="D12624" s="121"/>
      <c r="E12624" s="83"/>
    </row>
    <row r="12625" spans="2:5" x14ac:dyDescent="0.3">
      <c r="B12625" s="104"/>
      <c r="C12625" s="105"/>
      <c r="D12625" s="121"/>
      <c r="E12625" s="83"/>
    </row>
    <row r="12626" spans="2:5" x14ac:dyDescent="0.3">
      <c r="B12626" s="104"/>
      <c r="C12626" s="105"/>
      <c r="D12626" s="121"/>
      <c r="E12626" s="83"/>
    </row>
    <row r="12627" spans="2:5" x14ac:dyDescent="0.3">
      <c r="B12627" s="104"/>
      <c r="C12627" s="105"/>
      <c r="D12627" s="121"/>
      <c r="E12627" s="83"/>
    </row>
    <row r="12628" spans="2:5" x14ac:dyDescent="0.3">
      <c r="B12628" s="104"/>
      <c r="C12628" s="105"/>
      <c r="D12628" s="121"/>
      <c r="E12628" s="83"/>
    </row>
    <row r="12629" spans="2:5" x14ac:dyDescent="0.3">
      <c r="B12629" s="104"/>
      <c r="C12629" s="105"/>
      <c r="D12629" s="121"/>
      <c r="E12629" s="83"/>
    </row>
    <row r="12630" spans="2:5" x14ac:dyDescent="0.3">
      <c r="B12630" s="104"/>
      <c r="C12630" s="105"/>
      <c r="D12630" s="121"/>
      <c r="E12630" s="83"/>
    </row>
    <row r="12631" spans="2:5" x14ac:dyDescent="0.3">
      <c r="B12631" s="104"/>
      <c r="C12631" s="105"/>
      <c r="D12631" s="121"/>
      <c r="E12631" s="83"/>
    </row>
    <row r="12632" spans="2:5" x14ac:dyDescent="0.3">
      <c r="B12632" s="104"/>
      <c r="C12632" s="105"/>
      <c r="D12632" s="121"/>
      <c r="E12632" s="83"/>
    </row>
    <row r="12633" spans="2:5" x14ac:dyDescent="0.3">
      <c r="B12633" s="104"/>
      <c r="C12633" s="105"/>
      <c r="D12633" s="121"/>
      <c r="E12633" s="83"/>
    </row>
    <row r="12634" spans="2:5" x14ac:dyDescent="0.3">
      <c r="B12634" s="104"/>
      <c r="C12634" s="105"/>
      <c r="D12634" s="121"/>
      <c r="E12634" s="83"/>
    </row>
    <row r="12635" spans="2:5" x14ac:dyDescent="0.3">
      <c r="B12635" s="104"/>
      <c r="C12635" s="105"/>
      <c r="D12635" s="121"/>
      <c r="E12635" s="83"/>
    </row>
    <row r="12636" spans="2:5" x14ac:dyDescent="0.3">
      <c r="B12636" s="104"/>
      <c r="C12636" s="105"/>
      <c r="D12636" s="121"/>
      <c r="E12636" s="83"/>
    </row>
    <row r="12637" spans="2:5" x14ac:dyDescent="0.3">
      <c r="B12637" s="104"/>
      <c r="C12637" s="105"/>
      <c r="D12637" s="121"/>
      <c r="E12637" s="83"/>
    </row>
    <row r="12638" spans="2:5" x14ac:dyDescent="0.3">
      <c r="B12638" s="104"/>
      <c r="C12638" s="105"/>
      <c r="D12638" s="121"/>
      <c r="E12638" s="83"/>
    </row>
    <row r="12639" spans="2:5" x14ac:dyDescent="0.3">
      <c r="B12639" s="104"/>
      <c r="C12639" s="105"/>
      <c r="D12639" s="121"/>
      <c r="E12639" s="83"/>
    </row>
    <row r="12640" spans="2:5" x14ac:dyDescent="0.3">
      <c r="B12640" s="104"/>
      <c r="C12640" s="105"/>
      <c r="D12640" s="121"/>
      <c r="E12640" s="83"/>
    </row>
    <row r="12641" spans="2:5" x14ac:dyDescent="0.3">
      <c r="B12641" s="104"/>
      <c r="C12641" s="105"/>
      <c r="D12641" s="121"/>
      <c r="E12641" s="83"/>
    </row>
    <row r="12642" spans="2:5" x14ac:dyDescent="0.3">
      <c r="B12642" s="104"/>
      <c r="C12642" s="105"/>
      <c r="D12642" s="121"/>
      <c r="E12642" s="83"/>
    </row>
    <row r="12643" spans="2:5" x14ac:dyDescent="0.3">
      <c r="B12643" s="104"/>
      <c r="C12643" s="105"/>
      <c r="D12643" s="121"/>
      <c r="E12643" s="83"/>
    </row>
    <row r="12644" spans="2:5" x14ac:dyDescent="0.3">
      <c r="B12644" s="104"/>
      <c r="C12644" s="105"/>
      <c r="D12644" s="121"/>
      <c r="E12644" s="83"/>
    </row>
    <row r="12645" spans="2:5" x14ac:dyDescent="0.3">
      <c r="B12645" s="104"/>
      <c r="C12645" s="105"/>
      <c r="D12645" s="121"/>
      <c r="E12645" s="83"/>
    </row>
    <row r="12646" spans="2:5" x14ac:dyDescent="0.3">
      <c r="B12646" s="104"/>
      <c r="C12646" s="105"/>
      <c r="D12646" s="121"/>
      <c r="E12646" s="83"/>
    </row>
    <row r="12647" spans="2:5" x14ac:dyDescent="0.3">
      <c r="B12647" s="104"/>
      <c r="C12647" s="105"/>
      <c r="D12647" s="121"/>
      <c r="E12647" s="83"/>
    </row>
    <row r="12648" spans="2:5" x14ac:dyDescent="0.3">
      <c r="B12648" s="104"/>
      <c r="C12648" s="105"/>
      <c r="D12648" s="121"/>
      <c r="E12648" s="83"/>
    </row>
    <row r="12649" spans="2:5" x14ac:dyDescent="0.3">
      <c r="B12649" s="104"/>
      <c r="C12649" s="105"/>
      <c r="D12649" s="121"/>
      <c r="E12649" s="83"/>
    </row>
    <row r="12650" spans="2:5" x14ac:dyDescent="0.3">
      <c r="B12650" s="104"/>
      <c r="C12650" s="105"/>
      <c r="D12650" s="121"/>
      <c r="E12650" s="83"/>
    </row>
    <row r="12651" spans="2:5" x14ac:dyDescent="0.3">
      <c r="B12651" s="104"/>
      <c r="C12651" s="105"/>
      <c r="D12651" s="121"/>
      <c r="E12651" s="83"/>
    </row>
    <row r="12652" spans="2:5" x14ac:dyDescent="0.3">
      <c r="B12652" s="104"/>
      <c r="C12652" s="105"/>
      <c r="D12652" s="121"/>
      <c r="E12652" s="83"/>
    </row>
    <row r="12653" spans="2:5" x14ac:dyDescent="0.3">
      <c r="B12653" s="104"/>
      <c r="C12653" s="105"/>
      <c r="D12653" s="121"/>
      <c r="E12653" s="83"/>
    </row>
    <row r="12654" spans="2:5" x14ac:dyDescent="0.3">
      <c r="B12654" s="104"/>
      <c r="C12654" s="105"/>
      <c r="D12654" s="121"/>
      <c r="E12654" s="83"/>
    </row>
    <row r="12655" spans="2:5" x14ac:dyDescent="0.3">
      <c r="B12655" s="104"/>
      <c r="C12655" s="105"/>
      <c r="D12655" s="121"/>
      <c r="E12655" s="83"/>
    </row>
    <row r="12656" spans="2:5" x14ac:dyDescent="0.3">
      <c r="B12656" s="104"/>
      <c r="C12656" s="105"/>
      <c r="D12656" s="121"/>
      <c r="E12656" s="83"/>
    </row>
    <row r="12657" spans="2:5" x14ac:dyDescent="0.3">
      <c r="B12657" s="104"/>
      <c r="C12657" s="105"/>
      <c r="D12657" s="121"/>
      <c r="E12657" s="83"/>
    </row>
    <row r="12658" spans="2:5" x14ac:dyDescent="0.3">
      <c r="B12658" s="104"/>
      <c r="C12658" s="105"/>
      <c r="D12658" s="121"/>
      <c r="E12658" s="83"/>
    </row>
    <row r="12659" spans="2:5" x14ac:dyDescent="0.3">
      <c r="B12659" s="104"/>
      <c r="C12659" s="105"/>
      <c r="D12659" s="121"/>
      <c r="E12659" s="83"/>
    </row>
    <row r="12660" spans="2:5" x14ac:dyDescent="0.3">
      <c r="B12660" s="104"/>
      <c r="C12660" s="105"/>
      <c r="D12660" s="121"/>
      <c r="E12660" s="83"/>
    </row>
    <row r="12661" spans="2:5" x14ac:dyDescent="0.3">
      <c r="B12661" s="104"/>
      <c r="C12661" s="105"/>
      <c r="D12661" s="121"/>
      <c r="E12661" s="83"/>
    </row>
    <row r="12662" spans="2:5" x14ac:dyDescent="0.3">
      <c r="B12662" s="104"/>
      <c r="C12662" s="105"/>
      <c r="D12662" s="121"/>
      <c r="E12662" s="83"/>
    </row>
    <row r="12663" spans="2:5" x14ac:dyDescent="0.3">
      <c r="B12663" s="104"/>
      <c r="C12663" s="105"/>
      <c r="D12663" s="121"/>
      <c r="E12663" s="83"/>
    </row>
    <row r="12664" spans="2:5" x14ac:dyDescent="0.3">
      <c r="B12664" s="104"/>
      <c r="C12664" s="105"/>
      <c r="D12664" s="121"/>
      <c r="E12664" s="83"/>
    </row>
    <row r="12665" spans="2:5" x14ac:dyDescent="0.3">
      <c r="B12665" s="104"/>
      <c r="C12665" s="105"/>
      <c r="D12665" s="121"/>
      <c r="E12665" s="83"/>
    </row>
    <row r="12666" spans="2:5" x14ac:dyDescent="0.3">
      <c r="B12666" s="104"/>
      <c r="C12666" s="105"/>
      <c r="D12666" s="121"/>
      <c r="E12666" s="83"/>
    </row>
    <row r="12667" spans="2:5" x14ac:dyDescent="0.3">
      <c r="B12667" s="104"/>
      <c r="C12667" s="105"/>
      <c r="D12667" s="121"/>
      <c r="E12667" s="83"/>
    </row>
    <row r="12668" spans="2:5" x14ac:dyDescent="0.3">
      <c r="B12668" s="104"/>
      <c r="C12668" s="105"/>
      <c r="D12668" s="121"/>
      <c r="E12668" s="83"/>
    </row>
    <row r="12669" spans="2:5" x14ac:dyDescent="0.3">
      <c r="B12669" s="104"/>
      <c r="C12669" s="105"/>
      <c r="D12669" s="121"/>
      <c r="E12669" s="83"/>
    </row>
    <row r="12670" spans="2:5" x14ac:dyDescent="0.3">
      <c r="B12670" s="104"/>
      <c r="C12670" s="105"/>
      <c r="D12670" s="121"/>
      <c r="E12670" s="83"/>
    </row>
    <row r="12671" spans="2:5" x14ac:dyDescent="0.3">
      <c r="B12671" s="104"/>
      <c r="C12671" s="105"/>
      <c r="D12671" s="121"/>
      <c r="E12671" s="83"/>
    </row>
    <row r="12672" spans="2:5" x14ac:dyDescent="0.3">
      <c r="B12672" s="104"/>
      <c r="C12672" s="105"/>
      <c r="D12672" s="121"/>
      <c r="E12672" s="83"/>
    </row>
    <row r="12673" spans="2:5" x14ac:dyDescent="0.3">
      <c r="B12673" s="104"/>
      <c r="C12673" s="105"/>
      <c r="D12673" s="121"/>
      <c r="E12673" s="83"/>
    </row>
    <row r="12674" spans="2:5" x14ac:dyDescent="0.3">
      <c r="B12674" s="104"/>
      <c r="C12674" s="105"/>
      <c r="D12674" s="121"/>
      <c r="E12674" s="83"/>
    </row>
    <row r="12675" spans="2:5" x14ac:dyDescent="0.3">
      <c r="B12675" s="104"/>
      <c r="C12675" s="105"/>
      <c r="D12675" s="121"/>
      <c r="E12675" s="83"/>
    </row>
    <row r="12676" spans="2:5" x14ac:dyDescent="0.3">
      <c r="B12676" s="104"/>
      <c r="C12676" s="105"/>
      <c r="D12676" s="121"/>
      <c r="E12676" s="83"/>
    </row>
    <row r="12677" spans="2:5" x14ac:dyDescent="0.3">
      <c r="B12677" s="104"/>
      <c r="C12677" s="105"/>
      <c r="D12677" s="121"/>
      <c r="E12677" s="83"/>
    </row>
    <row r="12678" spans="2:5" x14ac:dyDescent="0.3">
      <c r="B12678" s="104"/>
      <c r="C12678" s="105"/>
      <c r="D12678" s="121"/>
      <c r="E12678" s="83"/>
    </row>
    <row r="12679" spans="2:5" x14ac:dyDescent="0.3">
      <c r="B12679" s="104"/>
      <c r="C12679" s="105"/>
      <c r="D12679" s="121"/>
      <c r="E12679" s="83"/>
    </row>
    <row r="12680" spans="2:5" x14ac:dyDescent="0.3">
      <c r="B12680" s="104"/>
      <c r="C12680" s="105"/>
      <c r="D12680" s="121"/>
      <c r="E12680" s="83"/>
    </row>
    <row r="12681" spans="2:5" x14ac:dyDescent="0.3">
      <c r="B12681" s="104"/>
      <c r="C12681" s="105"/>
      <c r="D12681" s="121"/>
      <c r="E12681" s="83"/>
    </row>
    <row r="12682" spans="2:5" x14ac:dyDescent="0.3">
      <c r="B12682" s="104"/>
      <c r="C12682" s="105"/>
      <c r="D12682" s="121"/>
      <c r="E12682" s="83"/>
    </row>
    <row r="12683" spans="2:5" x14ac:dyDescent="0.3">
      <c r="B12683" s="104"/>
      <c r="C12683" s="105"/>
      <c r="D12683" s="121"/>
      <c r="E12683" s="83"/>
    </row>
    <row r="12684" spans="2:5" x14ac:dyDescent="0.3">
      <c r="B12684" s="104"/>
      <c r="C12684" s="105"/>
      <c r="D12684" s="121"/>
      <c r="E12684" s="83"/>
    </row>
    <row r="12685" spans="2:5" x14ac:dyDescent="0.3">
      <c r="B12685" s="104"/>
      <c r="C12685" s="105"/>
      <c r="D12685" s="121"/>
      <c r="E12685" s="83"/>
    </row>
    <row r="12686" spans="2:5" x14ac:dyDescent="0.3">
      <c r="B12686" s="104"/>
      <c r="C12686" s="105"/>
      <c r="D12686" s="121"/>
      <c r="E12686" s="83"/>
    </row>
    <row r="12687" spans="2:5" x14ac:dyDescent="0.3">
      <c r="B12687" s="104"/>
      <c r="C12687" s="105"/>
      <c r="D12687" s="121"/>
      <c r="E12687" s="83"/>
    </row>
    <row r="12688" spans="2:5" x14ac:dyDescent="0.3">
      <c r="B12688" s="104"/>
      <c r="C12688" s="105"/>
      <c r="D12688" s="121"/>
      <c r="E12688" s="83"/>
    </row>
    <row r="12689" spans="2:5" x14ac:dyDescent="0.3">
      <c r="B12689" s="104"/>
      <c r="C12689" s="105"/>
      <c r="D12689" s="121"/>
      <c r="E12689" s="83"/>
    </row>
    <row r="12690" spans="2:5" x14ac:dyDescent="0.3">
      <c r="B12690" s="104"/>
      <c r="C12690" s="105"/>
      <c r="D12690" s="121"/>
      <c r="E12690" s="83"/>
    </row>
    <row r="12691" spans="2:5" x14ac:dyDescent="0.3">
      <c r="B12691" s="104"/>
      <c r="C12691" s="105"/>
      <c r="D12691" s="121"/>
      <c r="E12691" s="83"/>
    </row>
    <row r="12692" spans="2:5" x14ac:dyDescent="0.3">
      <c r="B12692" s="104"/>
      <c r="C12692" s="105"/>
      <c r="D12692" s="121"/>
      <c r="E12692" s="83"/>
    </row>
    <row r="12693" spans="2:5" x14ac:dyDescent="0.3">
      <c r="B12693" s="104"/>
      <c r="C12693" s="105"/>
      <c r="D12693" s="121"/>
      <c r="E12693" s="83"/>
    </row>
    <row r="12694" spans="2:5" x14ac:dyDescent="0.3">
      <c r="B12694" s="104"/>
      <c r="C12694" s="105"/>
      <c r="D12694" s="121"/>
      <c r="E12694" s="83"/>
    </row>
    <row r="12695" spans="2:5" x14ac:dyDescent="0.3">
      <c r="B12695" s="104"/>
      <c r="C12695" s="105"/>
      <c r="D12695" s="121"/>
      <c r="E12695" s="83"/>
    </row>
    <row r="12696" spans="2:5" x14ac:dyDescent="0.3">
      <c r="B12696" s="104"/>
      <c r="C12696" s="105"/>
      <c r="D12696" s="121"/>
      <c r="E12696" s="83"/>
    </row>
    <row r="12697" spans="2:5" x14ac:dyDescent="0.3">
      <c r="B12697" s="104"/>
      <c r="C12697" s="105"/>
      <c r="D12697" s="121"/>
      <c r="E12697" s="83"/>
    </row>
    <row r="12698" spans="2:5" x14ac:dyDescent="0.3">
      <c r="B12698" s="104"/>
      <c r="C12698" s="105"/>
      <c r="D12698" s="121"/>
      <c r="E12698" s="83"/>
    </row>
    <row r="12699" spans="2:5" x14ac:dyDescent="0.3">
      <c r="B12699" s="104"/>
      <c r="C12699" s="105"/>
      <c r="D12699" s="121"/>
      <c r="E12699" s="83"/>
    </row>
    <row r="12700" spans="2:5" x14ac:dyDescent="0.3">
      <c r="B12700" s="104"/>
      <c r="C12700" s="105"/>
      <c r="D12700" s="121"/>
      <c r="E12700" s="83"/>
    </row>
    <row r="12701" spans="2:5" x14ac:dyDescent="0.3">
      <c r="B12701" s="104"/>
      <c r="C12701" s="105"/>
      <c r="D12701" s="121"/>
      <c r="E12701" s="83"/>
    </row>
    <row r="12702" spans="2:5" x14ac:dyDescent="0.3">
      <c r="B12702" s="104"/>
      <c r="C12702" s="105"/>
      <c r="D12702" s="121"/>
      <c r="E12702" s="83"/>
    </row>
    <row r="12703" spans="2:5" x14ac:dyDescent="0.3">
      <c r="B12703" s="104"/>
      <c r="C12703" s="105"/>
      <c r="D12703" s="121"/>
      <c r="E12703" s="83"/>
    </row>
    <row r="12704" spans="2:5" x14ac:dyDescent="0.3">
      <c r="B12704" s="104"/>
      <c r="C12704" s="105"/>
      <c r="D12704" s="121"/>
      <c r="E12704" s="83"/>
    </row>
    <row r="12705" spans="2:5" x14ac:dyDescent="0.3">
      <c r="B12705" s="104"/>
      <c r="C12705" s="105"/>
      <c r="D12705" s="121"/>
      <c r="E12705" s="83"/>
    </row>
    <row r="12706" spans="2:5" x14ac:dyDescent="0.3">
      <c r="B12706" s="104"/>
      <c r="C12706" s="105"/>
      <c r="D12706" s="121"/>
      <c r="E12706" s="83"/>
    </row>
    <row r="12707" spans="2:5" x14ac:dyDescent="0.3">
      <c r="B12707" s="104"/>
      <c r="C12707" s="105"/>
      <c r="D12707" s="121"/>
      <c r="E12707" s="83"/>
    </row>
    <row r="12708" spans="2:5" x14ac:dyDescent="0.3">
      <c r="B12708" s="104"/>
      <c r="C12708" s="105"/>
      <c r="D12708" s="121"/>
      <c r="E12708" s="83"/>
    </row>
    <row r="12709" spans="2:5" x14ac:dyDescent="0.3">
      <c r="B12709" s="104"/>
      <c r="C12709" s="105"/>
      <c r="D12709" s="121"/>
      <c r="E12709" s="83"/>
    </row>
    <row r="12710" spans="2:5" x14ac:dyDescent="0.3">
      <c r="B12710" s="104"/>
      <c r="C12710" s="105"/>
      <c r="D12710" s="121"/>
      <c r="E12710" s="83"/>
    </row>
    <row r="12711" spans="2:5" x14ac:dyDescent="0.3">
      <c r="B12711" s="104"/>
      <c r="C12711" s="105"/>
      <c r="D12711" s="121"/>
      <c r="E12711" s="83"/>
    </row>
    <row r="12712" spans="2:5" x14ac:dyDescent="0.3">
      <c r="B12712" s="104"/>
      <c r="C12712" s="105"/>
      <c r="D12712" s="121"/>
      <c r="E12712" s="83"/>
    </row>
    <row r="12713" spans="2:5" x14ac:dyDescent="0.3">
      <c r="B12713" s="104"/>
      <c r="C12713" s="105"/>
      <c r="D12713" s="121"/>
      <c r="E12713" s="83"/>
    </row>
    <row r="12714" spans="2:5" x14ac:dyDescent="0.3">
      <c r="B12714" s="104"/>
      <c r="C12714" s="105"/>
      <c r="D12714" s="121"/>
      <c r="E12714" s="83"/>
    </row>
    <row r="12715" spans="2:5" x14ac:dyDescent="0.3">
      <c r="B12715" s="104"/>
      <c r="C12715" s="105"/>
      <c r="D12715" s="121"/>
      <c r="E12715" s="83"/>
    </row>
    <row r="12716" spans="2:5" x14ac:dyDescent="0.3">
      <c r="B12716" s="104"/>
      <c r="C12716" s="105"/>
      <c r="D12716" s="121"/>
      <c r="E12716" s="83"/>
    </row>
    <row r="12717" spans="2:5" x14ac:dyDescent="0.3">
      <c r="B12717" s="104"/>
      <c r="C12717" s="105"/>
      <c r="D12717" s="121"/>
      <c r="E12717" s="83"/>
    </row>
    <row r="12718" spans="2:5" x14ac:dyDescent="0.3">
      <c r="B12718" s="104"/>
      <c r="C12718" s="105"/>
      <c r="D12718" s="121"/>
      <c r="E12718" s="83"/>
    </row>
    <row r="12719" spans="2:5" x14ac:dyDescent="0.3">
      <c r="B12719" s="104"/>
      <c r="C12719" s="105"/>
      <c r="D12719" s="121"/>
      <c r="E12719" s="83"/>
    </row>
    <row r="12720" spans="2:5" x14ac:dyDescent="0.3">
      <c r="B12720" s="104"/>
      <c r="C12720" s="105"/>
      <c r="D12720" s="121"/>
      <c r="E12720" s="83"/>
    </row>
    <row r="12721" spans="2:5" x14ac:dyDescent="0.3">
      <c r="B12721" s="104"/>
      <c r="C12721" s="105"/>
      <c r="D12721" s="121"/>
      <c r="E12721" s="83"/>
    </row>
    <row r="12722" spans="2:5" x14ac:dyDescent="0.3">
      <c r="B12722" s="104"/>
      <c r="C12722" s="105"/>
      <c r="D12722" s="121"/>
      <c r="E12722" s="83"/>
    </row>
    <row r="12723" spans="2:5" x14ac:dyDescent="0.3">
      <c r="B12723" s="104"/>
      <c r="C12723" s="105"/>
      <c r="D12723" s="121"/>
      <c r="E12723" s="83"/>
    </row>
    <row r="12724" spans="2:5" x14ac:dyDescent="0.3">
      <c r="B12724" s="104"/>
      <c r="C12724" s="105"/>
      <c r="D12724" s="121"/>
      <c r="E12724" s="83"/>
    </row>
    <row r="12725" spans="2:5" x14ac:dyDescent="0.3">
      <c r="B12725" s="104"/>
      <c r="C12725" s="105"/>
      <c r="D12725" s="121"/>
      <c r="E12725" s="83"/>
    </row>
    <row r="12726" spans="2:5" x14ac:dyDescent="0.3">
      <c r="B12726" s="104"/>
      <c r="C12726" s="105"/>
      <c r="D12726" s="121"/>
      <c r="E12726" s="83"/>
    </row>
    <row r="12727" spans="2:5" x14ac:dyDescent="0.3">
      <c r="B12727" s="104"/>
      <c r="C12727" s="105"/>
      <c r="D12727" s="121"/>
      <c r="E12727" s="83"/>
    </row>
    <row r="12728" spans="2:5" x14ac:dyDescent="0.3">
      <c r="B12728" s="104"/>
      <c r="C12728" s="105"/>
      <c r="D12728" s="121"/>
      <c r="E12728" s="83"/>
    </row>
    <row r="12729" spans="2:5" x14ac:dyDescent="0.3">
      <c r="B12729" s="104"/>
      <c r="C12729" s="105"/>
      <c r="D12729" s="121"/>
      <c r="E12729" s="83"/>
    </row>
    <row r="12730" spans="2:5" x14ac:dyDescent="0.3">
      <c r="B12730" s="104"/>
      <c r="C12730" s="105"/>
      <c r="D12730" s="121"/>
      <c r="E12730" s="83"/>
    </row>
    <row r="12731" spans="2:5" x14ac:dyDescent="0.3">
      <c r="B12731" s="104"/>
      <c r="C12731" s="105"/>
      <c r="D12731" s="121"/>
      <c r="E12731" s="83"/>
    </row>
    <row r="12732" spans="2:5" x14ac:dyDescent="0.3">
      <c r="B12732" s="104"/>
      <c r="C12732" s="105"/>
      <c r="D12732" s="121"/>
      <c r="E12732" s="83"/>
    </row>
    <row r="12733" spans="2:5" x14ac:dyDescent="0.3">
      <c r="B12733" s="104"/>
      <c r="C12733" s="105"/>
      <c r="D12733" s="121"/>
      <c r="E12733" s="83"/>
    </row>
    <row r="12734" spans="2:5" x14ac:dyDescent="0.3">
      <c r="B12734" s="104"/>
      <c r="C12734" s="105"/>
      <c r="D12734" s="121"/>
      <c r="E12734" s="83"/>
    </row>
    <row r="12735" spans="2:5" x14ac:dyDescent="0.3">
      <c r="B12735" s="104"/>
      <c r="C12735" s="105"/>
      <c r="D12735" s="121"/>
      <c r="E12735" s="83"/>
    </row>
    <row r="12736" spans="2:5" x14ac:dyDescent="0.3">
      <c r="B12736" s="104"/>
      <c r="C12736" s="105"/>
      <c r="D12736" s="121"/>
      <c r="E12736" s="83"/>
    </row>
    <row r="12737" spans="2:5" x14ac:dyDescent="0.3">
      <c r="B12737" s="104"/>
      <c r="C12737" s="105"/>
      <c r="D12737" s="121"/>
      <c r="E12737" s="83"/>
    </row>
    <row r="12738" spans="2:5" x14ac:dyDescent="0.3">
      <c r="B12738" s="104"/>
      <c r="C12738" s="105"/>
      <c r="D12738" s="121"/>
      <c r="E12738" s="83"/>
    </row>
    <row r="12739" spans="2:5" x14ac:dyDescent="0.3">
      <c r="B12739" s="104"/>
      <c r="C12739" s="105"/>
      <c r="D12739" s="121"/>
      <c r="E12739" s="83"/>
    </row>
    <row r="12740" spans="2:5" x14ac:dyDescent="0.3">
      <c r="B12740" s="104"/>
      <c r="C12740" s="105"/>
      <c r="D12740" s="121"/>
      <c r="E12740" s="83"/>
    </row>
    <row r="12741" spans="2:5" x14ac:dyDescent="0.3">
      <c r="B12741" s="104"/>
      <c r="C12741" s="105"/>
      <c r="D12741" s="121"/>
      <c r="E12741" s="83"/>
    </row>
    <row r="12742" spans="2:5" x14ac:dyDescent="0.3">
      <c r="B12742" s="104"/>
      <c r="C12742" s="105"/>
      <c r="D12742" s="121"/>
      <c r="E12742" s="83"/>
    </row>
    <row r="12743" spans="2:5" x14ac:dyDescent="0.3">
      <c r="B12743" s="104"/>
      <c r="C12743" s="105"/>
      <c r="D12743" s="121"/>
      <c r="E12743" s="83"/>
    </row>
    <row r="12744" spans="2:5" x14ac:dyDescent="0.3">
      <c r="B12744" s="104"/>
      <c r="C12744" s="105"/>
      <c r="D12744" s="121"/>
      <c r="E12744" s="83"/>
    </row>
    <row r="12745" spans="2:5" x14ac:dyDescent="0.3">
      <c r="B12745" s="104"/>
      <c r="C12745" s="105"/>
      <c r="D12745" s="121"/>
      <c r="E12745" s="83"/>
    </row>
    <row r="12746" spans="2:5" x14ac:dyDescent="0.3">
      <c r="B12746" s="104"/>
      <c r="C12746" s="105"/>
      <c r="D12746" s="121"/>
      <c r="E12746" s="83"/>
    </row>
    <row r="12747" spans="2:5" x14ac:dyDescent="0.3">
      <c r="B12747" s="104"/>
      <c r="C12747" s="105"/>
      <c r="D12747" s="121"/>
      <c r="E12747" s="83"/>
    </row>
    <row r="12748" spans="2:5" x14ac:dyDescent="0.3">
      <c r="B12748" s="104"/>
      <c r="C12748" s="105"/>
      <c r="D12748" s="121"/>
      <c r="E12748" s="83"/>
    </row>
    <row r="12749" spans="2:5" x14ac:dyDescent="0.3">
      <c r="B12749" s="104"/>
      <c r="C12749" s="105"/>
      <c r="D12749" s="121"/>
      <c r="E12749" s="83"/>
    </row>
    <row r="12750" spans="2:5" x14ac:dyDescent="0.3">
      <c r="B12750" s="104"/>
      <c r="C12750" s="105"/>
      <c r="D12750" s="121"/>
      <c r="E12750" s="83"/>
    </row>
    <row r="12751" spans="2:5" x14ac:dyDescent="0.3">
      <c r="B12751" s="104"/>
      <c r="C12751" s="105"/>
      <c r="D12751" s="121"/>
      <c r="E12751" s="83"/>
    </row>
    <row r="12752" spans="2:5" x14ac:dyDescent="0.3">
      <c r="B12752" s="104"/>
      <c r="C12752" s="105"/>
      <c r="D12752" s="121"/>
      <c r="E12752" s="83"/>
    </row>
    <row r="12753" spans="2:5" x14ac:dyDescent="0.3">
      <c r="B12753" s="104"/>
      <c r="C12753" s="105"/>
      <c r="D12753" s="121"/>
      <c r="E12753" s="83"/>
    </row>
    <row r="12754" spans="2:5" x14ac:dyDescent="0.3">
      <c r="B12754" s="104"/>
      <c r="C12754" s="105"/>
      <c r="D12754" s="121"/>
      <c r="E12754" s="83"/>
    </row>
    <row r="12755" spans="2:5" x14ac:dyDescent="0.3">
      <c r="B12755" s="104"/>
      <c r="C12755" s="105"/>
      <c r="D12755" s="121"/>
      <c r="E12755" s="83"/>
    </row>
    <row r="12756" spans="2:5" x14ac:dyDescent="0.3">
      <c r="B12756" s="104"/>
      <c r="C12756" s="105"/>
      <c r="D12756" s="121"/>
      <c r="E12756" s="83"/>
    </row>
    <row r="12757" spans="2:5" x14ac:dyDescent="0.3">
      <c r="B12757" s="104"/>
      <c r="C12757" s="105"/>
      <c r="D12757" s="121"/>
      <c r="E12757" s="83"/>
    </row>
    <row r="12758" spans="2:5" x14ac:dyDescent="0.3">
      <c r="B12758" s="104"/>
      <c r="C12758" s="105"/>
      <c r="D12758" s="121"/>
      <c r="E12758" s="83"/>
    </row>
    <row r="12759" spans="2:5" x14ac:dyDescent="0.3">
      <c r="B12759" s="104"/>
      <c r="C12759" s="105"/>
      <c r="D12759" s="121"/>
      <c r="E12759" s="83"/>
    </row>
    <row r="12760" spans="2:5" x14ac:dyDescent="0.3">
      <c r="B12760" s="104"/>
      <c r="C12760" s="105"/>
      <c r="D12760" s="121"/>
      <c r="E12760" s="83"/>
    </row>
    <row r="12761" spans="2:5" x14ac:dyDescent="0.3">
      <c r="B12761" s="104"/>
      <c r="C12761" s="105"/>
      <c r="D12761" s="121"/>
      <c r="E12761" s="83"/>
    </row>
    <row r="12762" spans="2:5" x14ac:dyDescent="0.3">
      <c r="B12762" s="104"/>
      <c r="C12762" s="105"/>
      <c r="D12762" s="121"/>
      <c r="E12762" s="83"/>
    </row>
    <row r="12763" spans="2:5" x14ac:dyDescent="0.3">
      <c r="B12763" s="104"/>
      <c r="C12763" s="105"/>
      <c r="D12763" s="121"/>
      <c r="E12763" s="83"/>
    </row>
    <row r="12764" spans="2:5" x14ac:dyDescent="0.3">
      <c r="B12764" s="104"/>
      <c r="C12764" s="105"/>
      <c r="D12764" s="121"/>
      <c r="E12764" s="83"/>
    </row>
    <row r="12765" spans="2:5" x14ac:dyDescent="0.3">
      <c r="B12765" s="104"/>
      <c r="C12765" s="105"/>
      <c r="D12765" s="121"/>
      <c r="E12765" s="83"/>
    </row>
    <row r="12766" spans="2:5" x14ac:dyDescent="0.3">
      <c r="B12766" s="104"/>
      <c r="C12766" s="105"/>
      <c r="D12766" s="121"/>
      <c r="E12766" s="83"/>
    </row>
    <row r="12767" spans="2:5" x14ac:dyDescent="0.3">
      <c r="B12767" s="104"/>
      <c r="C12767" s="105"/>
      <c r="D12767" s="121"/>
      <c r="E12767" s="83"/>
    </row>
    <row r="12768" spans="2:5" x14ac:dyDescent="0.3">
      <c r="B12768" s="104"/>
      <c r="C12768" s="105"/>
      <c r="D12768" s="121"/>
      <c r="E12768" s="83"/>
    </row>
    <row r="12769" spans="2:5" x14ac:dyDescent="0.3">
      <c r="B12769" s="104"/>
      <c r="C12769" s="105"/>
      <c r="D12769" s="121"/>
      <c r="E12769" s="83"/>
    </row>
    <row r="12770" spans="2:5" x14ac:dyDescent="0.3">
      <c r="B12770" s="104"/>
      <c r="C12770" s="105"/>
      <c r="D12770" s="121"/>
      <c r="E12770" s="83"/>
    </row>
    <row r="12771" spans="2:5" x14ac:dyDescent="0.3">
      <c r="B12771" s="104"/>
      <c r="C12771" s="105"/>
      <c r="D12771" s="121"/>
      <c r="E12771" s="83"/>
    </row>
    <row r="12772" spans="2:5" x14ac:dyDescent="0.3">
      <c r="B12772" s="104"/>
      <c r="C12772" s="105"/>
      <c r="D12772" s="121"/>
      <c r="E12772" s="83"/>
    </row>
    <row r="12773" spans="2:5" x14ac:dyDescent="0.3">
      <c r="B12773" s="104"/>
      <c r="C12773" s="105"/>
      <c r="D12773" s="121"/>
      <c r="E12773" s="83"/>
    </row>
    <row r="12774" spans="2:5" x14ac:dyDescent="0.3">
      <c r="B12774" s="104"/>
      <c r="C12774" s="105"/>
      <c r="D12774" s="121"/>
      <c r="E12774" s="83"/>
    </row>
    <row r="12775" spans="2:5" x14ac:dyDescent="0.3">
      <c r="B12775" s="104"/>
      <c r="C12775" s="105"/>
      <c r="D12775" s="121"/>
      <c r="E12775" s="83"/>
    </row>
    <row r="12776" spans="2:5" x14ac:dyDescent="0.3">
      <c r="B12776" s="104"/>
      <c r="C12776" s="105"/>
      <c r="D12776" s="121"/>
      <c r="E12776" s="83"/>
    </row>
    <row r="12777" spans="2:5" x14ac:dyDescent="0.3">
      <c r="B12777" s="104"/>
      <c r="C12777" s="105"/>
      <c r="D12777" s="121"/>
      <c r="E12777" s="83"/>
    </row>
    <row r="12778" spans="2:5" x14ac:dyDescent="0.3">
      <c r="B12778" s="104"/>
      <c r="C12778" s="105"/>
      <c r="D12778" s="121"/>
      <c r="E12778" s="83"/>
    </row>
    <row r="12779" spans="2:5" x14ac:dyDescent="0.3">
      <c r="B12779" s="104"/>
      <c r="C12779" s="105"/>
      <c r="D12779" s="121"/>
      <c r="E12779" s="83"/>
    </row>
    <row r="12780" spans="2:5" x14ac:dyDescent="0.3">
      <c r="B12780" s="104"/>
      <c r="C12780" s="105"/>
      <c r="D12780" s="121"/>
      <c r="E12780" s="83"/>
    </row>
    <row r="12781" spans="2:5" x14ac:dyDescent="0.3">
      <c r="B12781" s="104"/>
      <c r="C12781" s="105"/>
      <c r="D12781" s="121"/>
      <c r="E12781" s="83"/>
    </row>
    <row r="12782" spans="2:5" x14ac:dyDescent="0.3">
      <c r="B12782" s="104"/>
      <c r="C12782" s="105"/>
      <c r="D12782" s="121"/>
      <c r="E12782" s="83"/>
    </row>
    <row r="12783" spans="2:5" x14ac:dyDescent="0.3">
      <c r="B12783" s="104"/>
      <c r="C12783" s="105"/>
      <c r="D12783" s="121"/>
      <c r="E12783" s="83"/>
    </row>
    <row r="12784" spans="2:5" x14ac:dyDescent="0.3">
      <c r="B12784" s="104"/>
      <c r="C12784" s="105"/>
      <c r="D12784" s="121"/>
      <c r="E12784" s="83"/>
    </row>
    <row r="12785" spans="2:5" x14ac:dyDescent="0.3">
      <c r="B12785" s="104"/>
      <c r="C12785" s="105"/>
      <c r="D12785" s="121"/>
      <c r="E12785" s="83"/>
    </row>
    <row r="12786" spans="2:5" x14ac:dyDescent="0.3">
      <c r="B12786" s="104"/>
      <c r="C12786" s="105"/>
      <c r="D12786" s="121"/>
      <c r="E12786" s="83"/>
    </row>
    <row r="12787" spans="2:5" x14ac:dyDescent="0.3">
      <c r="B12787" s="104"/>
      <c r="C12787" s="105"/>
      <c r="D12787" s="121"/>
      <c r="E12787" s="83"/>
    </row>
    <row r="12788" spans="2:5" x14ac:dyDescent="0.3">
      <c r="B12788" s="104"/>
      <c r="C12788" s="105"/>
      <c r="D12788" s="121"/>
      <c r="E12788" s="83"/>
    </row>
    <row r="12789" spans="2:5" x14ac:dyDescent="0.3">
      <c r="B12789" s="104"/>
      <c r="C12789" s="105"/>
      <c r="D12789" s="121"/>
      <c r="E12789" s="83"/>
    </row>
    <row r="12790" spans="2:5" x14ac:dyDescent="0.3">
      <c r="B12790" s="104"/>
      <c r="C12790" s="105"/>
      <c r="D12790" s="121"/>
      <c r="E12790" s="83"/>
    </row>
    <row r="12791" spans="2:5" x14ac:dyDescent="0.3">
      <c r="B12791" s="104"/>
      <c r="C12791" s="105"/>
      <c r="D12791" s="121"/>
      <c r="E12791" s="83"/>
    </row>
    <row r="12792" spans="2:5" x14ac:dyDescent="0.3">
      <c r="B12792" s="104"/>
      <c r="C12792" s="105"/>
      <c r="D12792" s="121"/>
      <c r="E12792" s="83"/>
    </row>
    <row r="12793" spans="2:5" x14ac:dyDescent="0.3">
      <c r="B12793" s="104"/>
      <c r="C12793" s="105"/>
      <c r="D12793" s="121"/>
      <c r="E12793" s="83"/>
    </row>
    <row r="12794" spans="2:5" x14ac:dyDescent="0.3">
      <c r="B12794" s="104"/>
      <c r="C12794" s="105"/>
      <c r="D12794" s="121"/>
      <c r="E12794" s="83"/>
    </row>
    <row r="12795" spans="2:5" x14ac:dyDescent="0.3">
      <c r="B12795" s="104"/>
      <c r="C12795" s="105"/>
      <c r="D12795" s="121"/>
      <c r="E12795" s="83"/>
    </row>
    <row r="12796" spans="2:5" x14ac:dyDescent="0.3">
      <c r="B12796" s="104"/>
      <c r="C12796" s="105"/>
      <c r="D12796" s="121"/>
      <c r="E12796" s="83"/>
    </row>
    <row r="12797" spans="2:5" x14ac:dyDescent="0.3">
      <c r="B12797" s="104"/>
      <c r="C12797" s="105"/>
      <c r="D12797" s="121"/>
      <c r="E12797" s="83"/>
    </row>
    <row r="12798" spans="2:5" x14ac:dyDescent="0.3">
      <c r="B12798" s="104"/>
      <c r="C12798" s="105"/>
      <c r="D12798" s="121"/>
      <c r="E12798" s="83"/>
    </row>
    <row r="12799" spans="2:5" x14ac:dyDescent="0.3">
      <c r="B12799" s="104"/>
      <c r="C12799" s="105"/>
      <c r="D12799" s="121"/>
      <c r="E12799" s="83"/>
    </row>
    <row r="12800" spans="2:5" x14ac:dyDescent="0.3">
      <c r="B12800" s="104"/>
      <c r="C12800" s="105"/>
      <c r="D12800" s="121"/>
      <c r="E12800" s="83"/>
    </row>
    <row r="12801" spans="2:5" x14ac:dyDescent="0.3">
      <c r="B12801" s="104"/>
      <c r="C12801" s="105"/>
      <c r="D12801" s="121"/>
      <c r="E12801" s="83"/>
    </row>
    <row r="12802" spans="2:5" x14ac:dyDescent="0.3">
      <c r="B12802" s="104"/>
      <c r="C12802" s="105"/>
      <c r="D12802" s="121"/>
      <c r="E12802" s="83"/>
    </row>
    <row r="12803" spans="2:5" x14ac:dyDescent="0.3">
      <c r="B12803" s="104"/>
      <c r="C12803" s="105"/>
      <c r="D12803" s="121"/>
      <c r="E12803" s="83"/>
    </row>
    <row r="12804" spans="2:5" x14ac:dyDescent="0.3">
      <c r="B12804" s="104"/>
      <c r="C12804" s="105"/>
      <c r="D12804" s="121"/>
      <c r="E12804" s="83"/>
    </row>
    <row r="12805" spans="2:5" x14ac:dyDescent="0.3">
      <c r="B12805" s="104"/>
      <c r="C12805" s="105"/>
      <c r="D12805" s="121"/>
      <c r="E12805" s="83"/>
    </row>
    <row r="12806" spans="2:5" x14ac:dyDescent="0.3">
      <c r="B12806" s="104"/>
      <c r="C12806" s="105"/>
      <c r="D12806" s="121"/>
      <c r="E12806" s="83"/>
    </row>
    <row r="12807" spans="2:5" x14ac:dyDescent="0.3">
      <c r="B12807" s="104"/>
      <c r="C12807" s="105"/>
      <c r="D12807" s="121"/>
      <c r="E12807" s="83"/>
    </row>
    <row r="12808" spans="2:5" x14ac:dyDescent="0.3">
      <c r="B12808" s="104"/>
      <c r="C12808" s="105"/>
      <c r="D12808" s="121"/>
      <c r="E12808" s="83"/>
    </row>
    <row r="12809" spans="2:5" x14ac:dyDescent="0.3">
      <c r="B12809" s="104"/>
      <c r="C12809" s="105"/>
      <c r="D12809" s="121"/>
      <c r="E12809" s="83"/>
    </row>
    <row r="12810" spans="2:5" x14ac:dyDescent="0.3">
      <c r="B12810" s="104"/>
      <c r="C12810" s="105"/>
      <c r="D12810" s="121"/>
      <c r="E12810" s="83"/>
    </row>
    <row r="12811" spans="2:5" x14ac:dyDescent="0.3">
      <c r="B12811" s="104"/>
      <c r="C12811" s="105"/>
      <c r="D12811" s="121"/>
      <c r="E12811" s="83"/>
    </row>
    <row r="12812" spans="2:5" x14ac:dyDescent="0.3">
      <c r="B12812" s="104"/>
      <c r="C12812" s="105"/>
      <c r="D12812" s="121"/>
      <c r="E12812" s="83"/>
    </row>
    <row r="12813" spans="2:5" x14ac:dyDescent="0.3">
      <c r="B12813" s="104"/>
      <c r="C12813" s="105"/>
      <c r="D12813" s="121"/>
      <c r="E12813" s="83"/>
    </row>
    <row r="12814" spans="2:5" x14ac:dyDescent="0.3">
      <c r="B12814" s="104"/>
      <c r="C12814" s="105"/>
      <c r="D12814" s="121"/>
      <c r="E12814" s="83"/>
    </row>
    <row r="12815" spans="2:5" x14ac:dyDescent="0.3">
      <c r="B12815" s="104"/>
      <c r="C12815" s="105"/>
      <c r="D12815" s="121"/>
      <c r="E12815" s="83"/>
    </row>
    <row r="12816" spans="2:5" x14ac:dyDescent="0.3">
      <c r="B12816" s="104"/>
      <c r="C12816" s="105"/>
      <c r="D12816" s="121"/>
      <c r="E12816" s="83"/>
    </row>
    <row r="12817" spans="2:5" x14ac:dyDescent="0.3">
      <c r="B12817" s="104"/>
      <c r="C12817" s="105"/>
      <c r="D12817" s="121"/>
      <c r="E12817" s="83"/>
    </row>
    <row r="12818" spans="2:5" x14ac:dyDescent="0.3">
      <c r="B12818" s="104"/>
      <c r="C12818" s="105"/>
      <c r="D12818" s="121"/>
      <c r="E12818" s="83"/>
    </row>
    <row r="12819" spans="2:5" x14ac:dyDescent="0.3">
      <c r="B12819" s="104"/>
      <c r="C12819" s="105"/>
      <c r="D12819" s="121"/>
      <c r="E12819" s="83"/>
    </row>
    <row r="12820" spans="2:5" x14ac:dyDescent="0.3">
      <c r="B12820" s="104"/>
      <c r="C12820" s="105"/>
      <c r="D12820" s="121"/>
      <c r="E12820" s="83"/>
    </row>
    <row r="12821" spans="2:5" x14ac:dyDescent="0.3">
      <c r="B12821" s="104"/>
      <c r="C12821" s="105"/>
      <c r="D12821" s="121"/>
      <c r="E12821" s="83"/>
    </row>
    <row r="12822" spans="2:5" x14ac:dyDescent="0.3">
      <c r="B12822" s="104"/>
      <c r="C12822" s="105"/>
      <c r="D12822" s="121"/>
      <c r="E12822" s="83"/>
    </row>
    <row r="12823" spans="2:5" x14ac:dyDescent="0.3">
      <c r="B12823" s="104"/>
      <c r="C12823" s="105"/>
      <c r="D12823" s="121"/>
      <c r="E12823" s="83"/>
    </row>
    <row r="12824" spans="2:5" x14ac:dyDescent="0.3">
      <c r="B12824" s="104"/>
      <c r="C12824" s="105"/>
      <c r="D12824" s="121"/>
      <c r="E12824" s="83"/>
    </row>
    <row r="12825" spans="2:5" x14ac:dyDescent="0.3">
      <c r="B12825" s="104"/>
      <c r="C12825" s="105"/>
      <c r="D12825" s="121"/>
      <c r="E12825" s="83"/>
    </row>
    <row r="12826" spans="2:5" x14ac:dyDescent="0.3">
      <c r="B12826" s="104"/>
      <c r="C12826" s="105"/>
      <c r="D12826" s="121"/>
      <c r="E12826" s="83"/>
    </row>
    <row r="12827" spans="2:5" x14ac:dyDescent="0.3">
      <c r="B12827" s="104"/>
      <c r="C12827" s="105"/>
      <c r="D12827" s="121"/>
      <c r="E12827" s="83"/>
    </row>
    <row r="12828" spans="2:5" x14ac:dyDescent="0.3">
      <c r="B12828" s="104"/>
      <c r="C12828" s="105"/>
      <c r="D12828" s="121"/>
      <c r="E12828" s="83"/>
    </row>
    <row r="12829" spans="2:5" x14ac:dyDescent="0.3">
      <c r="B12829" s="104"/>
      <c r="C12829" s="105"/>
      <c r="D12829" s="121"/>
      <c r="E12829" s="83"/>
    </row>
    <row r="12830" spans="2:5" x14ac:dyDescent="0.3">
      <c r="B12830" s="104"/>
      <c r="C12830" s="105"/>
      <c r="D12830" s="121"/>
      <c r="E12830" s="83"/>
    </row>
    <row r="12831" spans="2:5" x14ac:dyDescent="0.3">
      <c r="B12831" s="104"/>
      <c r="C12831" s="105"/>
      <c r="D12831" s="121"/>
      <c r="E12831" s="83"/>
    </row>
    <row r="12832" spans="2:5" x14ac:dyDescent="0.3">
      <c r="B12832" s="104"/>
      <c r="C12832" s="105"/>
      <c r="D12832" s="121"/>
      <c r="E12832" s="83"/>
    </row>
    <row r="12833" spans="2:5" x14ac:dyDescent="0.3">
      <c r="B12833" s="104"/>
      <c r="C12833" s="105"/>
      <c r="D12833" s="121"/>
      <c r="E12833" s="83"/>
    </row>
    <row r="12834" spans="2:5" x14ac:dyDescent="0.3">
      <c r="B12834" s="104"/>
      <c r="C12834" s="105"/>
      <c r="D12834" s="121"/>
      <c r="E12834" s="83"/>
    </row>
    <row r="12835" spans="2:5" x14ac:dyDescent="0.3">
      <c r="B12835" s="104"/>
      <c r="C12835" s="105"/>
      <c r="D12835" s="121"/>
      <c r="E12835" s="83"/>
    </row>
    <row r="12836" spans="2:5" x14ac:dyDescent="0.3">
      <c r="B12836" s="104"/>
      <c r="C12836" s="105"/>
      <c r="D12836" s="121"/>
      <c r="E12836" s="83"/>
    </row>
    <row r="12837" spans="2:5" x14ac:dyDescent="0.3">
      <c r="B12837" s="104"/>
      <c r="C12837" s="105"/>
      <c r="D12837" s="121"/>
      <c r="E12837" s="83"/>
    </row>
    <row r="12838" spans="2:5" x14ac:dyDescent="0.3">
      <c r="B12838" s="104"/>
      <c r="C12838" s="105"/>
      <c r="D12838" s="121"/>
      <c r="E12838" s="83"/>
    </row>
    <row r="12839" spans="2:5" x14ac:dyDescent="0.3">
      <c r="B12839" s="104"/>
      <c r="C12839" s="105"/>
      <c r="D12839" s="121"/>
      <c r="E12839" s="83"/>
    </row>
    <row r="12840" spans="2:5" x14ac:dyDescent="0.3">
      <c r="B12840" s="104"/>
      <c r="C12840" s="105"/>
      <c r="D12840" s="121"/>
      <c r="E12840" s="83"/>
    </row>
    <row r="12841" spans="2:5" x14ac:dyDescent="0.3">
      <c r="B12841" s="104"/>
      <c r="C12841" s="105"/>
      <c r="D12841" s="121"/>
      <c r="E12841" s="83"/>
    </row>
    <row r="12842" spans="2:5" x14ac:dyDescent="0.3">
      <c r="B12842" s="104"/>
      <c r="C12842" s="105"/>
      <c r="D12842" s="121"/>
      <c r="E12842" s="83"/>
    </row>
    <row r="12843" spans="2:5" x14ac:dyDescent="0.3">
      <c r="B12843" s="104"/>
      <c r="C12843" s="105"/>
      <c r="D12843" s="121"/>
      <c r="E12843" s="83"/>
    </row>
    <row r="12844" spans="2:5" x14ac:dyDescent="0.3">
      <c r="B12844" s="104"/>
      <c r="C12844" s="105"/>
      <c r="D12844" s="121"/>
      <c r="E12844" s="83"/>
    </row>
    <row r="12845" spans="2:5" x14ac:dyDescent="0.3">
      <c r="B12845" s="104"/>
      <c r="C12845" s="105"/>
      <c r="D12845" s="121"/>
      <c r="E12845" s="83"/>
    </row>
    <row r="12846" spans="2:5" x14ac:dyDescent="0.3">
      <c r="B12846" s="104"/>
      <c r="C12846" s="105"/>
      <c r="D12846" s="121"/>
      <c r="E12846" s="83"/>
    </row>
    <row r="12847" spans="2:5" x14ac:dyDescent="0.3">
      <c r="B12847" s="104"/>
      <c r="C12847" s="105"/>
      <c r="D12847" s="121"/>
      <c r="E12847" s="83"/>
    </row>
    <row r="12848" spans="2:5" x14ac:dyDescent="0.3">
      <c r="B12848" s="104"/>
      <c r="C12848" s="105"/>
      <c r="D12848" s="121"/>
      <c r="E12848" s="83"/>
    </row>
    <row r="12849" spans="2:5" x14ac:dyDescent="0.3">
      <c r="B12849" s="104"/>
      <c r="C12849" s="105"/>
      <c r="D12849" s="121"/>
      <c r="E12849" s="83"/>
    </row>
    <row r="12850" spans="2:5" x14ac:dyDescent="0.3">
      <c r="B12850" s="104"/>
      <c r="C12850" s="105"/>
      <c r="D12850" s="121"/>
      <c r="E12850" s="83"/>
    </row>
    <row r="12851" spans="2:5" x14ac:dyDescent="0.3">
      <c r="B12851" s="104"/>
      <c r="C12851" s="105"/>
      <c r="D12851" s="121"/>
      <c r="E12851" s="83"/>
    </row>
    <row r="12852" spans="2:5" x14ac:dyDescent="0.3">
      <c r="B12852" s="104"/>
      <c r="C12852" s="105"/>
      <c r="D12852" s="121"/>
      <c r="E12852" s="83"/>
    </row>
    <row r="12853" spans="2:5" x14ac:dyDescent="0.3">
      <c r="B12853" s="104"/>
      <c r="C12853" s="105"/>
      <c r="D12853" s="121"/>
      <c r="E12853" s="83"/>
    </row>
    <row r="12854" spans="2:5" x14ac:dyDescent="0.3">
      <c r="B12854" s="104"/>
      <c r="C12854" s="105"/>
      <c r="D12854" s="121"/>
      <c r="E12854" s="83"/>
    </row>
    <row r="12855" spans="2:5" x14ac:dyDescent="0.3">
      <c r="B12855" s="104"/>
      <c r="C12855" s="105"/>
      <c r="D12855" s="121"/>
      <c r="E12855" s="83"/>
    </row>
    <row r="12856" spans="2:5" x14ac:dyDescent="0.3">
      <c r="B12856" s="104"/>
      <c r="C12856" s="105"/>
      <c r="D12856" s="121"/>
      <c r="E12856" s="83"/>
    </row>
    <row r="12857" spans="2:5" x14ac:dyDescent="0.3">
      <c r="B12857" s="104"/>
      <c r="C12857" s="105"/>
      <c r="D12857" s="121"/>
      <c r="E12857" s="83"/>
    </row>
    <row r="12858" spans="2:5" x14ac:dyDescent="0.3">
      <c r="B12858" s="104"/>
      <c r="C12858" s="105"/>
      <c r="D12858" s="121"/>
      <c r="E12858" s="83"/>
    </row>
    <row r="12859" spans="2:5" x14ac:dyDescent="0.3">
      <c r="B12859" s="104"/>
      <c r="C12859" s="105"/>
      <c r="D12859" s="121"/>
      <c r="E12859" s="83"/>
    </row>
    <row r="12860" spans="2:5" x14ac:dyDescent="0.3">
      <c r="B12860" s="104"/>
      <c r="C12860" s="105"/>
      <c r="D12860" s="121"/>
      <c r="E12860" s="83"/>
    </row>
    <row r="12861" spans="2:5" x14ac:dyDescent="0.3">
      <c r="B12861" s="104"/>
      <c r="C12861" s="105"/>
      <c r="D12861" s="121"/>
      <c r="E12861" s="83"/>
    </row>
    <row r="12862" spans="2:5" x14ac:dyDescent="0.3">
      <c r="B12862" s="104"/>
      <c r="C12862" s="105"/>
      <c r="D12862" s="121"/>
      <c r="E12862" s="83"/>
    </row>
    <row r="12863" spans="2:5" x14ac:dyDescent="0.3">
      <c r="B12863" s="104"/>
      <c r="C12863" s="105"/>
      <c r="D12863" s="121"/>
      <c r="E12863" s="83"/>
    </row>
    <row r="12864" spans="2:5" x14ac:dyDescent="0.3">
      <c r="B12864" s="104"/>
      <c r="C12864" s="105"/>
      <c r="D12864" s="121"/>
      <c r="E12864" s="83"/>
    </row>
    <row r="12865" spans="2:5" x14ac:dyDescent="0.3">
      <c r="B12865" s="104"/>
      <c r="C12865" s="105"/>
      <c r="D12865" s="121"/>
      <c r="E12865" s="83"/>
    </row>
    <row r="12866" spans="2:5" x14ac:dyDescent="0.3">
      <c r="B12866" s="104"/>
      <c r="C12866" s="105"/>
      <c r="D12866" s="121"/>
      <c r="E12866" s="83"/>
    </row>
    <row r="12867" spans="2:5" x14ac:dyDescent="0.3">
      <c r="B12867" s="104"/>
      <c r="C12867" s="105"/>
      <c r="D12867" s="121"/>
      <c r="E12867" s="83"/>
    </row>
    <row r="12868" spans="2:5" x14ac:dyDescent="0.3">
      <c r="B12868" s="104"/>
      <c r="C12868" s="105"/>
      <c r="D12868" s="121"/>
      <c r="E12868" s="83"/>
    </row>
    <row r="12869" spans="2:5" x14ac:dyDescent="0.3">
      <c r="B12869" s="104"/>
      <c r="C12869" s="105"/>
      <c r="D12869" s="121"/>
      <c r="E12869" s="83"/>
    </row>
    <row r="12870" spans="2:5" x14ac:dyDescent="0.3">
      <c r="B12870" s="104"/>
      <c r="C12870" s="105"/>
      <c r="D12870" s="121"/>
      <c r="E12870" s="83"/>
    </row>
    <row r="12871" spans="2:5" x14ac:dyDescent="0.3">
      <c r="B12871" s="104"/>
      <c r="C12871" s="105"/>
      <c r="D12871" s="121"/>
      <c r="E12871" s="83"/>
    </row>
    <row r="12872" spans="2:5" x14ac:dyDescent="0.3">
      <c r="B12872" s="104"/>
      <c r="C12872" s="105"/>
      <c r="D12872" s="121"/>
      <c r="E12872" s="83"/>
    </row>
    <row r="12873" spans="2:5" x14ac:dyDescent="0.3">
      <c r="B12873" s="104"/>
      <c r="C12873" s="105"/>
      <c r="D12873" s="121"/>
      <c r="E12873" s="83"/>
    </row>
    <row r="12874" spans="2:5" x14ac:dyDescent="0.3">
      <c r="B12874" s="104"/>
      <c r="C12874" s="105"/>
      <c r="D12874" s="121"/>
      <c r="E12874" s="83"/>
    </row>
    <row r="12875" spans="2:5" x14ac:dyDescent="0.3">
      <c r="B12875" s="104"/>
      <c r="C12875" s="105"/>
      <c r="D12875" s="121"/>
      <c r="E12875" s="83"/>
    </row>
    <row r="12876" spans="2:5" x14ac:dyDescent="0.3">
      <c r="B12876" s="104"/>
      <c r="C12876" s="105"/>
      <c r="D12876" s="121"/>
      <c r="E12876" s="83"/>
    </row>
    <row r="12877" spans="2:5" x14ac:dyDescent="0.3">
      <c r="B12877" s="104"/>
      <c r="C12877" s="105"/>
      <c r="D12877" s="121"/>
      <c r="E12877" s="83"/>
    </row>
    <row r="12878" spans="2:5" x14ac:dyDescent="0.3">
      <c r="B12878" s="104"/>
      <c r="C12878" s="105"/>
      <c r="D12878" s="121"/>
      <c r="E12878" s="83"/>
    </row>
    <row r="12879" spans="2:5" x14ac:dyDescent="0.3">
      <c r="B12879" s="104"/>
      <c r="C12879" s="105"/>
      <c r="D12879" s="121"/>
      <c r="E12879" s="83"/>
    </row>
    <row r="12880" spans="2:5" x14ac:dyDescent="0.3">
      <c r="B12880" s="104"/>
      <c r="C12880" s="105"/>
      <c r="D12880" s="121"/>
      <c r="E12880" s="83"/>
    </row>
    <row r="12881" spans="2:5" x14ac:dyDescent="0.3">
      <c r="B12881" s="104"/>
      <c r="C12881" s="105"/>
      <c r="D12881" s="121"/>
      <c r="E12881" s="83"/>
    </row>
    <row r="12882" spans="2:5" x14ac:dyDescent="0.3">
      <c r="B12882" s="104"/>
      <c r="C12882" s="105"/>
      <c r="D12882" s="121"/>
      <c r="E12882" s="83"/>
    </row>
    <row r="12883" spans="2:5" x14ac:dyDescent="0.3">
      <c r="B12883" s="104"/>
      <c r="C12883" s="105"/>
      <c r="D12883" s="121"/>
      <c r="E12883" s="83"/>
    </row>
    <row r="12884" spans="2:5" x14ac:dyDescent="0.3">
      <c r="B12884" s="104"/>
      <c r="C12884" s="105"/>
      <c r="D12884" s="121"/>
      <c r="E12884" s="83"/>
    </row>
    <row r="12885" spans="2:5" x14ac:dyDescent="0.3">
      <c r="B12885" s="104"/>
      <c r="C12885" s="105"/>
      <c r="D12885" s="121"/>
      <c r="E12885" s="83"/>
    </row>
    <row r="12886" spans="2:5" x14ac:dyDescent="0.3">
      <c r="B12886" s="104"/>
      <c r="C12886" s="105"/>
      <c r="D12886" s="121"/>
      <c r="E12886" s="83"/>
    </row>
    <row r="12887" spans="2:5" x14ac:dyDescent="0.3">
      <c r="B12887" s="104"/>
      <c r="C12887" s="105"/>
      <c r="D12887" s="121"/>
      <c r="E12887" s="83"/>
    </row>
    <row r="12888" spans="2:5" x14ac:dyDescent="0.3">
      <c r="B12888" s="104"/>
      <c r="C12888" s="105"/>
      <c r="D12888" s="121"/>
      <c r="E12888" s="83"/>
    </row>
    <row r="12889" spans="2:5" x14ac:dyDescent="0.3">
      <c r="B12889" s="104"/>
      <c r="C12889" s="105"/>
      <c r="D12889" s="121"/>
      <c r="E12889" s="83"/>
    </row>
    <row r="12890" spans="2:5" x14ac:dyDescent="0.3">
      <c r="B12890" s="104"/>
      <c r="C12890" s="105"/>
      <c r="D12890" s="121"/>
      <c r="E12890" s="83"/>
    </row>
    <row r="12891" spans="2:5" x14ac:dyDescent="0.3">
      <c r="B12891" s="104"/>
      <c r="C12891" s="105"/>
      <c r="D12891" s="121"/>
      <c r="E12891" s="83"/>
    </row>
    <row r="12892" spans="2:5" x14ac:dyDescent="0.3">
      <c r="B12892" s="104"/>
      <c r="C12892" s="105"/>
      <c r="D12892" s="121"/>
      <c r="E12892" s="83"/>
    </row>
    <row r="12893" spans="2:5" x14ac:dyDescent="0.3">
      <c r="B12893" s="104"/>
      <c r="C12893" s="105"/>
      <c r="D12893" s="121"/>
      <c r="E12893" s="83"/>
    </row>
    <row r="12894" spans="2:5" x14ac:dyDescent="0.3">
      <c r="B12894" s="104"/>
      <c r="C12894" s="105"/>
      <c r="D12894" s="121"/>
      <c r="E12894" s="83"/>
    </row>
    <row r="12895" spans="2:5" x14ac:dyDescent="0.3">
      <c r="B12895" s="104"/>
      <c r="C12895" s="105"/>
      <c r="D12895" s="121"/>
      <c r="E12895" s="83"/>
    </row>
    <row r="12896" spans="2:5" x14ac:dyDescent="0.3">
      <c r="B12896" s="104"/>
      <c r="C12896" s="105"/>
      <c r="D12896" s="121"/>
      <c r="E12896" s="83"/>
    </row>
    <row r="12897" spans="2:5" x14ac:dyDescent="0.3">
      <c r="B12897" s="104"/>
      <c r="C12897" s="105"/>
      <c r="D12897" s="121"/>
      <c r="E12897" s="83"/>
    </row>
    <row r="12898" spans="2:5" x14ac:dyDescent="0.3">
      <c r="B12898" s="104"/>
      <c r="C12898" s="105"/>
      <c r="D12898" s="121"/>
      <c r="E12898" s="83"/>
    </row>
    <row r="12899" spans="2:5" x14ac:dyDescent="0.3">
      <c r="B12899" s="104"/>
      <c r="C12899" s="105"/>
      <c r="D12899" s="121"/>
      <c r="E12899" s="83"/>
    </row>
    <row r="12900" spans="2:5" x14ac:dyDescent="0.3">
      <c r="B12900" s="104"/>
      <c r="C12900" s="105"/>
      <c r="D12900" s="121"/>
      <c r="E12900" s="83"/>
    </row>
    <row r="12901" spans="2:5" x14ac:dyDescent="0.3">
      <c r="B12901" s="104"/>
      <c r="C12901" s="105"/>
      <c r="D12901" s="121"/>
      <c r="E12901" s="83"/>
    </row>
    <row r="12902" spans="2:5" x14ac:dyDescent="0.3">
      <c r="B12902" s="104"/>
      <c r="C12902" s="105"/>
      <c r="D12902" s="121"/>
      <c r="E12902" s="83"/>
    </row>
    <row r="12903" spans="2:5" x14ac:dyDescent="0.3">
      <c r="B12903" s="104"/>
      <c r="C12903" s="105"/>
      <c r="D12903" s="121"/>
      <c r="E12903" s="83"/>
    </row>
    <row r="12904" spans="2:5" x14ac:dyDescent="0.3">
      <c r="B12904" s="104"/>
      <c r="C12904" s="105"/>
      <c r="D12904" s="121"/>
      <c r="E12904" s="83"/>
    </row>
    <row r="12905" spans="2:5" x14ac:dyDescent="0.3">
      <c r="B12905" s="104"/>
      <c r="C12905" s="105"/>
      <c r="D12905" s="121"/>
      <c r="E12905" s="83"/>
    </row>
    <row r="12906" spans="2:5" x14ac:dyDescent="0.3">
      <c r="B12906" s="104"/>
      <c r="C12906" s="105"/>
      <c r="D12906" s="121"/>
      <c r="E12906" s="83"/>
    </row>
    <row r="12907" spans="2:5" x14ac:dyDescent="0.3">
      <c r="B12907" s="104"/>
      <c r="C12907" s="105"/>
      <c r="D12907" s="121"/>
      <c r="E12907" s="83"/>
    </row>
    <row r="12908" spans="2:5" x14ac:dyDescent="0.3">
      <c r="B12908" s="104"/>
      <c r="C12908" s="105"/>
      <c r="D12908" s="121"/>
      <c r="E12908" s="83"/>
    </row>
    <row r="12909" spans="2:5" x14ac:dyDescent="0.3">
      <c r="B12909" s="104"/>
      <c r="C12909" s="105"/>
      <c r="D12909" s="121"/>
      <c r="E12909" s="83"/>
    </row>
    <row r="12910" spans="2:5" x14ac:dyDescent="0.3">
      <c r="B12910" s="104"/>
      <c r="C12910" s="105"/>
      <c r="D12910" s="121"/>
      <c r="E12910" s="83"/>
    </row>
    <row r="12911" spans="2:5" x14ac:dyDescent="0.3">
      <c r="B12911" s="104"/>
      <c r="C12911" s="105"/>
      <c r="D12911" s="121"/>
      <c r="E12911" s="83"/>
    </row>
    <row r="12912" spans="2:5" x14ac:dyDescent="0.3">
      <c r="B12912" s="104"/>
      <c r="C12912" s="105"/>
      <c r="D12912" s="121"/>
      <c r="E12912" s="83"/>
    </row>
    <row r="12913" spans="2:5" x14ac:dyDescent="0.3">
      <c r="B12913" s="104"/>
      <c r="C12913" s="105"/>
      <c r="D12913" s="121"/>
      <c r="E12913" s="83"/>
    </row>
    <row r="12914" spans="2:5" x14ac:dyDescent="0.3">
      <c r="B12914" s="104"/>
      <c r="C12914" s="105"/>
      <c r="D12914" s="121"/>
      <c r="E12914" s="83"/>
    </row>
    <row r="12915" spans="2:5" x14ac:dyDescent="0.3">
      <c r="B12915" s="104"/>
      <c r="C12915" s="105"/>
      <c r="D12915" s="121"/>
      <c r="E12915" s="83"/>
    </row>
    <row r="12916" spans="2:5" x14ac:dyDescent="0.3">
      <c r="B12916" s="104"/>
      <c r="C12916" s="105"/>
      <c r="D12916" s="121"/>
      <c r="E12916" s="83"/>
    </row>
    <row r="12917" spans="2:5" x14ac:dyDescent="0.3">
      <c r="B12917" s="104"/>
      <c r="C12917" s="105"/>
      <c r="D12917" s="121"/>
      <c r="E12917" s="83"/>
    </row>
    <row r="12918" spans="2:5" x14ac:dyDescent="0.3">
      <c r="B12918" s="104"/>
      <c r="C12918" s="105"/>
      <c r="D12918" s="121"/>
      <c r="E12918" s="83"/>
    </row>
    <row r="12919" spans="2:5" x14ac:dyDescent="0.3">
      <c r="B12919" s="104"/>
      <c r="C12919" s="105"/>
      <c r="D12919" s="121"/>
      <c r="E12919" s="83"/>
    </row>
    <row r="12920" spans="2:5" x14ac:dyDescent="0.3">
      <c r="B12920" s="104"/>
      <c r="C12920" s="105"/>
      <c r="D12920" s="121"/>
      <c r="E12920" s="83"/>
    </row>
    <row r="12921" spans="2:5" x14ac:dyDescent="0.3">
      <c r="B12921" s="104"/>
      <c r="C12921" s="105"/>
      <c r="D12921" s="121"/>
      <c r="E12921" s="83"/>
    </row>
    <row r="12922" spans="2:5" x14ac:dyDescent="0.3">
      <c r="B12922" s="104"/>
      <c r="C12922" s="105"/>
      <c r="D12922" s="121"/>
      <c r="E12922" s="83"/>
    </row>
    <row r="12923" spans="2:5" x14ac:dyDescent="0.3">
      <c r="B12923" s="104"/>
      <c r="C12923" s="105"/>
      <c r="D12923" s="121"/>
      <c r="E12923" s="83"/>
    </row>
    <row r="12924" spans="2:5" x14ac:dyDescent="0.3">
      <c r="B12924" s="104"/>
      <c r="C12924" s="105"/>
      <c r="D12924" s="121"/>
      <c r="E12924" s="83"/>
    </row>
    <row r="12925" spans="2:5" x14ac:dyDescent="0.3">
      <c r="B12925" s="104"/>
      <c r="C12925" s="105"/>
      <c r="D12925" s="121"/>
      <c r="E12925" s="83"/>
    </row>
    <row r="12926" spans="2:5" x14ac:dyDescent="0.3">
      <c r="B12926" s="104"/>
      <c r="C12926" s="105"/>
      <c r="D12926" s="121"/>
      <c r="E12926" s="83"/>
    </row>
    <row r="12927" spans="2:5" x14ac:dyDescent="0.3">
      <c r="B12927" s="104"/>
      <c r="C12927" s="105"/>
      <c r="D12927" s="121"/>
      <c r="E12927" s="83"/>
    </row>
    <row r="12928" spans="2:5" x14ac:dyDescent="0.3">
      <c r="B12928" s="104"/>
      <c r="C12928" s="105"/>
      <c r="D12928" s="121"/>
      <c r="E12928" s="83"/>
    </row>
    <row r="12929" spans="2:5" x14ac:dyDescent="0.3">
      <c r="B12929" s="104"/>
      <c r="C12929" s="105"/>
      <c r="D12929" s="121"/>
      <c r="E12929" s="83"/>
    </row>
    <row r="12930" spans="2:5" x14ac:dyDescent="0.3">
      <c r="B12930" s="104"/>
      <c r="C12930" s="105"/>
      <c r="D12930" s="121"/>
      <c r="E12930" s="83"/>
    </row>
    <row r="12931" spans="2:5" x14ac:dyDescent="0.3">
      <c r="B12931" s="104"/>
      <c r="C12931" s="105"/>
      <c r="D12931" s="121"/>
      <c r="E12931" s="83"/>
    </row>
    <row r="12932" spans="2:5" x14ac:dyDescent="0.3">
      <c r="B12932" s="104"/>
      <c r="C12932" s="105"/>
      <c r="D12932" s="121"/>
      <c r="E12932" s="83"/>
    </row>
    <row r="12933" spans="2:5" x14ac:dyDescent="0.3">
      <c r="B12933" s="104"/>
      <c r="C12933" s="105"/>
      <c r="D12933" s="121"/>
      <c r="E12933" s="83"/>
    </row>
    <row r="12934" spans="2:5" x14ac:dyDescent="0.3">
      <c r="B12934" s="104"/>
      <c r="C12934" s="105"/>
      <c r="D12934" s="121"/>
      <c r="E12934" s="83"/>
    </row>
    <row r="12935" spans="2:5" x14ac:dyDescent="0.3">
      <c r="B12935" s="104"/>
      <c r="C12935" s="105"/>
      <c r="D12935" s="121"/>
      <c r="E12935" s="83"/>
    </row>
    <row r="12936" spans="2:5" x14ac:dyDescent="0.3">
      <c r="B12936" s="104"/>
      <c r="C12936" s="105"/>
      <c r="D12936" s="121"/>
      <c r="E12936" s="83"/>
    </row>
    <row r="12937" spans="2:5" x14ac:dyDescent="0.3">
      <c r="B12937" s="104"/>
      <c r="C12937" s="105"/>
      <c r="D12937" s="121"/>
      <c r="E12937" s="83"/>
    </row>
    <row r="12938" spans="2:5" x14ac:dyDescent="0.3">
      <c r="B12938" s="104"/>
      <c r="C12938" s="105"/>
      <c r="D12938" s="121"/>
      <c r="E12938" s="83"/>
    </row>
    <row r="12939" spans="2:5" x14ac:dyDescent="0.3">
      <c r="B12939" s="104"/>
      <c r="C12939" s="105"/>
      <c r="D12939" s="121"/>
      <c r="E12939" s="83"/>
    </row>
    <row r="12940" spans="2:5" x14ac:dyDescent="0.3">
      <c r="B12940" s="104"/>
      <c r="C12940" s="105"/>
      <c r="D12940" s="121"/>
      <c r="E12940" s="83"/>
    </row>
    <row r="12941" spans="2:5" x14ac:dyDescent="0.3">
      <c r="B12941" s="104"/>
      <c r="C12941" s="105"/>
      <c r="D12941" s="121"/>
      <c r="E12941" s="83"/>
    </row>
    <row r="12942" spans="2:5" x14ac:dyDescent="0.3">
      <c r="B12942" s="104"/>
      <c r="C12942" s="105"/>
      <c r="D12942" s="121"/>
      <c r="E12942" s="83"/>
    </row>
    <row r="12943" spans="2:5" x14ac:dyDescent="0.3">
      <c r="B12943" s="104"/>
      <c r="C12943" s="105"/>
      <c r="D12943" s="121"/>
      <c r="E12943" s="83"/>
    </row>
    <row r="12944" spans="2:5" x14ac:dyDescent="0.3">
      <c r="B12944" s="104"/>
      <c r="C12944" s="105"/>
      <c r="D12944" s="121"/>
      <c r="E12944" s="83"/>
    </row>
    <row r="12945" spans="2:5" x14ac:dyDescent="0.3">
      <c r="B12945" s="104"/>
      <c r="C12945" s="105"/>
      <c r="D12945" s="121"/>
      <c r="E12945" s="83"/>
    </row>
    <row r="12946" spans="2:5" x14ac:dyDescent="0.3">
      <c r="B12946" s="104"/>
      <c r="C12946" s="105"/>
      <c r="D12946" s="121"/>
      <c r="E12946" s="83"/>
    </row>
    <row r="12947" spans="2:5" x14ac:dyDescent="0.3">
      <c r="B12947" s="104"/>
      <c r="C12947" s="105"/>
      <c r="D12947" s="121"/>
      <c r="E12947" s="83"/>
    </row>
    <row r="12948" spans="2:5" x14ac:dyDescent="0.3">
      <c r="B12948" s="104"/>
      <c r="C12948" s="105"/>
      <c r="D12948" s="121"/>
      <c r="E12948" s="83"/>
    </row>
    <row r="12949" spans="2:5" x14ac:dyDescent="0.3">
      <c r="B12949" s="104"/>
      <c r="C12949" s="105"/>
      <c r="D12949" s="121"/>
      <c r="E12949" s="83"/>
    </row>
    <row r="12950" spans="2:5" x14ac:dyDescent="0.3">
      <c r="B12950" s="104"/>
      <c r="C12950" s="105"/>
      <c r="D12950" s="121"/>
      <c r="E12950" s="83"/>
    </row>
    <row r="12951" spans="2:5" x14ac:dyDescent="0.3">
      <c r="B12951" s="104"/>
      <c r="C12951" s="105"/>
      <c r="D12951" s="121"/>
      <c r="E12951" s="83"/>
    </row>
    <row r="12952" spans="2:5" x14ac:dyDescent="0.3">
      <c r="B12952" s="104"/>
      <c r="C12952" s="105"/>
      <c r="D12952" s="121"/>
      <c r="E12952" s="83"/>
    </row>
    <row r="12953" spans="2:5" x14ac:dyDescent="0.3">
      <c r="B12953" s="104"/>
      <c r="C12953" s="105"/>
      <c r="D12953" s="121"/>
      <c r="E12953" s="83"/>
    </row>
    <row r="12954" spans="2:5" x14ac:dyDescent="0.3">
      <c r="B12954" s="104"/>
      <c r="C12954" s="105"/>
      <c r="D12954" s="121"/>
      <c r="E12954" s="83"/>
    </row>
    <row r="12955" spans="2:5" x14ac:dyDescent="0.3">
      <c r="B12955" s="104"/>
      <c r="C12955" s="105"/>
      <c r="D12955" s="121"/>
      <c r="E12955" s="83"/>
    </row>
    <row r="12956" spans="2:5" x14ac:dyDescent="0.3">
      <c r="B12956" s="104"/>
      <c r="C12956" s="105"/>
      <c r="D12956" s="121"/>
      <c r="E12956" s="83"/>
    </row>
    <row r="12957" spans="2:5" x14ac:dyDescent="0.3">
      <c r="B12957" s="104"/>
      <c r="C12957" s="105"/>
      <c r="D12957" s="121"/>
      <c r="E12957" s="83"/>
    </row>
    <row r="12958" spans="2:5" x14ac:dyDescent="0.3">
      <c r="B12958" s="104"/>
      <c r="C12958" s="105"/>
      <c r="D12958" s="121"/>
      <c r="E12958" s="83"/>
    </row>
    <row r="12959" spans="2:5" x14ac:dyDescent="0.3">
      <c r="B12959" s="104"/>
      <c r="C12959" s="105"/>
      <c r="D12959" s="121"/>
      <c r="E12959" s="83"/>
    </row>
    <row r="12960" spans="2:5" x14ac:dyDescent="0.3">
      <c r="B12960" s="104"/>
      <c r="C12960" s="105"/>
      <c r="D12960" s="121"/>
      <c r="E12960" s="83"/>
    </row>
    <row r="12961" spans="2:5" x14ac:dyDescent="0.3">
      <c r="B12961" s="104"/>
      <c r="C12961" s="105"/>
      <c r="D12961" s="121"/>
      <c r="E12961" s="83"/>
    </row>
    <row r="12962" spans="2:5" x14ac:dyDescent="0.3">
      <c r="B12962" s="104"/>
      <c r="C12962" s="105"/>
      <c r="D12962" s="121"/>
      <c r="E12962" s="83"/>
    </row>
    <row r="12963" spans="2:5" x14ac:dyDescent="0.3">
      <c r="B12963" s="104"/>
      <c r="C12963" s="105"/>
      <c r="D12963" s="121"/>
      <c r="E12963" s="83"/>
    </row>
    <row r="12964" spans="2:5" x14ac:dyDescent="0.3">
      <c r="B12964" s="104"/>
      <c r="C12964" s="105"/>
      <c r="D12964" s="121"/>
      <c r="E12964" s="83"/>
    </row>
    <row r="12965" spans="2:5" x14ac:dyDescent="0.3">
      <c r="B12965" s="104"/>
      <c r="C12965" s="105"/>
      <c r="D12965" s="121"/>
      <c r="E12965" s="83"/>
    </row>
    <row r="12966" spans="2:5" x14ac:dyDescent="0.3">
      <c r="B12966" s="104"/>
      <c r="C12966" s="105"/>
      <c r="D12966" s="121"/>
      <c r="E12966" s="83"/>
    </row>
    <row r="12967" spans="2:5" x14ac:dyDescent="0.3">
      <c r="B12967" s="104"/>
      <c r="C12967" s="105"/>
      <c r="D12967" s="121"/>
      <c r="E12967" s="83"/>
    </row>
    <row r="12968" spans="2:5" x14ac:dyDescent="0.3">
      <c r="B12968" s="104"/>
      <c r="C12968" s="105"/>
      <c r="D12968" s="121"/>
      <c r="E12968" s="83"/>
    </row>
    <row r="12969" spans="2:5" x14ac:dyDescent="0.3">
      <c r="B12969" s="104"/>
      <c r="C12969" s="105"/>
      <c r="D12969" s="121"/>
      <c r="E12969" s="83"/>
    </row>
    <row r="12970" spans="2:5" x14ac:dyDescent="0.3">
      <c r="B12970" s="104"/>
      <c r="C12970" s="105"/>
      <c r="D12970" s="121"/>
      <c r="E12970" s="83"/>
    </row>
    <row r="12971" spans="2:5" x14ac:dyDescent="0.3">
      <c r="B12971" s="104"/>
      <c r="C12971" s="105"/>
      <c r="D12971" s="121"/>
      <c r="E12971" s="83"/>
    </row>
    <row r="12972" spans="2:5" x14ac:dyDescent="0.3">
      <c r="B12972" s="104"/>
      <c r="C12972" s="105"/>
      <c r="D12972" s="121"/>
      <c r="E12972" s="83"/>
    </row>
    <row r="12973" spans="2:5" x14ac:dyDescent="0.3">
      <c r="B12973" s="104"/>
      <c r="C12973" s="105"/>
      <c r="D12973" s="121"/>
      <c r="E12973" s="83"/>
    </row>
    <row r="12974" spans="2:5" x14ac:dyDescent="0.3">
      <c r="B12974" s="104"/>
      <c r="C12974" s="105"/>
      <c r="D12974" s="121"/>
      <c r="E12974" s="83"/>
    </row>
    <row r="12975" spans="2:5" x14ac:dyDescent="0.3">
      <c r="B12975" s="104"/>
      <c r="C12975" s="105"/>
      <c r="D12975" s="121"/>
      <c r="E12975" s="83"/>
    </row>
    <row r="12976" spans="2:5" x14ac:dyDescent="0.3">
      <c r="B12976" s="104"/>
      <c r="C12976" s="105"/>
      <c r="D12976" s="121"/>
      <c r="E12976" s="83"/>
    </row>
    <row r="12977" spans="2:5" x14ac:dyDescent="0.3">
      <c r="B12977" s="104"/>
      <c r="C12977" s="105"/>
      <c r="D12977" s="121"/>
      <c r="E12977" s="83"/>
    </row>
    <row r="12978" spans="2:5" x14ac:dyDescent="0.3">
      <c r="B12978" s="104"/>
      <c r="C12978" s="105"/>
      <c r="D12978" s="121"/>
      <c r="E12978" s="83"/>
    </row>
    <row r="12979" spans="2:5" x14ac:dyDescent="0.3">
      <c r="B12979" s="104"/>
      <c r="C12979" s="105"/>
      <c r="D12979" s="121"/>
      <c r="E12979" s="83"/>
    </row>
    <row r="12980" spans="2:5" x14ac:dyDescent="0.3">
      <c r="B12980" s="104"/>
      <c r="C12980" s="105"/>
      <c r="D12980" s="121"/>
      <c r="E12980" s="83"/>
    </row>
    <row r="12981" spans="2:5" x14ac:dyDescent="0.3">
      <c r="B12981" s="104"/>
      <c r="C12981" s="105"/>
      <c r="D12981" s="121"/>
      <c r="E12981" s="83"/>
    </row>
    <row r="12982" spans="2:5" x14ac:dyDescent="0.3">
      <c r="B12982" s="104"/>
      <c r="C12982" s="105"/>
      <c r="D12982" s="121"/>
      <c r="E12982" s="83"/>
    </row>
    <row r="12983" spans="2:5" x14ac:dyDescent="0.3">
      <c r="B12983" s="104"/>
      <c r="C12983" s="105"/>
      <c r="D12983" s="121"/>
      <c r="E12983" s="83"/>
    </row>
    <row r="12984" spans="2:5" x14ac:dyDescent="0.3">
      <c r="B12984" s="104"/>
      <c r="C12984" s="105"/>
      <c r="D12984" s="121"/>
      <c r="E12984" s="83"/>
    </row>
    <row r="12985" spans="2:5" x14ac:dyDescent="0.3">
      <c r="B12985" s="104"/>
      <c r="C12985" s="105"/>
      <c r="D12985" s="121"/>
      <c r="E12985" s="83"/>
    </row>
    <row r="12986" spans="2:5" x14ac:dyDescent="0.3">
      <c r="B12986" s="104"/>
      <c r="C12986" s="105"/>
      <c r="D12986" s="121"/>
      <c r="E12986" s="83"/>
    </row>
    <row r="12987" spans="2:5" x14ac:dyDescent="0.3">
      <c r="B12987" s="104"/>
      <c r="C12987" s="105"/>
      <c r="D12987" s="121"/>
      <c r="E12987" s="83"/>
    </row>
    <row r="12988" spans="2:5" x14ac:dyDescent="0.3">
      <c r="B12988" s="104"/>
      <c r="C12988" s="105"/>
      <c r="D12988" s="121"/>
      <c r="E12988" s="83"/>
    </row>
    <row r="12989" spans="2:5" x14ac:dyDescent="0.3">
      <c r="B12989" s="104"/>
      <c r="C12989" s="105"/>
      <c r="D12989" s="121"/>
      <c r="E12989" s="83"/>
    </row>
    <row r="12990" spans="2:5" x14ac:dyDescent="0.3">
      <c r="B12990" s="104"/>
      <c r="C12990" s="105"/>
      <c r="D12990" s="121"/>
      <c r="E12990" s="83"/>
    </row>
    <row r="12991" spans="2:5" x14ac:dyDescent="0.3">
      <c r="B12991" s="104"/>
      <c r="C12991" s="105"/>
      <c r="D12991" s="121"/>
      <c r="E12991" s="83"/>
    </row>
    <row r="12992" spans="2:5" x14ac:dyDescent="0.3">
      <c r="B12992" s="104"/>
      <c r="C12992" s="105"/>
      <c r="D12992" s="121"/>
      <c r="E12992" s="83"/>
    </row>
    <row r="12993" spans="2:5" x14ac:dyDescent="0.3">
      <c r="B12993" s="104"/>
      <c r="C12993" s="105"/>
      <c r="D12993" s="121"/>
      <c r="E12993" s="83"/>
    </row>
    <row r="12994" spans="2:5" x14ac:dyDescent="0.3">
      <c r="B12994" s="104"/>
      <c r="C12994" s="105"/>
      <c r="D12994" s="121"/>
      <c r="E12994" s="83"/>
    </row>
    <row r="12995" spans="2:5" x14ac:dyDescent="0.3">
      <c r="B12995" s="104"/>
      <c r="C12995" s="105"/>
      <c r="D12995" s="121"/>
      <c r="E12995" s="83"/>
    </row>
    <row r="12996" spans="2:5" x14ac:dyDescent="0.3">
      <c r="B12996" s="104"/>
      <c r="C12996" s="105"/>
      <c r="D12996" s="121"/>
      <c r="E12996" s="83"/>
    </row>
    <row r="12997" spans="2:5" x14ac:dyDescent="0.3">
      <c r="B12997" s="104"/>
      <c r="C12997" s="105"/>
      <c r="D12997" s="121"/>
      <c r="E12997" s="83"/>
    </row>
    <row r="12998" spans="2:5" x14ac:dyDescent="0.3">
      <c r="B12998" s="104"/>
      <c r="C12998" s="105"/>
      <c r="D12998" s="121"/>
      <c r="E12998" s="83"/>
    </row>
    <row r="12999" spans="2:5" x14ac:dyDescent="0.3">
      <c r="B12999" s="104"/>
      <c r="C12999" s="105"/>
      <c r="D12999" s="121"/>
      <c r="E12999" s="83"/>
    </row>
    <row r="13000" spans="2:5" x14ac:dyDescent="0.3">
      <c r="B13000" s="104"/>
      <c r="C13000" s="105"/>
      <c r="D13000" s="121"/>
      <c r="E13000" s="83"/>
    </row>
    <row r="13001" spans="2:5" x14ac:dyDescent="0.3">
      <c r="B13001" s="104"/>
      <c r="C13001" s="105"/>
      <c r="D13001" s="121"/>
      <c r="E13001" s="83"/>
    </row>
    <row r="13002" spans="2:5" x14ac:dyDescent="0.3">
      <c r="B13002" s="104"/>
      <c r="C13002" s="105"/>
      <c r="D13002" s="121"/>
      <c r="E13002" s="83"/>
    </row>
    <row r="13003" spans="2:5" x14ac:dyDescent="0.3">
      <c r="B13003" s="104"/>
      <c r="C13003" s="105"/>
      <c r="D13003" s="121"/>
      <c r="E13003" s="83"/>
    </row>
    <row r="13004" spans="2:5" x14ac:dyDescent="0.3">
      <c r="B13004" s="104"/>
      <c r="C13004" s="105"/>
      <c r="D13004" s="121"/>
      <c r="E13004" s="83"/>
    </row>
    <row r="13005" spans="2:5" x14ac:dyDescent="0.3">
      <c r="B13005" s="104"/>
      <c r="C13005" s="105"/>
      <c r="D13005" s="121"/>
      <c r="E13005" s="83"/>
    </row>
    <row r="13006" spans="2:5" x14ac:dyDescent="0.3">
      <c r="B13006" s="104"/>
      <c r="C13006" s="105"/>
      <c r="D13006" s="121"/>
      <c r="E13006" s="83"/>
    </row>
    <row r="13007" spans="2:5" x14ac:dyDescent="0.3">
      <c r="B13007" s="104"/>
      <c r="C13007" s="105"/>
      <c r="D13007" s="121"/>
      <c r="E13007" s="83"/>
    </row>
    <row r="13008" spans="2:5" x14ac:dyDescent="0.3">
      <c r="B13008" s="104"/>
      <c r="C13008" s="105"/>
      <c r="D13008" s="121"/>
      <c r="E13008" s="83"/>
    </row>
    <row r="13009" spans="2:5" x14ac:dyDescent="0.3">
      <c r="B13009" s="104"/>
      <c r="C13009" s="105"/>
      <c r="D13009" s="121"/>
      <c r="E13009" s="83"/>
    </row>
    <row r="13010" spans="2:5" x14ac:dyDescent="0.3">
      <c r="B13010" s="104"/>
      <c r="C13010" s="105"/>
      <c r="D13010" s="121"/>
      <c r="E13010" s="83"/>
    </row>
    <row r="13011" spans="2:5" x14ac:dyDescent="0.3">
      <c r="B13011" s="104"/>
      <c r="C13011" s="105"/>
      <c r="D13011" s="121"/>
      <c r="E13011" s="83"/>
    </row>
    <row r="13012" spans="2:5" x14ac:dyDescent="0.3">
      <c r="B13012" s="104"/>
      <c r="C13012" s="105"/>
      <c r="D13012" s="121"/>
      <c r="E13012" s="83"/>
    </row>
    <row r="13013" spans="2:5" x14ac:dyDescent="0.3">
      <c r="B13013" s="104"/>
      <c r="C13013" s="105"/>
      <c r="D13013" s="121"/>
      <c r="E13013" s="83"/>
    </row>
    <row r="13014" spans="2:5" x14ac:dyDescent="0.3">
      <c r="B13014" s="104"/>
      <c r="C13014" s="105"/>
      <c r="D13014" s="121"/>
      <c r="E13014" s="83"/>
    </row>
    <row r="13015" spans="2:5" x14ac:dyDescent="0.3">
      <c r="B13015" s="104"/>
      <c r="C13015" s="105"/>
      <c r="D13015" s="121"/>
      <c r="E13015" s="83"/>
    </row>
    <row r="13016" spans="2:5" x14ac:dyDescent="0.3">
      <c r="B13016" s="104"/>
      <c r="C13016" s="105"/>
      <c r="D13016" s="121"/>
      <c r="E13016" s="83"/>
    </row>
    <row r="13017" spans="2:5" x14ac:dyDescent="0.3">
      <c r="B13017" s="104"/>
      <c r="C13017" s="105"/>
      <c r="D13017" s="121"/>
      <c r="E13017" s="83"/>
    </row>
    <row r="13018" spans="2:5" x14ac:dyDescent="0.3">
      <c r="B13018" s="104"/>
      <c r="C13018" s="105"/>
      <c r="D13018" s="121"/>
      <c r="E13018" s="83"/>
    </row>
    <row r="13019" spans="2:5" x14ac:dyDescent="0.3">
      <c r="B13019" s="104"/>
      <c r="C13019" s="105"/>
      <c r="D13019" s="121"/>
      <c r="E13019" s="83"/>
    </row>
    <row r="13020" spans="2:5" x14ac:dyDescent="0.3">
      <c r="B13020" s="104"/>
      <c r="C13020" s="105"/>
      <c r="D13020" s="121"/>
      <c r="E13020" s="83"/>
    </row>
    <row r="13021" spans="2:5" x14ac:dyDescent="0.3">
      <c r="B13021" s="104"/>
      <c r="C13021" s="105"/>
      <c r="D13021" s="121"/>
      <c r="E13021" s="83"/>
    </row>
    <row r="13022" spans="2:5" x14ac:dyDescent="0.3">
      <c r="B13022" s="104"/>
      <c r="C13022" s="105"/>
      <c r="D13022" s="121"/>
      <c r="E13022" s="83"/>
    </row>
    <row r="13023" spans="2:5" x14ac:dyDescent="0.3">
      <c r="B13023" s="104"/>
      <c r="C13023" s="105"/>
      <c r="D13023" s="121"/>
      <c r="E13023" s="83"/>
    </row>
    <row r="13024" spans="2:5" x14ac:dyDescent="0.3">
      <c r="B13024" s="104"/>
      <c r="C13024" s="105"/>
      <c r="D13024" s="121"/>
      <c r="E13024" s="83"/>
    </row>
    <row r="13025" spans="2:5" x14ac:dyDescent="0.3">
      <c r="B13025" s="104"/>
      <c r="C13025" s="105"/>
      <c r="D13025" s="121"/>
      <c r="E13025" s="83"/>
    </row>
    <row r="13026" spans="2:5" x14ac:dyDescent="0.3">
      <c r="B13026" s="104"/>
      <c r="C13026" s="105"/>
      <c r="D13026" s="121"/>
      <c r="E13026" s="83"/>
    </row>
    <row r="13027" spans="2:5" x14ac:dyDescent="0.3">
      <c r="B13027" s="104"/>
      <c r="C13027" s="105"/>
      <c r="D13027" s="121"/>
      <c r="E13027" s="83"/>
    </row>
    <row r="13028" spans="2:5" x14ac:dyDescent="0.3">
      <c r="B13028" s="104"/>
      <c r="C13028" s="105"/>
      <c r="D13028" s="121"/>
      <c r="E13028" s="83"/>
    </row>
    <row r="13029" spans="2:5" x14ac:dyDescent="0.3">
      <c r="B13029" s="104"/>
      <c r="C13029" s="105"/>
      <c r="D13029" s="121"/>
      <c r="E13029" s="83"/>
    </row>
    <row r="13030" spans="2:5" x14ac:dyDescent="0.3">
      <c r="B13030" s="104"/>
      <c r="C13030" s="105"/>
      <c r="D13030" s="121"/>
      <c r="E13030" s="83"/>
    </row>
    <row r="13031" spans="2:5" x14ac:dyDescent="0.3">
      <c r="B13031" s="104"/>
      <c r="C13031" s="105"/>
      <c r="D13031" s="121"/>
      <c r="E13031" s="83"/>
    </row>
    <row r="13032" spans="2:5" x14ac:dyDescent="0.3">
      <c r="B13032" s="104"/>
      <c r="C13032" s="105"/>
      <c r="D13032" s="121"/>
      <c r="E13032" s="83"/>
    </row>
    <row r="13033" spans="2:5" x14ac:dyDescent="0.3">
      <c r="B13033" s="104"/>
      <c r="C13033" s="105"/>
      <c r="D13033" s="121"/>
      <c r="E13033" s="83"/>
    </row>
    <row r="13034" spans="2:5" x14ac:dyDescent="0.3">
      <c r="B13034" s="104"/>
      <c r="C13034" s="105"/>
      <c r="D13034" s="121"/>
      <c r="E13034" s="83"/>
    </row>
    <row r="13035" spans="2:5" x14ac:dyDescent="0.3">
      <c r="B13035" s="104"/>
      <c r="C13035" s="105"/>
      <c r="D13035" s="121"/>
      <c r="E13035" s="83"/>
    </row>
    <row r="13036" spans="2:5" x14ac:dyDescent="0.3">
      <c r="B13036" s="104"/>
      <c r="C13036" s="105"/>
      <c r="D13036" s="121"/>
      <c r="E13036" s="83"/>
    </row>
    <row r="13037" spans="2:5" x14ac:dyDescent="0.3">
      <c r="B13037" s="104"/>
      <c r="C13037" s="105"/>
      <c r="D13037" s="121"/>
      <c r="E13037" s="83"/>
    </row>
    <row r="13038" spans="2:5" x14ac:dyDescent="0.3">
      <c r="B13038" s="104"/>
      <c r="C13038" s="105"/>
      <c r="D13038" s="121"/>
      <c r="E13038" s="83"/>
    </row>
    <row r="13039" spans="2:5" x14ac:dyDescent="0.3">
      <c r="B13039" s="104"/>
      <c r="C13039" s="105"/>
      <c r="D13039" s="121"/>
      <c r="E13039" s="83"/>
    </row>
    <row r="13040" spans="2:5" x14ac:dyDescent="0.3">
      <c r="B13040" s="104"/>
      <c r="C13040" s="105"/>
      <c r="D13040" s="121"/>
      <c r="E13040" s="83"/>
    </row>
    <row r="13041" spans="2:5" x14ac:dyDescent="0.3">
      <c r="B13041" s="104"/>
      <c r="C13041" s="105"/>
      <c r="D13041" s="121"/>
      <c r="E13041" s="83"/>
    </row>
    <row r="13042" spans="2:5" x14ac:dyDescent="0.3">
      <c r="B13042" s="104"/>
      <c r="C13042" s="105"/>
      <c r="D13042" s="121"/>
      <c r="E13042" s="83"/>
    </row>
    <row r="13043" spans="2:5" x14ac:dyDescent="0.3">
      <c r="B13043" s="104"/>
      <c r="C13043" s="105"/>
      <c r="D13043" s="121"/>
      <c r="E13043" s="83"/>
    </row>
    <row r="13044" spans="2:5" x14ac:dyDescent="0.3">
      <c r="B13044" s="104"/>
      <c r="C13044" s="105"/>
      <c r="D13044" s="121"/>
      <c r="E13044" s="83"/>
    </row>
    <row r="13045" spans="2:5" x14ac:dyDescent="0.3">
      <c r="B13045" s="104"/>
      <c r="C13045" s="105"/>
      <c r="D13045" s="121"/>
      <c r="E13045" s="83"/>
    </row>
    <row r="13046" spans="2:5" x14ac:dyDescent="0.3">
      <c r="B13046" s="104"/>
      <c r="C13046" s="105"/>
      <c r="D13046" s="121"/>
      <c r="E13046" s="83"/>
    </row>
    <row r="13047" spans="2:5" x14ac:dyDescent="0.3">
      <c r="B13047" s="104"/>
      <c r="C13047" s="105"/>
      <c r="D13047" s="121"/>
      <c r="E13047" s="83"/>
    </row>
    <row r="13048" spans="2:5" x14ac:dyDescent="0.3">
      <c r="B13048" s="104"/>
      <c r="C13048" s="105"/>
      <c r="D13048" s="121"/>
      <c r="E13048" s="83"/>
    </row>
    <row r="13049" spans="2:5" x14ac:dyDescent="0.3">
      <c r="B13049" s="104"/>
      <c r="C13049" s="105"/>
      <c r="D13049" s="121"/>
      <c r="E13049" s="83"/>
    </row>
    <row r="13050" spans="2:5" x14ac:dyDescent="0.3">
      <c r="B13050" s="104"/>
      <c r="C13050" s="105"/>
      <c r="D13050" s="121"/>
      <c r="E13050" s="83"/>
    </row>
    <row r="13051" spans="2:5" x14ac:dyDescent="0.3">
      <c r="B13051" s="104"/>
      <c r="C13051" s="105"/>
      <c r="D13051" s="121"/>
      <c r="E13051" s="83"/>
    </row>
    <row r="13052" spans="2:5" x14ac:dyDescent="0.3">
      <c r="B13052" s="104"/>
      <c r="C13052" s="105"/>
      <c r="D13052" s="121"/>
      <c r="E13052" s="83"/>
    </row>
    <row r="13053" spans="2:5" x14ac:dyDescent="0.3">
      <c r="B13053" s="104"/>
      <c r="C13053" s="105"/>
      <c r="D13053" s="121"/>
      <c r="E13053" s="83"/>
    </row>
    <row r="13054" spans="2:5" x14ac:dyDescent="0.3">
      <c r="B13054" s="104"/>
      <c r="C13054" s="105"/>
      <c r="D13054" s="121"/>
      <c r="E13054" s="83"/>
    </row>
    <row r="13055" spans="2:5" x14ac:dyDescent="0.3">
      <c r="B13055" s="104"/>
      <c r="C13055" s="105"/>
      <c r="D13055" s="121"/>
      <c r="E13055" s="83"/>
    </row>
    <row r="13056" spans="2:5" x14ac:dyDescent="0.3">
      <c r="B13056" s="104"/>
      <c r="C13056" s="105"/>
      <c r="D13056" s="121"/>
      <c r="E13056" s="83"/>
    </row>
    <row r="13057" spans="2:5" x14ac:dyDescent="0.3">
      <c r="B13057" s="104"/>
      <c r="C13057" s="105"/>
      <c r="D13057" s="121"/>
      <c r="E13057" s="83"/>
    </row>
    <row r="13058" spans="2:5" x14ac:dyDescent="0.3">
      <c r="B13058" s="104"/>
      <c r="C13058" s="105"/>
      <c r="D13058" s="121"/>
      <c r="E13058" s="83"/>
    </row>
    <row r="13059" spans="2:5" x14ac:dyDescent="0.3">
      <c r="B13059" s="104"/>
      <c r="C13059" s="105"/>
      <c r="D13059" s="121"/>
      <c r="E13059" s="83"/>
    </row>
    <row r="13060" spans="2:5" x14ac:dyDescent="0.3">
      <c r="B13060" s="104"/>
      <c r="C13060" s="105"/>
      <c r="D13060" s="121"/>
      <c r="E13060" s="83"/>
    </row>
    <row r="13061" spans="2:5" x14ac:dyDescent="0.3">
      <c r="B13061" s="104"/>
      <c r="C13061" s="105"/>
      <c r="D13061" s="121"/>
      <c r="E13061" s="83"/>
    </row>
    <row r="13062" spans="2:5" x14ac:dyDescent="0.3">
      <c r="B13062" s="104"/>
      <c r="C13062" s="105"/>
      <c r="D13062" s="121"/>
      <c r="E13062" s="83"/>
    </row>
    <row r="13063" spans="2:5" x14ac:dyDescent="0.3">
      <c r="B13063" s="104"/>
      <c r="C13063" s="105"/>
      <c r="D13063" s="121"/>
      <c r="E13063" s="83"/>
    </row>
    <row r="13064" spans="2:5" x14ac:dyDescent="0.3">
      <c r="B13064" s="104"/>
      <c r="C13064" s="105"/>
      <c r="D13064" s="121"/>
      <c r="E13064" s="83"/>
    </row>
    <row r="13065" spans="2:5" x14ac:dyDescent="0.3">
      <c r="B13065" s="104"/>
      <c r="C13065" s="105"/>
      <c r="D13065" s="121"/>
      <c r="E13065" s="83"/>
    </row>
    <row r="13066" spans="2:5" x14ac:dyDescent="0.3">
      <c r="B13066" s="104"/>
      <c r="C13066" s="105"/>
      <c r="D13066" s="121"/>
      <c r="E13066" s="83"/>
    </row>
    <row r="13067" spans="2:5" x14ac:dyDescent="0.3">
      <c r="B13067" s="104"/>
      <c r="C13067" s="105"/>
      <c r="D13067" s="121"/>
      <c r="E13067" s="83"/>
    </row>
    <row r="13068" spans="2:5" x14ac:dyDescent="0.3">
      <c r="B13068" s="104"/>
      <c r="C13068" s="105"/>
      <c r="D13068" s="121"/>
      <c r="E13068" s="83"/>
    </row>
    <row r="13069" spans="2:5" x14ac:dyDescent="0.3">
      <c r="B13069" s="104"/>
      <c r="C13069" s="105"/>
      <c r="D13069" s="121"/>
      <c r="E13069" s="83"/>
    </row>
    <row r="13070" spans="2:5" x14ac:dyDescent="0.3">
      <c r="B13070" s="104"/>
      <c r="C13070" s="105"/>
      <c r="D13070" s="121"/>
      <c r="E13070" s="83"/>
    </row>
    <row r="13071" spans="2:5" x14ac:dyDescent="0.3">
      <c r="B13071" s="104"/>
      <c r="C13071" s="105"/>
      <c r="D13071" s="121"/>
      <c r="E13071" s="83"/>
    </row>
    <row r="13072" spans="2:5" x14ac:dyDescent="0.3">
      <c r="B13072" s="104"/>
      <c r="C13072" s="105"/>
      <c r="D13072" s="121"/>
      <c r="E13072" s="83"/>
    </row>
    <row r="13073" spans="2:5" x14ac:dyDescent="0.3">
      <c r="B13073" s="104"/>
      <c r="C13073" s="105"/>
      <c r="D13073" s="121"/>
      <c r="E13073" s="83"/>
    </row>
    <row r="13074" spans="2:5" x14ac:dyDescent="0.3">
      <c r="B13074" s="104"/>
      <c r="C13074" s="105"/>
      <c r="D13074" s="121"/>
      <c r="E13074" s="83"/>
    </row>
    <row r="13075" spans="2:5" x14ac:dyDescent="0.3">
      <c r="B13075" s="104"/>
      <c r="C13075" s="105"/>
      <c r="D13075" s="121"/>
      <c r="E13075" s="83"/>
    </row>
    <row r="13076" spans="2:5" x14ac:dyDescent="0.3">
      <c r="B13076" s="104"/>
      <c r="C13076" s="105"/>
      <c r="D13076" s="121"/>
      <c r="E13076" s="83"/>
    </row>
    <row r="13077" spans="2:5" x14ac:dyDescent="0.3">
      <c r="B13077" s="104"/>
      <c r="C13077" s="105"/>
      <c r="D13077" s="121"/>
      <c r="E13077" s="83"/>
    </row>
    <row r="13078" spans="2:5" x14ac:dyDescent="0.3">
      <c r="B13078" s="104"/>
      <c r="C13078" s="105"/>
      <c r="D13078" s="121"/>
      <c r="E13078" s="83"/>
    </row>
    <row r="13079" spans="2:5" x14ac:dyDescent="0.3">
      <c r="B13079" s="104"/>
      <c r="C13079" s="105"/>
      <c r="D13079" s="121"/>
      <c r="E13079" s="83"/>
    </row>
    <row r="13080" spans="2:5" x14ac:dyDescent="0.3">
      <c r="B13080" s="104"/>
      <c r="C13080" s="105"/>
      <c r="D13080" s="121"/>
      <c r="E13080" s="83"/>
    </row>
    <row r="13081" spans="2:5" x14ac:dyDescent="0.3">
      <c r="B13081" s="104"/>
      <c r="C13081" s="105"/>
      <c r="D13081" s="121"/>
      <c r="E13081" s="83"/>
    </row>
    <row r="13082" spans="2:5" x14ac:dyDescent="0.3">
      <c r="B13082" s="104"/>
      <c r="C13082" s="105"/>
      <c r="D13082" s="121"/>
      <c r="E13082" s="83"/>
    </row>
    <row r="13083" spans="2:5" x14ac:dyDescent="0.3">
      <c r="B13083" s="104"/>
      <c r="C13083" s="105"/>
      <c r="D13083" s="121"/>
      <c r="E13083" s="83"/>
    </row>
    <row r="13084" spans="2:5" x14ac:dyDescent="0.3">
      <c r="B13084" s="104"/>
      <c r="C13084" s="105"/>
      <c r="D13084" s="121"/>
      <c r="E13084" s="83"/>
    </row>
    <row r="13085" spans="2:5" x14ac:dyDescent="0.3">
      <c r="B13085" s="104"/>
      <c r="C13085" s="105"/>
      <c r="D13085" s="121"/>
      <c r="E13085" s="83"/>
    </row>
    <row r="13086" spans="2:5" x14ac:dyDescent="0.3">
      <c r="B13086" s="104"/>
      <c r="C13086" s="105"/>
      <c r="D13086" s="121"/>
      <c r="E13086" s="83"/>
    </row>
    <row r="13087" spans="2:5" x14ac:dyDescent="0.3">
      <c r="B13087" s="104"/>
      <c r="C13087" s="105"/>
      <c r="D13087" s="121"/>
      <c r="E13087" s="83"/>
    </row>
    <row r="13088" spans="2:5" x14ac:dyDescent="0.3">
      <c r="B13088" s="104"/>
      <c r="C13088" s="105"/>
      <c r="D13088" s="121"/>
      <c r="E13088" s="83"/>
    </row>
    <row r="13089" spans="2:5" x14ac:dyDescent="0.3">
      <c r="B13089" s="104"/>
      <c r="C13089" s="105"/>
      <c r="D13089" s="121"/>
      <c r="E13089" s="83"/>
    </row>
    <row r="13090" spans="2:5" x14ac:dyDescent="0.3">
      <c r="B13090" s="104"/>
      <c r="C13090" s="105"/>
      <c r="D13090" s="121"/>
      <c r="E13090" s="83"/>
    </row>
    <row r="13091" spans="2:5" x14ac:dyDescent="0.3">
      <c r="B13091" s="104"/>
      <c r="C13091" s="105"/>
      <c r="D13091" s="121"/>
      <c r="E13091" s="83"/>
    </row>
    <row r="13092" spans="2:5" x14ac:dyDescent="0.3">
      <c r="B13092" s="104"/>
      <c r="C13092" s="105"/>
      <c r="D13092" s="121"/>
      <c r="E13092" s="83"/>
    </row>
    <row r="13093" spans="2:5" x14ac:dyDescent="0.3">
      <c r="B13093" s="104"/>
      <c r="C13093" s="105"/>
      <c r="D13093" s="121"/>
      <c r="E13093" s="83"/>
    </row>
    <row r="13094" spans="2:5" x14ac:dyDescent="0.3">
      <c r="B13094" s="104"/>
      <c r="C13094" s="105"/>
      <c r="D13094" s="121"/>
      <c r="E13094" s="83"/>
    </row>
    <row r="13095" spans="2:5" x14ac:dyDescent="0.3">
      <c r="B13095" s="104"/>
      <c r="C13095" s="105"/>
      <c r="D13095" s="121"/>
      <c r="E13095" s="83"/>
    </row>
    <row r="13096" spans="2:5" x14ac:dyDescent="0.3">
      <c r="B13096" s="104"/>
      <c r="C13096" s="105"/>
      <c r="D13096" s="121"/>
      <c r="E13096" s="83"/>
    </row>
    <row r="13097" spans="2:5" x14ac:dyDescent="0.3">
      <c r="B13097" s="104"/>
      <c r="C13097" s="105"/>
      <c r="D13097" s="121"/>
      <c r="E13097" s="83"/>
    </row>
    <row r="13098" spans="2:5" x14ac:dyDescent="0.3">
      <c r="B13098" s="104"/>
      <c r="C13098" s="105"/>
      <c r="D13098" s="121"/>
      <c r="E13098" s="83"/>
    </row>
    <row r="13099" spans="2:5" x14ac:dyDescent="0.3">
      <c r="B13099" s="104"/>
      <c r="C13099" s="105"/>
      <c r="D13099" s="121"/>
      <c r="E13099" s="83"/>
    </row>
    <row r="13100" spans="2:5" x14ac:dyDescent="0.3">
      <c r="B13100" s="104"/>
      <c r="C13100" s="105"/>
      <c r="D13100" s="121"/>
      <c r="E13100" s="83"/>
    </row>
    <row r="13101" spans="2:5" x14ac:dyDescent="0.3">
      <c r="B13101" s="104"/>
      <c r="C13101" s="105"/>
      <c r="D13101" s="121"/>
      <c r="E13101" s="83"/>
    </row>
    <row r="13102" spans="2:5" x14ac:dyDescent="0.3">
      <c r="B13102" s="104"/>
      <c r="C13102" s="105"/>
      <c r="D13102" s="121"/>
      <c r="E13102" s="83"/>
    </row>
    <row r="13103" spans="2:5" x14ac:dyDescent="0.3">
      <c r="B13103" s="104"/>
      <c r="C13103" s="105"/>
      <c r="D13103" s="121"/>
      <c r="E13103" s="83"/>
    </row>
    <row r="13104" spans="2:5" x14ac:dyDescent="0.3">
      <c r="B13104" s="104"/>
      <c r="C13104" s="105"/>
      <c r="D13104" s="121"/>
      <c r="E13104" s="83"/>
    </row>
    <row r="13105" spans="2:5" x14ac:dyDescent="0.3">
      <c r="B13105" s="104"/>
      <c r="C13105" s="105"/>
      <c r="D13105" s="121"/>
      <c r="E13105" s="83"/>
    </row>
    <row r="13106" spans="2:5" x14ac:dyDescent="0.3">
      <c r="B13106" s="104"/>
      <c r="C13106" s="105"/>
      <c r="D13106" s="121"/>
      <c r="E13106" s="83"/>
    </row>
    <row r="13107" spans="2:5" x14ac:dyDescent="0.3">
      <c r="B13107" s="104"/>
      <c r="C13107" s="105"/>
      <c r="D13107" s="121"/>
      <c r="E13107" s="83"/>
    </row>
    <row r="13108" spans="2:5" x14ac:dyDescent="0.3">
      <c r="B13108" s="104"/>
      <c r="C13108" s="105"/>
      <c r="D13108" s="121"/>
      <c r="E13108" s="83"/>
    </row>
    <row r="13109" spans="2:5" x14ac:dyDescent="0.3">
      <c r="B13109" s="104"/>
      <c r="C13109" s="105"/>
      <c r="D13109" s="121"/>
      <c r="E13109" s="83"/>
    </row>
    <row r="13110" spans="2:5" x14ac:dyDescent="0.3">
      <c r="B13110" s="104"/>
      <c r="C13110" s="105"/>
      <c r="D13110" s="121"/>
      <c r="E13110" s="83"/>
    </row>
    <row r="13111" spans="2:5" x14ac:dyDescent="0.3">
      <c r="B13111" s="104"/>
      <c r="C13111" s="105"/>
      <c r="D13111" s="121"/>
      <c r="E13111" s="83"/>
    </row>
    <row r="13112" spans="2:5" x14ac:dyDescent="0.3">
      <c r="B13112" s="104"/>
      <c r="C13112" s="105"/>
      <c r="D13112" s="121"/>
      <c r="E13112" s="83"/>
    </row>
    <row r="13113" spans="2:5" x14ac:dyDescent="0.3">
      <c r="B13113" s="104"/>
      <c r="C13113" s="105"/>
      <c r="D13113" s="121"/>
      <c r="E13113" s="83"/>
    </row>
    <row r="13114" spans="2:5" x14ac:dyDescent="0.3">
      <c r="B13114" s="104"/>
      <c r="C13114" s="105"/>
      <c r="D13114" s="121"/>
      <c r="E13114" s="83"/>
    </row>
    <row r="13115" spans="2:5" x14ac:dyDescent="0.3">
      <c r="B13115" s="104"/>
      <c r="C13115" s="105"/>
      <c r="D13115" s="121"/>
      <c r="E13115" s="83"/>
    </row>
    <row r="13116" spans="2:5" x14ac:dyDescent="0.3">
      <c r="B13116" s="104"/>
      <c r="C13116" s="105"/>
      <c r="D13116" s="121"/>
      <c r="E13116" s="83"/>
    </row>
    <row r="13117" spans="2:5" x14ac:dyDescent="0.3">
      <c r="B13117" s="104"/>
      <c r="C13117" s="105"/>
      <c r="D13117" s="121"/>
      <c r="E13117" s="83"/>
    </row>
    <row r="13118" spans="2:5" x14ac:dyDescent="0.3">
      <c r="B13118" s="104"/>
      <c r="C13118" s="105"/>
      <c r="D13118" s="121"/>
      <c r="E13118" s="83"/>
    </row>
    <row r="13119" spans="2:5" x14ac:dyDescent="0.3">
      <c r="B13119" s="104"/>
      <c r="C13119" s="105"/>
      <c r="D13119" s="121"/>
      <c r="E13119" s="83"/>
    </row>
    <row r="13120" spans="2:5" x14ac:dyDescent="0.3">
      <c r="B13120" s="104"/>
      <c r="C13120" s="105"/>
      <c r="D13120" s="121"/>
      <c r="E13120" s="83"/>
    </row>
    <row r="13121" spans="2:5" x14ac:dyDescent="0.3">
      <c r="B13121" s="104"/>
      <c r="C13121" s="105"/>
      <c r="D13121" s="121"/>
      <c r="E13121" s="83"/>
    </row>
    <row r="13122" spans="2:5" x14ac:dyDescent="0.3">
      <c r="B13122" s="104"/>
      <c r="C13122" s="105"/>
      <c r="D13122" s="121"/>
      <c r="E13122" s="83"/>
    </row>
    <row r="13123" spans="2:5" x14ac:dyDescent="0.3">
      <c r="B13123" s="104"/>
      <c r="C13123" s="105"/>
      <c r="D13123" s="121"/>
      <c r="E13123" s="83"/>
    </row>
    <row r="13124" spans="2:5" x14ac:dyDescent="0.3">
      <c r="B13124" s="104"/>
      <c r="C13124" s="105"/>
      <c r="D13124" s="121"/>
      <c r="E13124" s="83"/>
    </row>
    <row r="13125" spans="2:5" x14ac:dyDescent="0.3">
      <c r="B13125" s="104"/>
      <c r="C13125" s="105"/>
      <c r="D13125" s="121"/>
      <c r="E13125" s="83"/>
    </row>
    <row r="13126" spans="2:5" x14ac:dyDescent="0.3">
      <c r="B13126" s="104"/>
      <c r="C13126" s="105"/>
      <c r="D13126" s="121"/>
      <c r="E13126" s="83"/>
    </row>
    <row r="13127" spans="2:5" x14ac:dyDescent="0.3">
      <c r="B13127" s="104"/>
      <c r="C13127" s="105"/>
      <c r="D13127" s="121"/>
      <c r="E13127" s="83"/>
    </row>
    <row r="13128" spans="2:5" x14ac:dyDescent="0.3">
      <c r="B13128" s="104"/>
      <c r="C13128" s="105"/>
      <c r="D13128" s="121"/>
      <c r="E13128" s="83"/>
    </row>
    <row r="13129" spans="2:5" x14ac:dyDescent="0.3">
      <c r="B13129" s="104"/>
      <c r="C13129" s="105"/>
      <c r="D13129" s="121"/>
      <c r="E13129" s="83"/>
    </row>
    <row r="13130" spans="2:5" x14ac:dyDescent="0.3">
      <c r="B13130" s="104"/>
      <c r="C13130" s="105"/>
      <c r="D13130" s="121"/>
      <c r="E13130" s="83"/>
    </row>
    <row r="13131" spans="2:5" x14ac:dyDescent="0.3">
      <c r="B13131" s="104"/>
      <c r="C13131" s="105"/>
      <c r="D13131" s="121"/>
      <c r="E13131" s="83"/>
    </row>
    <row r="13132" spans="2:5" x14ac:dyDescent="0.3">
      <c r="B13132" s="104"/>
      <c r="C13132" s="105"/>
      <c r="D13132" s="121"/>
      <c r="E13132" s="83"/>
    </row>
    <row r="13133" spans="2:5" x14ac:dyDescent="0.3">
      <c r="B13133" s="104"/>
      <c r="C13133" s="105"/>
      <c r="D13133" s="121"/>
      <c r="E13133" s="83"/>
    </row>
    <row r="13134" spans="2:5" x14ac:dyDescent="0.3">
      <c r="B13134" s="104"/>
      <c r="C13134" s="105"/>
      <c r="D13134" s="121"/>
      <c r="E13134" s="83"/>
    </row>
    <row r="13135" spans="2:5" x14ac:dyDescent="0.3">
      <c r="B13135" s="104"/>
      <c r="C13135" s="105"/>
      <c r="D13135" s="121"/>
      <c r="E13135" s="83"/>
    </row>
    <row r="13136" spans="2:5" x14ac:dyDescent="0.3">
      <c r="B13136" s="104"/>
      <c r="C13136" s="105"/>
      <c r="D13136" s="121"/>
      <c r="E13136" s="83"/>
    </row>
    <row r="13137" spans="2:5" x14ac:dyDescent="0.3">
      <c r="B13137" s="104"/>
      <c r="C13137" s="105"/>
      <c r="D13137" s="121"/>
      <c r="E13137" s="83"/>
    </row>
    <row r="13138" spans="2:5" x14ac:dyDescent="0.3">
      <c r="B13138" s="104"/>
      <c r="C13138" s="105"/>
      <c r="D13138" s="121"/>
      <c r="E13138" s="83"/>
    </row>
    <row r="13139" spans="2:5" x14ac:dyDescent="0.3">
      <c r="B13139" s="104"/>
      <c r="C13139" s="105"/>
      <c r="D13139" s="121"/>
      <c r="E13139" s="83"/>
    </row>
    <row r="13140" spans="2:5" x14ac:dyDescent="0.3">
      <c r="B13140" s="104"/>
      <c r="C13140" s="105"/>
      <c r="D13140" s="121"/>
      <c r="E13140" s="83"/>
    </row>
    <row r="13141" spans="2:5" x14ac:dyDescent="0.3">
      <c r="B13141" s="104"/>
      <c r="C13141" s="105"/>
      <c r="D13141" s="121"/>
      <c r="E13141" s="83"/>
    </row>
    <row r="13142" spans="2:5" x14ac:dyDescent="0.3">
      <c r="B13142" s="104"/>
      <c r="C13142" s="105"/>
      <c r="D13142" s="121"/>
      <c r="E13142" s="83"/>
    </row>
    <row r="13143" spans="2:5" x14ac:dyDescent="0.3">
      <c r="B13143" s="104"/>
      <c r="C13143" s="105"/>
      <c r="D13143" s="121"/>
      <c r="E13143" s="83"/>
    </row>
    <row r="13144" spans="2:5" x14ac:dyDescent="0.3">
      <c r="B13144" s="104"/>
      <c r="C13144" s="105"/>
      <c r="D13144" s="121"/>
      <c r="E13144" s="83"/>
    </row>
    <row r="13145" spans="2:5" x14ac:dyDescent="0.3">
      <c r="B13145" s="104"/>
      <c r="C13145" s="105"/>
      <c r="D13145" s="121"/>
      <c r="E13145" s="83"/>
    </row>
    <row r="13146" spans="2:5" x14ac:dyDescent="0.3">
      <c r="B13146" s="104"/>
      <c r="C13146" s="105"/>
      <c r="D13146" s="121"/>
      <c r="E13146" s="83"/>
    </row>
    <row r="13147" spans="2:5" x14ac:dyDescent="0.3">
      <c r="B13147" s="104"/>
      <c r="C13147" s="105"/>
      <c r="D13147" s="121"/>
      <c r="E13147" s="83"/>
    </row>
    <row r="13148" spans="2:5" x14ac:dyDescent="0.3">
      <c r="B13148" s="104"/>
      <c r="C13148" s="105"/>
      <c r="D13148" s="121"/>
      <c r="E13148" s="83"/>
    </row>
    <row r="13149" spans="2:5" x14ac:dyDescent="0.3">
      <c r="B13149" s="104"/>
      <c r="C13149" s="105"/>
      <c r="D13149" s="121"/>
      <c r="E13149" s="83"/>
    </row>
    <row r="13150" spans="2:5" x14ac:dyDescent="0.3">
      <c r="B13150" s="104"/>
      <c r="C13150" s="105"/>
      <c r="D13150" s="121"/>
      <c r="E13150" s="83"/>
    </row>
    <row r="13151" spans="2:5" x14ac:dyDescent="0.3">
      <c r="B13151" s="104"/>
      <c r="C13151" s="105"/>
      <c r="D13151" s="121"/>
      <c r="E13151" s="83"/>
    </row>
    <row r="13152" spans="2:5" x14ac:dyDescent="0.3">
      <c r="B13152" s="104"/>
      <c r="C13152" s="105"/>
      <c r="D13152" s="121"/>
      <c r="E13152" s="83"/>
    </row>
    <row r="13153" spans="2:5" x14ac:dyDescent="0.3">
      <c r="B13153" s="104"/>
      <c r="C13153" s="105"/>
      <c r="D13153" s="121"/>
      <c r="E13153" s="83"/>
    </row>
    <row r="13154" spans="2:5" x14ac:dyDescent="0.3">
      <c r="B13154" s="104"/>
      <c r="C13154" s="105"/>
      <c r="D13154" s="121"/>
      <c r="E13154" s="83"/>
    </row>
    <row r="13155" spans="2:5" x14ac:dyDescent="0.3">
      <c r="B13155" s="104"/>
      <c r="C13155" s="105"/>
      <c r="D13155" s="121"/>
      <c r="E13155" s="83"/>
    </row>
    <row r="13156" spans="2:5" x14ac:dyDescent="0.3">
      <c r="B13156" s="104"/>
      <c r="C13156" s="105"/>
      <c r="D13156" s="121"/>
      <c r="E13156" s="83"/>
    </row>
    <row r="13157" spans="2:5" x14ac:dyDescent="0.3">
      <c r="B13157" s="104"/>
      <c r="C13157" s="105"/>
      <c r="D13157" s="121"/>
      <c r="E13157" s="83"/>
    </row>
    <row r="13158" spans="2:5" x14ac:dyDescent="0.3">
      <c r="B13158" s="104"/>
      <c r="C13158" s="105"/>
      <c r="D13158" s="121"/>
      <c r="E13158" s="83"/>
    </row>
    <row r="13159" spans="2:5" x14ac:dyDescent="0.3">
      <c r="B13159" s="104"/>
      <c r="C13159" s="105"/>
      <c r="D13159" s="121"/>
      <c r="E13159" s="83"/>
    </row>
    <row r="13160" spans="2:5" x14ac:dyDescent="0.3">
      <c r="B13160" s="104"/>
      <c r="C13160" s="105"/>
      <c r="D13160" s="121"/>
      <c r="E13160" s="83"/>
    </row>
    <row r="13161" spans="2:5" x14ac:dyDescent="0.3">
      <c r="B13161" s="104"/>
      <c r="C13161" s="105"/>
      <c r="D13161" s="121"/>
      <c r="E13161" s="83"/>
    </row>
    <row r="13162" spans="2:5" x14ac:dyDescent="0.3">
      <c r="B13162" s="104"/>
      <c r="C13162" s="105"/>
      <c r="D13162" s="121"/>
      <c r="E13162" s="83"/>
    </row>
    <row r="13163" spans="2:5" x14ac:dyDescent="0.3">
      <c r="B13163" s="104"/>
      <c r="C13163" s="105"/>
      <c r="D13163" s="121"/>
      <c r="E13163" s="83"/>
    </row>
    <row r="13164" spans="2:5" x14ac:dyDescent="0.3">
      <c r="B13164" s="104"/>
      <c r="C13164" s="105"/>
      <c r="D13164" s="121"/>
      <c r="E13164" s="83"/>
    </row>
    <row r="13165" spans="2:5" x14ac:dyDescent="0.3">
      <c r="B13165" s="104"/>
      <c r="C13165" s="105"/>
      <c r="D13165" s="121"/>
      <c r="E13165" s="83"/>
    </row>
    <row r="13166" spans="2:5" x14ac:dyDescent="0.3">
      <c r="B13166" s="104"/>
      <c r="C13166" s="105"/>
      <c r="D13166" s="121"/>
      <c r="E13166" s="83"/>
    </row>
    <row r="13167" spans="2:5" x14ac:dyDescent="0.3">
      <c r="B13167" s="104"/>
      <c r="C13167" s="105"/>
      <c r="D13167" s="121"/>
      <c r="E13167" s="83"/>
    </row>
    <row r="13168" spans="2:5" x14ac:dyDescent="0.3">
      <c r="B13168" s="104"/>
      <c r="C13168" s="105"/>
      <c r="D13168" s="121"/>
      <c r="E13168" s="83"/>
    </row>
    <row r="13169" spans="2:5" x14ac:dyDescent="0.3">
      <c r="B13169" s="104"/>
      <c r="C13169" s="105"/>
      <c r="D13169" s="121"/>
      <c r="E13169" s="83"/>
    </row>
    <row r="13170" spans="2:5" x14ac:dyDescent="0.3">
      <c r="B13170" s="104"/>
      <c r="C13170" s="105"/>
      <c r="D13170" s="121"/>
      <c r="E13170" s="83"/>
    </row>
    <row r="13171" spans="2:5" x14ac:dyDescent="0.3">
      <c r="B13171" s="104"/>
      <c r="C13171" s="105"/>
      <c r="D13171" s="121"/>
      <c r="E13171" s="83"/>
    </row>
    <row r="13172" spans="2:5" x14ac:dyDescent="0.3">
      <c r="B13172" s="104"/>
      <c r="C13172" s="105"/>
      <c r="D13172" s="121"/>
      <c r="E13172" s="83"/>
    </row>
    <row r="13173" spans="2:5" x14ac:dyDescent="0.3">
      <c r="B13173" s="104"/>
      <c r="C13173" s="105"/>
      <c r="D13173" s="121"/>
      <c r="E13173" s="83"/>
    </row>
    <row r="13174" spans="2:5" x14ac:dyDescent="0.3">
      <c r="B13174" s="104"/>
      <c r="C13174" s="105"/>
      <c r="D13174" s="121"/>
      <c r="E13174" s="83"/>
    </row>
    <row r="13175" spans="2:5" x14ac:dyDescent="0.3">
      <c r="B13175" s="104"/>
      <c r="C13175" s="105"/>
      <c r="D13175" s="121"/>
      <c r="E13175" s="83"/>
    </row>
    <row r="13176" spans="2:5" x14ac:dyDescent="0.3">
      <c r="B13176" s="104"/>
      <c r="C13176" s="105"/>
      <c r="D13176" s="121"/>
      <c r="E13176" s="83"/>
    </row>
    <row r="13177" spans="2:5" x14ac:dyDescent="0.3">
      <c r="B13177" s="104"/>
      <c r="C13177" s="105"/>
      <c r="D13177" s="121"/>
      <c r="E13177" s="83"/>
    </row>
    <row r="13178" spans="2:5" x14ac:dyDescent="0.3">
      <c r="B13178" s="104"/>
      <c r="C13178" s="105"/>
      <c r="D13178" s="121"/>
      <c r="E13178" s="83"/>
    </row>
    <row r="13179" spans="2:5" x14ac:dyDescent="0.3">
      <c r="B13179" s="104"/>
      <c r="C13179" s="105"/>
      <c r="D13179" s="121"/>
      <c r="E13179" s="83"/>
    </row>
    <row r="13180" spans="2:5" x14ac:dyDescent="0.3">
      <c r="B13180" s="104"/>
      <c r="C13180" s="105"/>
      <c r="D13180" s="121"/>
      <c r="E13180" s="83"/>
    </row>
    <row r="13181" spans="2:5" x14ac:dyDescent="0.3">
      <c r="B13181" s="104"/>
      <c r="C13181" s="105"/>
      <c r="D13181" s="121"/>
      <c r="E13181" s="83"/>
    </row>
    <row r="13182" spans="2:5" x14ac:dyDescent="0.3">
      <c r="B13182" s="104"/>
      <c r="C13182" s="105"/>
      <c r="D13182" s="121"/>
      <c r="E13182" s="83"/>
    </row>
    <row r="13183" spans="2:5" x14ac:dyDescent="0.3">
      <c r="B13183" s="104"/>
      <c r="C13183" s="105"/>
      <c r="D13183" s="121"/>
      <c r="E13183" s="83"/>
    </row>
    <row r="13184" spans="2:5" x14ac:dyDescent="0.3">
      <c r="B13184" s="104"/>
      <c r="C13184" s="105"/>
      <c r="D13184" s="121"/>
      <c r="E13184" s="83"/>
    </row>
    <row r="13185" spans="2:5" x14ac:dyDescent="0.3">
      <c r="B13185" s="104"/>
      <c r="C13185" s="105"/>
      <c r="D13185" s="121"/>
      <c r="E13185" s="83"/>
    </row>
    <row r="13186" spans="2:5" x14ac:dyDescent="0.3">
      <c r="B13186" s="104"/>
      <c r="C13186" s="105"/>
      <c r="D13186" s="121"/>
      <c r="E13186" s="83"/>
    </row>
    <row r="13187" spans="2:5" x14ac:dyDescent="0.3">
      <c r="B13187" s="104"/>
      <c r="C13187" s="105"/>
      <c r="D13187" s="121"/>
      <c r="E13187" s="83"/>
    </row>
    <row r="13188" spans="2:5" x14ac:dyDescent="0.3">
      <c r="B13188" s="104"/>
      <c r="C13188" s="105"/>
      <c r="D13188" s="121"/>
      <c r="E13188" s="83"/>
    </row>
    <row r="13189" spans="2:5" x14ac:dyDescent="0.3">
      <c r="B13189" s="104"/>
      <c r="C13189" s="105"/>
      <c r="D13189" s="121"/>
      <c r="E13189" s="83"/>
    </row>
    <row r="13190" spans="2:5" x14ac:dyDescent="0.3">
      <c r="B13190" s="104"/>
      <c r="C13190" s="105"/>
      <c r="D13190" s="121"/>
      <c r="E13190" s="83"/>
    </row>
    <row r="13191" spans="2:5" x14ac:dyDescent="0.3">
      <c r="B13191" s="104"/>
      <c r="C13191" s="105"/>
      <c r="D13191" s="121"/>
      <c r="E13191" s="83"/>
    </row>
    <row r="13192" spans="2:5" x14ac:dyDescent="0.3">
      <c r="B13192" s="104"/>
      <c r="C13192" s="105"/>
      <c r="D13192" s="121"/>
      <c r="E13192" s="83"/>
    </row>
    <row r="13193" spans="2:5" x14ac:dyDescent="0.3">
      <c r="B13193" s="104"/>
      <c r="C13193" s="105"/>
      <c r="D13193" s="121"/>
      <c r="E13193" s="83"/>
    </row>
    <row r="13194" spans="2:5" x14ac:dyDescent="0.3">
      <c r="B13194" s="104"/>
      <c r="C13194" s="105"/>
      <c r="D13194" s="121"/>
      <c r="E13194" s="83"/>
    </row>
    <row r="13195" spans="2:5" x14ac:dyDescent="0.3">
      <c r="B13195" s="104"/>
      <c r="C13195" s="105"/>
      <c r="D13195" s="121"/>
      <c r="E13195" s="83"/>
    </row>
    <row r="13196" spans="2:5" x14ac:dyDescent="0.3">
      <c r="B13196" s="104"/>
      <c r="C13196" s="105"/>
      <c r="D13196" s="121"/>
      <c r="E13196" s="83"/>
    </row>
    <row r="13197" spans="2:5" x14ac:dyDescent="0.3">
      <c r="B13197" s="104"/>
      <c r="C13197" s="105"/>
      <c r="D13197" s="121"/>
      <c r="E13197" s="83"/>
    </row>
    <row r="13198" spans="2:5" x14ac:dyDescent="0.3">
      <c r="B13198" s="104"/>
      <c r="C13198" s="105"/>
      <c r="D13198" s="121"/>
      <c r="E13198" s="83"/>
    </row>
    <row r="13199" spans="2:5" x14ac:dyDescent="0.3">
      <c r="B13199" s="104"/>
      <c r="C13199" s="105"/>
      <c r="D13199" s="121"/>
      <c r="E13199" s="83"/>
    </row>
    <row r="13200" spans="2:5" x14ac:dyDescent="0.3">
      <c r="B13200" s="104"/>
      <c r="C13200" s="105"/>
      <c r="D13200" s="121"/>
      <c r="E13200" s="83"/>
    </row>
    <row r="13201" spans="2:5" x14ac:dyDescent="0.3">
      <c r="B13201" s="104"/>
      <c r="C13201" s="105"/>
      <c r="D13201" s="121"/>
      <c r="E13201" s="83"/>
    </row>
    <row r="13202" spans="2:5" x14ac:dyDescent="0.3">
      <c r="B13202" s="104"/>
      <c r="C13202" s="105"/>
      <c r="D13202" s="121"/>
      <c r="E13202" s="83"/>
    </row>
    <row r="13203" spans="2:5" x14ac:dyDescent="0.3">
      <c r="B13203" s="104"/>
      <c r="C13203" s="105"/>
      <c r="D13203" s="121"/>
      <c r="E13203" s="83"/>
    </row>
    <row r="13204" spans="2:5" x14ac:dyDescent="0.3">
      <c r="B13204" s="104"/>
      <c r="C13204" s="105"/>
      <c r="D13204" s="121"/>
      <c r="E13204" s="83"/>
    </row>
    <row r="13205" spans="2:5" x14ac:dyDescent="0.3">
      <c r="B13205" s="104"/>
      <c r="C13205" s="105"/>
      <c r="D13205" s="121"/>
      <c r="E13205" s="83"/>
    </row>
    <row r="13206" spans="2:5" x14ac:dyDescent="0.3">
      <c r="B13206" s="104"/>
      <c r="C13206" s="105"/>
      <c r="D13206" s="121"/>
      <c r="E13206" s="83"/>
    </row>
    <row r="13207" spans="2:5" x14ac:dyDescent="0.3">
      <c r="B13207" s="104"/>
      <c r="C13207" s="105"/>
      <c r="D13207" s="121"/>
      <c r="E13207" s="83"/>
    </row>
    <row r="13208" spans="2:5" x14ac:dyDescent="0.3">
      <c r="B13208" s="104"/>
      <c r="C13208" s="105"/>
      <c r="D13208" s="121"/>
      <c r="E13208" s="83"/>
    </row>
    <row r="13209" spans="2:5" x14ac:dyDescent="0.3">
      <c r="B13209" s="104"/>
      <c r="C13209" s="105"/>
      <c r="D13209" s="121"/>
      <c r="E13209" s="83"/>
    </row>
    <row r="13210" spans="2:5" x14ac:dyDescent="0.3">
      <c r="B13210" s="104"/>
      <c r="C13210" s="105"/>
      <c r="D13210" s="121"/>
      <c r="E13210" s="83"/>
    </row>
    <row r="13211" spans="2:5" x14ac:dyDescent="0.3">
      <c r="B13211" s="104"/>
      <c r="C13211" s="105"/>
      <c r="D13211" s="121"/>
      <c r="E13211" s="83"/>
    </row>
    <row r="13212" spans="2:5" x14ac:dyDescent="0.3">
      <c r="B13212" s="104"/>
      <c r="C13212" s="105"/>
      <c r="D13212" s="121"/>
      <c r="E13212" s="83"/>
    </row>
    <row r="13213" spans="2:5" x14ac:dyDescent="0.3">
      <c r="B13213" s="104"/>
      <c r="C13213" s="105"/>
      <c r="D13213" s="121"/>
      <c r="E13213" s="83"/>
    </row>
    <row r="13214" spans="2:5" x14ac:dyDescent="0.3">
      <c r="B13214" s="104"/>
      <c r="C13214" s="105"/>
      <c r="D13214" s="121"/>
      <c r="E13214" s="83"/>
    </row>
    <row r="13215" spans="2:5" x14ac:dyDescent="0.3">
      <c r="B13215" s="104"/>
      <c r="C13215" s="105"/>
      <c r="D13215" s="121"/>
      <c r="E13215" s="83"/>
    </row>
    <row r="13216" spans="2:5" x14ac:dyDescent="0.3">
      <c r="B13216" s="104"/>
      <c r="C13216" s="105"/>
      <c r="D13216" s="121"/>
      <c r="E13216" s="83"/>
    </row>
    <row r="13217" spans="2:5" x14ac:dyDescent="0.3">
      <c r="B13217" s="104"/>
      <c r="C13217" s="105"/>
      <c r="D13217" s="121"/>
      <c r="E13217" s="83"/>
    </row>
    <row r="13218" spans="2:5" x14ac:dyDescent="0.3">
      <c r="B13218" s="104"/>
      <c r="C13218" s="105"/>
      <c r="D13218" s="121"/>
      <c r="E13218" s="83"/>
    </row>
    <row r="13219" spans="2:5" x14ac:dyDescent="0.3">
      <c r="B13219" s="104"/>
      <c r="C13219" s="105"/>
      <c r="D13219" s="121"/>
      <c r="E13219" s="83"/>
    </row>
    <row r="13220" spans="2:5" x14ac:dyDescent="0.3">
      <c r="B13220" s="104"/>
      <c r="C13220" s="105"/>
      <c r="D13220" s="121"/>
      <c r="E13220" s="83"/>
    </row>
    <row r="13221" spans="2:5" x14ac:dyDescent="0.3">
      <c r="B13221" s="104"/>
      <c r="C13221" s="105"/>
      <c r="D13221" s="121"/>
      <c r="E13221" s="83"/>
    </row>
    <row r="13222" spans="2:5" x14ac:dyDescent="0.3">
      <c r="B13222" s="104"/>
      <c r="C13222" s="105"/>
      <c r="D13222" s="121"/>
      <c r="E13222" s="83"/>
    </row>
    <row r="13223" spans="2:5" x14ac:dyDescent="0.3">
      <c r="B13223" s="104"/>
      <c r="C13223" s="105"/>
      <c r="D13223" s="121"/>
      <c r="E13223" s="83"/>
    </row>
    <row r="13224" spans="2:5" x14ac:dyDescent="0.3">
      <c r="B13224" s="104"/>
      <c r="C13224" s="105"/>
      <c r="D13224" s="121"/>
      <c r="E13224" s="83"/>
    </row>
    <row r="13225" spans="2:5" x14ac:dyDescent="0.3">
      <c r="B13225" s="104"/>
      <c r="C13225" s="105"/>
      <c r="D13225" s="121"/>
      <c r="E13225" s="83"/>
    </row>
    <row r="13226" spans="2:5" x14ac:dyDescent="0.3">
      <c r="B13226" s="104"/>
      <c r="C13226" s="105"/>
      <c r="D13226" s="121"/>
      <c r="E13226" s="83"/>
    </row>
    <row r="13227" spans="2:5" x14ac:dyDescent="0.3">
      <c r="B13227" s="104"/>
      <c r="C13227" s="105"/>
      <c r="D13227" s="121"/>
      <c r="E13227" s="83"/>
    </row>
    <row r="13228" spans="2:5" x14ac:dyDescent="0.3">
      <c r="B13228" s="104"/>
      <c r="C13228" s="105"/>
      <c r="D13228" s="121"/>
      <c r="E13228" s="83"/>
    </row>
    <row r="13229" spans="2:5" x14ac:dyDescent="0.3">
      <c r="B13229" s="104"/>
      <c r="C13229" s="105"/>
      <c r="D13229" s="121"/>
      <c r="E13229" s="83"/>
    </row>
    <row r="13230" spans="2:5" x14ac:dyDescent="0.3">
      <c r="B13230" s="104"/>
      <c r="C13230" s="105"/>
      <c r="D13230" s="121"/>
      <c r="E13230" s="83"/>
    </row>
    <row r="13231" spans="2:5" x14ac:dyDescent="0.3">
      <c r="B13231" s="104"/>
      <c r="C13231" s="105"/>
      <c r="D13231" s="121"/>
      <c r="E13231" s="83"/>
    </row>
    <row r="13232" spans="2:5" x14ac:dyDescent="0.3">
      <c r="B13232" s="104"/>
      <c r="C13232" s="105"/>
      <c r="D13232" s="121"/>
      <c r="E13232" s="83"/>
    </row>
    <row r="13233" spans="2:5" x14ac:dyDescent="0.3">
      <c r="B13233" s="104"/>
      <c r="C13233" s="105"/>
      <c r="D13233" s="121"/>
      <c r="E13233" s="83"/>
    </row>
    <row r="13234" spans="2:5" x14ac:dyDescent="0.3">
      <c r="B13234" s="104"/>
      <c r="C13234" s="105"/>
      <c r="D13234" s="121"/>
      <c r="E13234" s="83"/>
    </row>
    <row r="13235" spans="2:5" x14ac:dyDescent="0.3">
      <c r="B13235" s="104"/>
      <c r="C13235" s="105"/>
      <c r="D13235" s="121"/>
      <c r="E13235" s="83"/>
    </row>
    <row r="13236" spans="2:5" x14ac:dyDescent="0.3">
      <c r="B13236" s="104"/>
      <c r="C13236" s="105"/>
      <c r="D13236" s="121"/>
      <c r="E13236" s="83"/>
    </row>
    <row r="13237" spans="2:5" x14ac:dyDescent="0.3">
      <c r="B13237" s="104"/>
      <c r="C13237" s="105"/>
      <c r="D13237" s="121"/>
      <c r="E13237" s="83"/>
    </row>
    <row r="13238" spans="2:5" x14ac:dyDescent="0.3">
      <c r="B13238" s="104"/>
      <c r="C13238" s="105"/>
      <c r="D13238" s="121"/>
      <c r="E13238" s="83"/>
    </row>
    <row r="13239" spans="2:5" x14ac:dyDescent="0.3">
      <c r="B13239" s="104"/>
      <c r="C13239" s="105"/>
      <c r="D13239" s="121"/>
      <c r="E13239" s="83"/>
    </row>
    <row r="13240" spans="2:5" x14ac:dyDescent="0.3">
      <c r="B13240" s="104"/>
      <c r="C13240" s="105"/>
      <c r="D13240" s="121"/>
      <c r="E13240" s="83"/>
    </row>
    <row r="13241" spans="2:5" x14ac:dyDescent="0.3">
      <c r="B13241" s="104"/>
      <c r="C13241" s="105"/>
      <c r="D13241" s="121"/>
      <c r="E13241" s="83"/>
    </row>
    <row r="13242" spans="2:5" x14ac:dyDescent="0.3">
      <c r="B13242" s="104"/>
      <c r="C13242" s="105"/>
      <c r="D13242" s="121"/>
      <c r="E13242" s="83"/>
    </row>
    <row r="13243" spans="2:5" x14ac:dyDescent="0.3">
      <c r="B13243" s="104"/>
      <c r="C13243" s="105"/>
      <c r="D13243" s="121"/>
      <c r="E13243" s="83"/>
    </row>
    <row r="13244" spans="2:5" x14ac:dyDescent="0.3">
      <c r="B13244" s="104"/>
      <c r="C13244" s="105"/>
      <c r="D13244" s="121"/>
      <c r="E13244" s="83"/>
    </row>
    <row r="13245" spans="2:5" x14ac:dyDescent="0.3">
      <c r="B13245" s="104"/>
      <c r="C13245" s="105"/>
      <c r="D13245" s="121"/>
      <c r="E13245" s="83"/>
    </row>
    <row r="13246" spans="2:5" x14ac:dyDescent="0.3">
      <c r="B13246" s="104"/>
      <c r="C13246" s="105"/>
      <c r="D13246" s="121"/>
      <c r="E13246" s="83"/>
    </row>
    <row r="13247" spans="2:5" x14ac:dyDescent="0.3">
      <c r="B13247" s="104"/>
      <c r="C13247" s="105"/>
      <c r="D13247" s="121"/>
      <c r="E13247" s="83"/>
    </row>
    <row r="13248" spans="2:5" x14ac:dyDescent="0.3">
      <c r="B13248" s="104"/>
      <c r="C13248" s="105"/>
      <c r="D13248" s="121"/>
      <c r="E13248" s="83"/>
    </row>
    <row r="13249" spans="2:5" x14ac:dyDescent="0.3">
      <c r="B13249" s="104"/>
      <c r="C13249" s="105"/>
      <c r="D13249" s="121"/>
      <c r="E13249" s="83"/>
    </row>
    <row r="13250" spans="2:5" x14ac:dyDescent="0.3">
      <c r="B13250" s="104"/>
      <c r="C13250" s="105"/>
      <c r="D13250" s="121"/>
      <c r="E13250" s="83"/>
    </row>
    <row r="13251" spans="2:5" x14ac:dyDescent="0.3">
      <c r="B13251" s="104"/>
      <c r="C13251" s="105"/>
      <c r="D13251" s="121"/>
      <c r="E13251" s="83"/>
    </row>
    <row r="13252" spans="2:5" x14ac:dyDescent="0.3">
      <c r="B13252" s="104"/>
      <c r="C13252" s="105"/>
      <c r="D13252" s="121"/>
      <c r="E13252" s="83"/>
    </row>
    <row r="13253" spans="2:5" x14ac:dyDescent="0.3">
      <c r="B13253" s="104"/>
      <c r="C13253" s="105"/>
      <c r="D13253" s="121"/>
      <c r="E13253" s="83"/>
    </row>
    <row r="13254" spans="2:5" x14ac:dyDescent="0.3">
      <c r="B13254" s="104"/>
      <c r="C13254" s="105"/>
      <c r="D13254" s="121"/>
      <c r="E13254" s="83"/>
    </row>
    <row r="13255" spans="2:5" x14ac:dyDescent="0.3">
      <c r="B13255" s="104"/>
      <c r="C13255" s="105"/>
      <c r="D13255" s="121"/>
      <c r="E13255" s="83"/>
    </row>
    <row r="13256" spans="2:5" x14ac:dyDescent="0.3">
      <c r="B13256" s="104"/>
      <c r="C13256" s="105"/>
      <c r="D13256" s="121"/>
      <c r="E13256" s="83"/>
    </row>
    <row r="13257" spans="2:5" x14ac:dyDescent="0.3">
      <c r="B13257" s="104"/>
      <c r="C13257" s="105"/>
      <c r="D13257" s="121"/>
      <c r="E13257" s="83"/>
    </row>
    <row r="13258" spans="2:5" x14ac:dyDescent="0.3">
      <c r="B13258" s="104"/>
      <c r="C13258" s="105"/>
      <c r="D13258" s="121"/>
      <c r="E13258" s="83"/>
    </row>
    <row r="13259" spans="2:5" x14ac:dyDescent="0.3">
      <c r="B13259" s="104"/>
      <c r="C13259" s="105"/>
      <c r="D13259" s="121"/>
      <c r="E13259" s="83"/>
    </row>
    <row r="13260" spans="2:5" x14ac:dyDescent="0.3">
      <c r="B13260" s="104"/>
      <c r="C13260" s="105"/>
      <c r="D13260" s="121"/>
      <c r="E13260" s="83"/>
    </row>
    <row r="13261" spans="2:5" x14ac:dyDescent="0.3">
      <c r="B13261" s="104"/>
      <c r="C13261" s="105"/>
      <c r="D13261" s="121"/>
      <c r="E13261" s="83"/>
    </row>
    <row r="13262" spans="2:5" x14ac:dyDescent="0.3">
      <c r="B13262" s="104"/>
      <c r="C13262" s="105"/>
      <c r="D13262" s="121"/>
      <c r="E13262" s="83"/>
    </row>
    <row r="13263" spans="2:5" x14ac:dyDescent="0.3">
      <c r="B13263" s="104"/>
      <c r="C13263" s="105"/>
      <c r="D13263" s="121"/>
      <c r="E13263" s="83"/>
    </row>
    <row r="13264" spans="2:5" x14ac:dyDescent="0.3">
      <c r="B13264" s="104"/>
      <c r="C13264" s="105"/>
      <c r="D13264" s="121"/>
      <c r="E13264" s="83"/>
    </row>
    <row r="13265" spans="2:5" x14ac:dyDescent="0.3">
      <c r="B13265" s="104"/>
      <c r="C13265" s="105"/>
      <c r="D13265" s="121"/>
      <c r="E13265" s="83"/>
    </row>
    <row r="13266" spans="2:5" x14ac:dyDescent="0.3">
      <c r="B13266" s="104"/>
      <c r="C13266" s="105"/>
      <c r="D13266" s="121"/>
      <c r="E13266" s="83"/>
    </row>
    <row r="13267" spans="2:5" x14ac:dyDescent="0.3">
      <c r="B13267" s="104"/>
      <c r="C13267" s="105"/>
      <c r="D13267" s="121"/>
      <c r="E13267" s="83"/>
    </row>
    <row r="13268" spans="2:5" x14ac:dyDescent="0.3">
      <c r="B13268" s="104"/>
      <c r="C13268" s="105"/>
      <c r="D13268" s="121"/>
      <c r="E13268" s="83"/>
    </row>
    <row r="13269" spans="2:5" x14ac:dyDescent="0.3">
      <c r="B13269" s="104"/>
      <c r="C13269" s="105"/>
      <c r="D13269" s="121"/>
      <c r="E13269" s="83"/>
    </row>
    <row r="13270" spans="2:5" x14ac:dyDescent="0.3">
      <c r="B13270" s="104"/>
      <c r="C13270" s="105"/>
      <c r="D13270" s="121"/>
      <c r="E13270" s="83"/>
    </row>
    <row r="13271" spans="2:5" x14ac:dyDescent="0.3">
      <c r="B13271" s="104"/>
      <c r="C13271" s="105"/>
      <c r="D13271" s="121"/>
      <c r="E13271" s="83"/>
    </row>
    <row r="13272" spans="2:5" x14ac:dyDescent="0.3">
      <c r="B13272" s="104"/>
      <c r="C13272" s="105"/>
      <c r="D13272" s="121"/>
      <c r="E13272" s="83"/>
    </row>
    <row r="13273" spans="2:5" x14ac:dyDescent="0.3">
      <c r="B13273" s="104"/>
      <c r="C13273" s="105"/>
      <c r="D13273" s="121"/>
      <c r="E13273" s="83"/>
    </row>
    <row r="13274" spans="2:5" x14ac:dyDescent="0.3">
      <c r="B13274" s="104"/>
      <c r="C13274" s="105"/>
      <c r="D13274" s="121"/>
      <c r="E13274" s="83"/>
    </row>
    <row r="13275" spans="2:5" x14ac:dyDescent="0.3">
      <c r="B13275" s="104"/>
      <c r="C13275" s="105"/>
      <c r="D13275" s="121"/>
      <c r="E13275" s="83"/>
    </row>
    <row r="13276" spans="2:5" x14ac:dyDescent="0.3">
      <c r="B13276" s="104"/>
      <c r="C13276" s="105"/>
      <c r="D13276" s="121"/>
      <c r="E13276" s="83"/>
    </row>
    <row r="13277" spans="2:5" x14ac:dyDescent="0.3">
      <c r="B13277" s="104"/>
      <c r="C13277" s="105"/>
      <c r="D13277" s="121"/>
      <c r="E13277" s="83"/>
    </row>
    <row r="13278" spans="2:5" x14ac:dyDescent="0.3">
      <c r="B13278" s="104"/>
      <c r="C13278" s="105"/>
      <c r="D13278" s="121"/>
      <c r="E13278" s="83"/>
    </row>
    <row r="13279" spans="2:5" x14ac:dyDescent="0.3">
      <c r="B13279" s="104"/>
      <c r="C13279" s="105"/>
      <c r="D13279" s="121"/>
      <c r="E13279" s="83"/>
    </row>
    <row r="13280" spans="2:5" x14ac:dyDescent="0.3">
      <c r="B13280" s="104"/>
      <c r="C13280" s="105"/>
      <c r="D13280" s="121"/>
      <c r="E13280" s="83"/>
    </row>
    <row r="13281" spans="2:5" x14ac:dyDescent="0.3">
      <c r="B13281" s="104"/>
      <c r="C13281" s="105"/>
      <c r="D13281" s="121"/>
      <c r="E13281" s="83"/>
    </row>
    <row r="13282" spans="2:5" x14ac:dyDescent="0.3">
      <c r="B13282" s="104"/>
      <c r="C13282" s="105"/>
      <c r="D13282" s="121"/>
      <c r="E13282" s="83"/>
    </row>
    <row r="13283" spans="2:5" x14ac:dyDescent="0.3">
      <c r="B13283" s="104"/>
      <c r="C13283" s="105"/>
      <c r="D13283" s="121"/>
      <c r="E13283" s="83"/>
    </row>
    <row r="13284" spans="2:5" x14ac:dyDescent="0.3">
      <c r="B13284" s="104"/>
      <c r="C13284" s="105"/>
      <c r="D13284" s="121"/>
      <c r="E13284" s="83"/>
    </row>
    <row r="13285" spans="2:5" x14ac:dyDescent="0.3">
      <c r="B13285" s="104"/>
      <c r="C13285" s="105"/>
      <c r="D13285" s="121"/>
      <c r="E13285" s="83"/>
    </row>
    <row r="13286" spans="2:5" x14ac:dyDescent="0.3">
      <c r="B13286" s="104"/>
      <c r="C13286" s="105"/>
      <c r="D13286" s="121"/>
      <c r="E13286" s="83"/>
    </row>
    <row r="13287" spans="2:5" x14ac:dyDescent="0.3">
      <c r="B13287" s="104"/>
      <c r="C13287" s="105"/>
      <c r="D13287" s="121"/>
      <c r="E13287" s="83"/>
    </row>
    <row r="13288" spans="2:5" x14ac:dyDescent="0.3">
      <c r="B13288" s="104"/>
      <c r="C13288" s="105"/>
      <c r="D13288" s="121"/>
      <c r="E13288" s="83"/>
    </row>
    <row r="13289" spans="2:5" x14ac:dyDescent="0.3">
      <c r="B13289" s="104"/>
      <c r="C13289" s="105"/>
      <c r="D13289" s="121"/>
      <c r="E13289" s="83"/>
    </row>
    <row r="13290" spans="2:5" x14ac:dyDescent="0.3">
      <c r="B13290" s="104"/>
      <c r="C13290" s="105"/>
      <c r="D13290" s="121"/>
      <c r="E13290" s="83"/>
    </row>
    <row r="13291" spans="2:5" x14ac:dyDescent="0.3">
      <c r="B13291" s="104"/>
      <c r="C13291" s="105"/>
      <c r="D13291" s="121"/>
      <c r="E13291" s="83"/>
    </row>
    <row r="13292" spans="2:5" x14ac:dyDescent="0.3">
      <c r="B13292" s="104"/>
      <c r="C13292" s="105"/>
      <c r="D13292" s="121"/>
      <c r="E13292" s="83"/>
    </row>
    <row r="13293" spans="2:5" x14ac:dyDescent="0.3">
      <c r="B13293" s="104"/>
      <c r="C13293" s="105"/>
      <c r="D13293" s="121"/>
      <c r="E13293" s="83"/>
    </row>
    <row r="13294" spans="2:5" x14ac:dyDescent="0.3">
      <c r="B13294" s="104"/>
      <c r="C13294" s="105"/>
      <c r="D13294" s="121"/>
      <c r="E13294" s="83"/>
    </row>
    <row r="13295" spans="2:5" x14ac:dyDescent="0.3">
      <c r="B13295" s="104"/>
      <c r="C13295" s="105"/>
      <c r="D13295" s="121"/>
      <c r="E13295" s="83"/>
    </row>
    <row r="13296" spans="2:5" x14ac:dyDescent="0.3">
      <c r="B13296" s="104"/>
      <c r="C13296" s="105"/>
      <c r="D13296" s="121"/>
      <c r="E13296" s="83"/>
    </row>
    <row r="13297" spans="2:5" x14ac:dyDescent="0.3">
      <c r="B13297" s="104"/>
      <c r="C13297" s="105"/>
      <c r="D13297" s="121"/>
      <c r="E13297" s="83"/>
    </row>
    <row r="13298" spans="2:5" x14ac:dyDescent="0.3">
      <c r="B13298" s="104"/>
      <c r="C13298" s="105"/>
      <c r="D13298" s="121"/>
      <c r="E13298" s="83"/>
    </row>
    <row r="13299" spans="2:5" x14ac:dyDescent="0.3">
      <c r="B13299" s="104"/>
      <c r="C13299" s="105"/>
      <c r="D13299" s="121"/>
      <c r="E13299" s="83"/>
    </row>
    <row r="13300" spans="2:5" x14ac:dyDescent="0.3">
      <c r="B13300" s="104"/>
      <c r="C13300" s="105"/>
      <c r="D13300" s="121"/>
      <c r="E13300" s="83"/>
    </row>
    <row r="13301" spans="2:5" x14ac:dyDescent="0.3">
      <c r="B13301" s="104"/>
      <c r="C13301" s="105"/>
      <c r="D13301" s="121"/>
      <c r="E13301" s="83"/>
    </row>
    <row r="13302" spans="2:5" x14ac:dyDescent="0.3">
      <c r="B13302" s="104"/>
      <c r="C13302" s="105"/>
      <c r="D13302" s="121"/>
      <c r="E13302" s="83"/>
    </row>
    <row r="13303" spans="2:5" x14ac:dyDescent="0.3">
      <c r="B13303" s="104"/>
      <c r="C13303" s="105"/>
      <c r="D13303" s="121"/>
      <c r="E13303" s="83"/>
    </row>
    <row r="13304" spans="2:5" x14ac:dyDescent="0.3">
      <c r="B13304" s="104"/>
      <c r="C13304" s="105"/>
      <c r="D13304" s="121"/>
      <c r="E13304" s="83"/>
    </row>
    <row r="13305" spans="2:5" x14ac:dyDescent="0.3">
      <c r="B13305" s="104"/>
      <c r="C13305" s="105"/>
      <c r="D13305" s="121"/>
      <c r="E13305" s="83"/>
    </row>
    <row r="13306" spans="2:5" x14ac:dyDescent="0.3">
      <c r="B13306" s="104"/>
      <c r="C13306" s="105"/>
      <c r="D13306" s="121"/>
      <c r="E13306" s="83"/>
    </row>
    <row r="13307" spans="2:5" x14ac:dyDescent="0.3">
      <c r="B13307" s="104"/>
      <c r="C13307" s="105"/>
      <c r="D13307" s="121"/>
      <c r="E13307" s="83"/>
    </row>
    <row r="13308" spans="2:5" x14ac:dyDescent="0.3">
      <c r="B13308" s="104"/>
      <c r="C13308" s="105"/>
      <c r="D13308" s="121"/>
      <c r="E13308" s="83"/>
    </row>
    <row r="13309" spans="2:5" x14ac:dyDescent="0.3">
      <c r="B13309" s="104"/>
      <c r="C13309" s="105"/>
      <c r="D13309" s="121"/>
      <c r="E13309" s="83"/>
    </row>
    <row r="13310" spans="2:5" x14ac:dyDescent="0.3">
      <c r="B13310" s="104"/>
      <c r="C13310" s="105"/>
      <c r="D13310" s="121"/>
      <c r="E13310" s="83"/>
    </row>
    <row r="13311" spans="2:5" x14ac:dyDescent="0.3">
      <c r="B13311" s="104"/>
      <c r="C13311" s="105"/>
      <c r="D13311" s="121"/>
      <c r="E13311" s="83"/>
    </row>
    <row r="13312" spans="2:5" x14ac:dyDescent="0.3">
      <c r="B13312" s="104"/>
      <c r="C13312" s="105"/>
      <c r="D13312" s="121"/>
      <c r="E13312" s="83"/>
    </row>
    <row r="13313" spans="2:5" x14ac:dyDescent="0.3">
      <c r="B13313" s="104"/>
      <c r="C13313" s="105"/>
      <c r="D13313" s="121"/>
      <c r="E13313" s="83"/>
    </row>
    <row r="13314" spans="2:5" x14ac:dyDescent="0.3">
      <c r="B13314" s="104"/>
      <c r="C13314" s="105"/>
      <c r="D13314" s="121"/>
      <c r="E13314" s="83"/>
    </row>
    <row r="13315" spans="2:5" x14ac:dyDescent="0.3">
      <c r="B13315" s="104"/>
      <c r="C13315" s="105"/>
      <c r="D13315" s="121"/>
      <c r="E13315" s="83"/>
    </row>
    <row r="13316" spans="2:5" x14ac:dyDescent="0.3">
      <c r="B13316" s="104"/>
      <c r="C13316" s="105"/>
      <c r="D13316" s="121"/>
      <c r="E13316" s="83"/>
    </row>
    <row r="13317" spans="2:5" x14ac:dyDescent="0.3">
      <c r="B13317" s="104"/>
      <c r="C13317" s="105"/>
      <c r="D13317" s="121"/>
      <c r="E13317" s="83"/>
    </row>
    <row r="13318" spans="2:5" x14ac:dyDescent="0.3">
      <c r="B13318" s="104"/>
      <c r="C13318" s="105"/>
      <c r="D13318" s="121"/>
      <c r="E13318" s="83"/>
    </row>
    <row r="13319" spans="2:5" x14ac:dyDescent="0.3">
      <c r="B13319" s="104"/>
      <c r="C13319" s="105"/>
      <c r="D13319" s="121"/>
      <c r="E13319" s="83"/>
    </row>
    <row r="13320" spans="2:5" x14ac:dyDescent="0.3">
      <c r="B13320" s="104"/>
      <c r="C13320" s="105"/>
      <c r="D13320" s="121"/>
      <c r="E13320" s="83"/>
    </row>
    <row r="13321" spans="2:5" x14ac:dyDescent="0.3">
      <c r="B13321" s="104"/>
      <c r="C13321" s="105"/>
      <c r="D13321" s="121"/>
      <c r="E13321" s="83"/>
    </row>
    <row r="13322" spans="2:5" x14ac:dyDescent="0.3">
      <c r="B13322" s="104"/>
      <c r="C13322" s="105"/>
      <c r="D13322" s="121"/>
      <c r="E13322" s="83"/>
    </row>
    <row r="13323" spans="2:5" x14ac:dyDescent="0.3">
      <c r="B13323" s="104"/>
      <c r="C13323" s="105"/>
      <c r="D13323" s="121"/>
      <c r="E13323" s="83"/>
    </row>
    <row r="13324" spans="2:5" x14ac:dyDescent="0.3">
      <c r="B13324" s="104"/>
      <c r="C13324" s="105"/>
      <c r="D13324" s="121"/>
      <c r="E13324" s="83"/>
    </row>
    <row r="13325" spans="2:5" x14ac:dyDescent="0.3">
      <c r="B13325" s="104"/>
      <c r="C13325" s="105"/>
      <c r="D13325" s="121"/>
      <c r="E13325" s="83"/>
    </row>
    <row r="13326" spans="2:5" x14ac:dyDescent="0.3">
      <c r="B13326" s="104"/>
      <c r="C13326" s="105"/>
      <c r="D13326" s="121"/>
      <c r="E13326" s="83"/>
    </row>
    <row r="13327" spans="2:5" x14ac:dyDescent="0.3">
      <c r="B13327" s="104"/>
      <c r="C13327" s="105"/>
      <c r="D13327" s="121"/>
      <c r="E13327" s="83"/>
    </row>
    <row r="13328" spans="2:5" x14ac:dyDescent="0.3">
      <c r="B13328" s="104"/>
      <c r="C13328" s="105"/>
      <c r="D13328" s="121"/>
      <c r="E13328" s="83"/>
    </row>
    <row r="13329" spans="2:5" x14ac:dyDescent="0.3">
      <c r="B13329" s="104"/>
      <c r="C13329" s="105"/>
      <c r="D13329" s="121"/>
      <c r="E13329" s="83"/>
    </row>
    <row r="13330" spans="2:5" x14ac:dyDescent="0.3">
      <c r="B13330" s="104"/>
      <c r="C13330" s="105"/>
      <c r="D13330" s="121"/>
      <c r="E13330" s="83"/>
    </row>
    <row r="13331" spans="2:5" x14ac:dyDescent="0.3">
      <c r="B13331" s="104"/>
      <c r="C13331" s="105"/>
      <c r="D13331" s="121"/>
      <c r="E13331" s="83"/>
    </row>
    <row r="13332" spans="2:5" x14ac:dyDescent="0.3">
      <c r="B13332" s="104"/>
      <c r="C13332" s="105"/>
      <c r="D13332" s="121"/>
      <c r="E13332" s="83"/>
    </row>
    <row r="13333" spans="2:5" x14ac:dyDescent="0.3">
      <c r="B13333" s="104"/>
      <c r="C13333" s="105"/>
      <c r="D13333" s="121"/>
      <c r="E13333" s="83"/>
    </row>
    <row r="13334" spans="2:5" x14ac:dyDescent="0.3">
      <c r="B13334" s="104"/>
      <c r="C13334" s="105"/>
      <c r="D13334" s="121"/>
      <c r="E13334" s="83"/>
    </row>
    <row r="13335" spans="2:5" x14ac:dyDescent="0.3">
      <c r="B13335" s="104"/>
      <c r="C13335" s="105"/>
      <c r="D13335" s="121"/>
      <c r="E13335" s="83"/>
    </row>
    <row r="13336" spans="2:5" x14ac:dyDescent="0.3">
      <c r="B13336" s="104"/>
      <c r="C13336" s="105"/>
      <c r="D13336" s="121"/>
      <c r="E13336" s="83"/>
    </row>
    <row r="13337" spans="2:5" x14ac:dyDescent="0.3">
      <c r="B13337" s="104"/>
      <c r="C13337" s="105"/>
      <c r="D13337" s="121"/>
      <c r="E13337" s="83"/>
    </row>
    <row r="13338" spans="2:5" x14ac:dyDescent="0.3">
      <c r="B13338" s="104"/>
      <c r="C13338" s="105"/>
      <c r="D13338" s="121"/>
      <c r="E13338" s="83"/>
    </row>
    <row r="13339" spans="2:5" x14ac:dyDescent="0.3">
      <c r="B13339" s="104"/>
      <c r="C13339" s="105"/>
      <c r="D13339" s="121"/>
      <c r="E13339" s="83"/>
    </row>
    <row r="13340" spans="2:5" x14ac:dyDescent="0.3">
      <c r="B13340" s="104"/>
      <c r="C13340" s="105"/>
      <c r="D13340" s="121"/>
      <c r="E13340" s="83"/>
    </row>
    <row r="13341" spans="2:5" x14ac:dyDescent="0.3">
      <c r="B13341" s="104"/>
      <c r="C13341" s="105"/>
      <c r="D13341" s="121"/>
      <c r="E13341" s="83"/>
    </row>
    <row r="13342" spans="2:5" x14ac:dyDescent="0.3">
      <c r="B13342" s="104"/>
      <c r="C13342" s="105"/>
      <c r="D13342" s="121"/>
      <c r="E13342" s="83"/>
    </row>
    <row r="13343" spans="2:5" x14ac:dyDescent="0.3">
      <c r="B13343" s="104"/>
      <c r="C13343" s="105"/>
      <c r="D13343" s="121"/>
      <c r="E13343" s="83"/>
    </row>
    <row r="13344" spans="2:5" x14ac:dyDescent="0.3">
      <c r="B13344" s="104"/>
      <c r="C13344" s="105"/>
      <c r="D13344" s="121"/>
      <c r="E13344" s="83"/>
    </row>
    <row r="13345" spans="2:5" x14ac:dyDescent="0.3">
      <c r="B13345" s="104"/>
      <c r="C13345" s="105"/>
      <c r="D13345" s="121"/>
      <c r="E13345" s="83"/>
    </row>
    <row r="13346" spans="2:5" x14ac:dyDescent="0.3">
      <c r="B13346" s="104"/>
      <c r="C13346" s="105"/>
      <c r="D13346" s="121"/>
      <c r="E13346" s="83"/>
    </row>
    <row r="13347" spans="2:5" x14ac:dyDescent="0.3">
      <c r="B13347" s="104"/>
      <c r="C13347" s="105"/>
      <c r="D13347" s="121"/>
      <c r="E13347" s="83"/>
    </row>
    <row r="13348" spans="2:5" x14ac:dyDescent="0.3">
      <c r="B13348" s="104"/>
      <c r="C13348" s="105"/>
      <c r="D13348" s="121"/>
      <c r="E13348" s="83"/>
    </row>
    <row r="13349" spans="2:5" x14ac:dyDescent="0.3">
      <c r="B13349" s="104"/>
      <c r="C13349" s="105"/>
      <c r="D13349" s="121"/>
      <c r="E13349" s="83"/>
    </row>
    <row r="13350" spans="2:5" x14ac:dyDescent="0.3">
      <c r="B13350" s="104"/>
      <c r="C13350" s="105"/>
      <c r="D13350" s="121"/>
      <c r="E13350" s="83"/>
    </row>
    <row r="13351" spans="2:5" x14ac:dyDescent="0.3">
      <c r="B13351" s="104"/>
      <c r="C13351" s="105"/>
      <c r="D13351" s="121"/>
      <c r="E13351" s="83"/>
    </row>
    <row r="13352" spans="2:5" x14ac:dyDescent="0.3">
      <c r="B13352" s="104"/>
      <c r="C13352" s="105"/>
      <c r="D13352" s="121"/>
      <c r="E13352" s="83"/>
    </row>
    <row r="13353" spans="2:5" x14ac:dyDescent="0.3">
      <c r="B13353" s="104"/>
      <c r="C13353" s="105"/>
      <c r="D13353" s="121"/>
      <c r="E13353" s="83"/>
    </row>
    <row r="13354" spans="2:5" x14ac:dyDescent="0.3">
      <c r="B13354" s="104"/>
      <c r="C13354" s="105"/>
      <c r="D13354" s="121"/>
      <c r="E13354" s="83"/>
    </row>
    <row r="13355" spans="2:5" x14ac:dyDescent="0.3">
      <c r="B13355" s="104"/>
      <c r="C13355" s="105"/>
      <c r="D13355" s="121"/>
      <c r="E13355" s="83"/>
    </row>
    <row r="13356" spans="2:5" x14ac:dyDescent="0.3">
      <c r="B13356" s="104"/>
      <c r="C13356" s="105"/>
      <c r="D13356" s="121"/>
      <c r="E13356" s="83"/>
    </row>
    <row r="13357" spans="2:5" x14ac:dyDescent="0.3">
      <c r="B13357" s="104"/>
      <c r="C13357" s="105"/>
      <c r="D13357" s="121"/>
      <c r="E13357" s="83"/>
    </row>
    <row r="13358" spans="2:5" x14ac:dyDescent="0.3">
      <c r="B13358" s="104"/>
      <c r="C13358" s="105"/>
      <c r="D13358" s="121"/>
      <c r="E13358" s="83"/>
    </row>
    <row r="13359" spans="2:5" x14ac:dyDescent="0.3">
      <c r="B13359" s="104"/>
      <c r="C13359" s="105"/>
      <c r="D13359" s="121"/>
      <c r="E13359" s="83"/>
    </row>
    <row r="13360" spans="2:5" x14ac:dyDescent="0.3">
      <c r="B13360" s="104"/>
      <c r="C13360" s="105"/>
      <c r="D13360" s="121"/>
      <c r="E13360" s="83"/>
    </row>
    <row r="13361" spans="2:5" x14ac:dyDescent="0.3">
      <c r="B13361" s="104"/>
      <c r="C13361" s="105"/>
      <c r="D13361" s="121"/>
      <c r="E13361" s="83"/>
    </row>
    <row r="13362" spans="2:5" x14ac:dyDescent="0.3">
      <c r="B13362" s="104"/>
      <c r="C13362" s="105"/>
      <c r="D13362" s="121"/>
      <c r="E13362" s="83"/>
    </row>
    <row r="13363" spans="2:5" x14ac:dyDescent="0.3">
      <c r="B13363" s="104"/>
      <c r="C13363" s="105"/>
      <c r="D13363" s="121"/>
      <c r="E13363" s="83"/>
    </row>
    <row r="13364" spans="2:5" x14ac:dyDescent="0.3">
      <c r="B13364" s="104"/>
      <c r="C13364" s="105"/>
      <c r="D13364" s="121"/>
      <c r="E13364" s="83"/>
    </row>
    <row r="13365" spans="2:5" x14ac:dyDescent="0.3">
      <c r="B13365" s="104"/>
      <c r="C13365" s="105"/>
      <c r="D13365" s="121"/>
      <c r="E13365" s="83"/>
    </row>
    <row r="13366" spans="2:5" x14ac:dyDescent="0.3">
      <c r="B13366" s="104"/>
      <c r="C13366" s="105"/>
      <c r="D13366" s="121"/>
      <c r="E13366" s="83"/>
    </row>
    <row r="13367" spans="2:5" x14ac:dyDescent="0.3">
      <c r="B13367" s="104"/>
      <c r="C13367" s="105"/>
      <c r="D13367" s="121"/>
      <c r="E13367" s="83"/>
    </row>
    <row r="13368" spans="2:5" x14ac:dyDescent="0.3">
      <c r="B13368" s="104"/>
      <c r="C13368" s="105"/>
      <c r="D13368" s="121"/>
      <c r="E13368" s="83"/>
    </row>
    <row r="13369" spans="2:5" x14ac:dyDescent="0.3">
      <c r="B13369" s="104"/>
      <c r="C13369" s="105"/>
      <c r="D13369" s="121"/>
      <c r="E13369" s="83"/>
    </row>
    <row r="13370" spans="2:5" x14ac:dyDescent="0.3">
      <c r="B13370" s="104"/>
      <c r="C13370" s="105"/>
      <c r="D13370" s="121"/>
      <c r="E13370" s="83"/>
    </row>
    <row r="13371" spans="2:5" x14ac:dyDescent="0.3">
      <c r="B13371" s="104"/>
      <c r="C13371" s="105"/>
      <c r="D13371" s="121"/>
      <c r="E13371" s="83"/>
    </row>
    <row r="13372" spans="2:5" x14ac:dyDescent="0.3">
      <c r="B13372" s="104"/>
      <c r="C13372" s="105"/>
      <c r="D13372" s="121"/>
      <c r="E13372" s="83"/>
    </row>
    <row r="13373" spans="2:5" x14ac:dyDescent="0.3">
      <c r="B13373" s="104"/>
      <c r="C13373" s="105"/>
      <c r="D13373" s="121"/>
      <c r="E13373" s="83"/>
    </row>
    <row r="13374" spans="2:5" x14ac:dyDescent="0.3">
      <c r="B13374" s="104"/>
      <c r="C13374" s="105"/>
      <c r="D13374" s="121"/>
      <c r="E13374" s="83"/>
    </row>
    <row r="13375" spans="2:5" x14ac:dyDescent="0.3">
      <c r="B13375" s="104"/>
      <c r="C13375" s="105"/>
      <c r="D13375" s="121"/>
      <c r="E13375" s="83"/>
    </row>
    <row r="13376" spans="2:5" x14ac:dyDescent="0.3">
      <c r="B13376" s="104"/>
      <c r="C13376" s="105"/>
      <c r="D13376" s="121"/>
      <c r="E13376" s="83"/>
    </row>
    <row r="13377" spans="2:5" x14ac:dyDescent="0.3">
      <c r="B13377" s="104"/>
      <c r="C13377" s="105"/>
      <c r="D13377" s="121"/>
      <c r="E13377" s="83"/>
    </row>
    <row r="13378" spans="2:5" x14ac:dyDescent="0.3">
      <c r="B13378" s="104"/>
      <c r="C13378" s="105"/>
      <c r="D13378" s="121"/>
      <c r="E13378" s="83"/>
    </row>
    <row r="13379" spans="2:5" x14ac:dyDescent="0.3">
      <c r="B13379" s="104"/>
      <c r="C13379" s="105"/>
      <c r="D13379" s="121"/>
      <c r="E13379" s="83"/>
    </row>
    <row r="13380" spans="2:5" x14ac:dyDescent="0.3">
      <c r="B13380" s="104"/>
      <c r="C13380" s="105"/>
      <c r="D13380" s="121"/>
      <c r="E13380" s="83"/>
    </row>
    <row r="13381" spans="2:5" x14ac:dyDescent="0.3">
      <c r="B13381" s="104"/>
      <c r="C13381" s="105"/>
      <c r="D13381" s="121"/>
      <c r="E13381" s="83"/>
    </row>
    <row r="13382" spans="2:5" x14ac:dyDescent="0.3">
      <c r="B13382" s="104"/>
      <c r="C13382" s="105"/>
      <c r="D13382" s="121"/>
      <c r="E13382" s="83"/>
    </row>
    <row r="13383" spans="2:5" x14ac:dyDescent="0.3">
      <c r="B13383" s="104"/>
      <c r="C13383" s="105"/>
      <c r="D13383" s="121"/>
      <c r="E13383" s="83"/>
    </row>
    <row r="13384" spans="2:5" x14ac:dyDescent="0.3">
      <c r="B13384" s="104"/>
      <c r="C13384" s="105"/>
      <c r="D13384" s="121"/>
      <c r="E13384" s="83"/>
    </row>
    <row r="13385" spans="2:5" x14ac:dyDescent="0.3">
      <c r="B13385" s="104"/>
      <c r="C13385" s="105"/>
      <c r="D13385" s="121"/>
      <c r="E13385" s="83"/>
    </row>
    <row r="13386" spans="2:5" x14ac:dyDescent="0.3">
      <c r="B13386" s="104"/>
      <c r="C13386" s="105"/>
      <c r="D13386" s="121"/>
      <c r="E13386" s="83"/>
    </row>
    <row r="13387" spans="2:5" x14ac:dyDescent="0.3">
      <c r="B13387" s="104"/>
      <c r="C13387" s="105"/>
      <c r="D13387" s="121"/>
      <c r="E13387" s="83"/>
    </row>
    <row r="13388" spans="2:5" x14ac:dyDescent="0.3">
      <c r="B13388" s="104"/>
      <c r="C13388" s="105"/>
      <c r="D13388" s="121"/>
      <c r="E13388" s="83"/>
    </row>
    <row r="13389" spans="2:5" x14ac:dyDescent="0.3">
      <c r="B13389" s="104"/>
      <c r="C13389" s="105"/>
      <c r="D13389" s="121"/>
      <c r="E13389" s="83"/>
    </row>
    <row r="13390" spans="2:5" x14ac:dyDescent="0.3">
      <c r="B13390" s="104"/>
      <c r="C13390" s="105"/>
      <c r="D13390" s="121"/>
      <c r="E13390" s="83"/>
    </row>
    <row r="13391" spans="2:5" x14ac:dyDescent="0.3">
      <c r="B13391" s="104"/>
      <c r="C13391" s="105"/>
      <c r="D13391" s="121"/>
      <c r="E13391" s="83"/>
    </row>
    <row r="13392" spans="2:5" x14ac:dyDescent="0.3">
      <c r="B13392" s="104"/>
      <c r="C13392" s="105"/>
      <c r="D13392" s="121"/>
      <c r="E13392" s="83"/>
    </row>
    <row r="13393" spans="2:5" x14ac:dyDescent="0.3">
      <c r="B13393" s="104"/>
      <c r="C13393" s="105"/>
      <c r="D13393" s="121"/>
      <c r="E13393" s="83"/>
    </row>
    <row r="13394" spans="2:5" x14ac:dyDescent="0.3">
      <c r="B13394" s="104"/>
      <c r="C13394" s="105"/>
      <c r="D13394" s="121"/>
      <c r="E13394" s="83"/>
    </row>
    <row r="13395" spans="2:5" x14ac:dyDescent="0.3">
      <c r="B13395" s="104"/>
      <c r="C13395" s="105"/>
      <c r="D13395" s="121"/>
      <c r="E13395" s="83"/>
    </row>
    <row r="13396" spans="2:5" x14ac:dyDescent="0.3">
      <c r="B13396" s="104"/>
      <c r="C13396" s="105"/>
      <c r="D13396" s="121"/>
      <c r="E13396" s="83"/>
    </row>
    <row r="13397" spans="2:5" x14ac:dyDescent="0.3">
      <c r="B13397" s="104"/>
      <c r="C13397" s="105"/>
      <c r="D13397" s="121"/>
      <c r="E13397" s="83"/>
    </row>
    <row r="13398" spans="2:5" x14ac:dyDescent="0.3">
      <c r="B13398" s="104"/>
      <c r="C13398" s="105"/>
      <c r="D13398" s="121"/>
      <c r="E13398" s="83"/>
    </row>
    <row r="13399" spans="2:5" x14ac:dyDescent="0.3">
      <c r="B13399" s="104"/>
      <c r="C13399" s="105"/>
      <c r="D13399" s="121"/>
      <c r="E13399" s="83"/>
    </row>
    <row r="13400" spans="2:5" x14ac:dyDescent="0.3">
      <c r="B13400" s="104"/>
      <c r="C13400" s="105"/>
      <c r="D13400" s="121"/>
      <c r="E13400" s="83"/>
    </row>
    <row r="13401" spans="2:5" x14ac:dyDescent="0.3">
      <c r="B13401" s="104"/>
      <c r="C13401" s="105"/>
      <c r="D13401" s="121"/>
      <c r="E13401" s="83"/>
    </row>
    <row r="13402" spans="2:5" x14ac:dyDescent="0.3">
      <c r="B13402" s="104"/>
      <c r="C13402" s="105"/>
      <c r="D13402" s="121"/>
      <c r="E13402" s="83"/>
    </row>
    <row r="13403" spans="2:5" x14ac:dyDescent="0.3">
      <c r="B13403" s="104"/>
      <c r="C13403" s="105"/>
      <c r="D13403" s="121"/>
      <c r="E13403" s="83"/>
    </row>
    <row r="13404" spans="2:5" x14ac:dyDescent="0.3">
      <c r="B13404" s="104"/>
      <c r="C13404" s="105"/>
      <c r="D13404" s="121"/>
      <c r="E13404" s="83"/>
    </row>
    <row r="13405" spans="2:5" x14ac:dyDescent="0.3">
      <c r="B13405" s="104"/>
      <c r="C13405" s="105"/>
      <c r="D13405" s="121"/>
      <c r="E13405" s="83"/>
    </row>
    <row r="13406" spans="2:5" x14ac:dyDescent="0.3">
      <c r="B13406" s="104"/>
      <c r="C13406" s="105"/>
      <c r="D13406" s="121"/>
      <c r="E13406" s="83"/>
    </row>
    <row r="13407" spans="2:5" x14ac:dyDescent="0.3">
      <c r="B13407" s="104"/>
      <c r="C13407" s="105"/>
      <c r="D13407" s="121"/>
      <c r="E13407" s="83"/>
    </row>
    <row r="13408" spans="2:5" x14ac:dyDescent="0.3">
      <c r="B13408" s="104"/>
      <c r="C13408" s="105"/>
      <c r="D13408" s="121"/>
      <c r="E13408" s="83"/>
    </row>
    <row r="13409" spans="2:5" x14ac:dyDescent="0.3">
      <c r="B13409" s="104"/>
      <c r="C13409" s="105"/>
      <c r="D13409" s="121"/>
      <c r="E13409" s="83"/>
    </row>
    <row r="13410" spans="2:5" x14ac:dyDescent="0.3">
      <c r="B13410" s="104"/>
      <c r="C13410" s="105"/>
      <c r="D13410" s="121"/>
      <c r="E13410" s="83"/>
    </row>
    <row r="13411" spans="2:5" x14ac:dyDescent="0.3">
      <c r="B13411" s="104"/>
      <c r="C13411" s="105"/>
      <c r="D13411" s="121"/>
      <c r="E13411" s="83"/>
    </row>
    <row r="13412" spans="2:5" x14ac:dyDescent="0.3">
      <c r="B13412" s="104"/>
      <c r="C13412" s="105"/>
      <c r="D13412" s="121"/>
      <c r="E13412" s="83"/>
    </row>
    <row r="13413" spans="2:5" x14ac:dyDescent="0.3">
      <c r="B13413" s="104"/>
      <c r="C13413" s="105"/>
      <c r="D13413" s="121"/>
      <c r="E13413" s="83"/>
    </row>
    <row r="13414" spans="2:5" x14ac:dyDescent="0.3">
      <c r="B13414" s="104"/>
      <c r="C13414" s="105"/>
      <c r="D13414" s="121"/>
      <c r="E13414" s="83"/>
    </row>
    <row r="13415" spans="2:5" x14ac:dyDescent="0.3">
      <c r="B13415" s="104"/>
      <c r="C13415" s="105"/>
      <c r="D13415" s="121"/>
      <c r="E13415" s="83"/>
    </row>
    <row r="13416" spans="2:5" x14ac:dyDescent="0.3">
      <c r="B13416" s="104"/>
      <c r="C13416" s="105"/>
      <c r="D13416" s="121"/>
      <c r="E13416" s="83"/>
    </row>
    <row r="13417" spans="2:5" x14ac:dyDescent="0.3">
      <c r="B13417" s="104"/>
      <c r="C13417" s="105"/>
      <c r="D13417" s="121"/>
      <c r="E13417" s="83"/>
    </row>
    <row r="13418" spans="2:5" x14ac:dyDescent="0.3">
      <c r="B13418" s="104"/>
      <c r="C13418" s="105"/>
      <c r="D13418" s="121"/>
      <c r="E13418" s="83"/>
    </row>
    <row r="13419" spans="2:5" x14ac:dyDescent="0.3">
      <c r="B13419" s="104"/>
      <c r="C13419" s="105"/>
      <c r="D13419" s="121"/>
      <c r="E13419" s="83"/>
    </row>
    <row r="13420" spans="2:5" x14ac:dyDescent="0.3">
      <c r="B13420" s="104"/>
      <c r="C13420" s="105"/>
      <c r="D13420" s="121"/>
      <c r="E13420" s="83"/>
    </row>
    <row r="13421" spans="2:5" x14ac:dyDescent="0.3">
      <c r="B13421" s="104"/>
      <c r="C13421" s="105"/>
      <c r="D13421" s="121"/>
      <c r="E13421" s="83"/>
    </row>
    <row r="13422" spans="2:5" x14ac:dyDescent="0.3">
      <c r="B13422" s="104"/>
      <c r="C13422" s="105"/>
      <c r="D13422" s="121"/>
      <c r="E13422" s="83"/>
    </row>
    <row r="13423" spans="2:5" x14ac:dyDescent="0.3">
      <c r="B13423" s="104"/>
      <c r="C13423" s="105"/>
      <c r="D13423" s="121"/>
      <c r="E13423" s="83"/>
    </row>
    <row r="13424" spans="2:5" x14ac:dyDescent="0.3">
      <c r="B13424" s="104"/>
      <c r="C13424" s="105"/>
      <c r="D13424" s="121"/>
      <c r="E13424" s="83"/>
    </row>
    <row r="13425" spans="2:5" x14ac:dyDescent="0.3">
      <c r="B13425" s="104"/>
      <c r="C13425" s="105"/>
      <c r="D13425" s="121"/>
      <c r="E13425" s="83"/>
    </row>
    <row r="13426" spans="2:5" x14ac:dyDescent="0.3">
      <c r="B13426" s="104"/>
      <c r="C13426" s="105"/>
      <c r="D13426" s="121"/>
      <c r="E13426" s="83"/>
    </row>
    <row r="13427" spans="2:5" x14ac:dyDescent="0.3">
      <c r="B13427" s="104"/>
      <c r="C13427" s="105"/>
      <c r="D13427" s="121"/>
      <c r="E13427" s="83"/>
    </row>
    <row r="13428" spans="2:5" x14ac:dyDescent="0.3">
      <c r="B13428" s="104"/>
      <c r="C13428" s="105"/>
      <c r="D13428" s="121"/>
      <c r="E13428" s="83"/>
    </row>
    <row r="13429" spans="2:5" x14ac:dyDescent="0.3">
      <c r="B13429" s="104"/>
      <c r="C13429" s="105"/>
      <c r="D13429" s="121"/>
      <c r="E13429" s="83"/>
    </row>
    <row r="13430" spans="2:5" x14ac:dyDescent="0.3">
      <c r="B13430" s="104"/>
      <c r="C13430" s="105"/>
      <c r="D13430" s="121"/>
      <c r="E13430" s="83"/>
    </row>
    <row r="13431" spans="2:5" x14ac:dyDescent="0.3">
      <c r="B13431" s="104"/>
      <c r="C13431" s="105"/>
      <c r="D13431" s="121"/>
      <c r="E13431" s="83"/>
    </row>
    <row r="13432" spans="2:5" x14ac:dyDescent="0.3">
      <c r="B13432" s="104"/>
      <c r="C13432" s="105"/>
      <c r="D13432" s="121"/>
      <c r="E13432" s="83"/>
    </row>
    <row r="13433" spans="2:5" x14ac:dyDescent="0.3">
      <c r="B13433" s="104"/>
      <c r="C13433" s="105"/>
      <c r="D13433" s="121"/>
      <c r="E13433" s="83"/>
    </row>
    <row r="13434" spans="2:5" x14ac:dyDescent="0.3">
      <c r="B13434" s="104"/>
      <c r="C13434" s="105"/>
      <c r="D13434" s="121"/>
      <c r="E13434" s="83"/>
    </row>
    <row r="13435" spans="2:5" x14ac:dyDescent="0.3">
      <c r="B13435" s="104"/>
      <c r="C13435" s="105"/>
      <c r="D13435" s="121"/>
      <c r="E13435" s="83"/>
    </row>
    <row r="13436" spans="2:5" x14ac:dyDescent="0.3">
      <c r="B13436" s="104"/>
      <c r="C13436" s="105"/>
      <c r="D13436" s="121"/>
      <c r="E13436" s="83"/>
    </row>
    <row r="13437" spans="2:5" x14ac:dyDescent="0.3">
      <c r="B13437" s="104"/>
      <c r="C13437" s="105"/>
      <c r="D13437" s="121"/>
      <c r="E13437" s="83"/>
    </row>
    <row r="13438" spans="2:5" x14ac:dyDescent="0.3">
      <c r="B13438" s="104"/>
      <c r="C13438" s="105"/>
      <c r="D13438" s="121"/>
      <c r="E13438" s="83"/>
    </row>
    <row r="13439" spans="2:5" x14ac:dyDescent="0.3">
      <c r="B13439" s="104"/>
      <c r="C13439" s="105"/>
      <c r="D13439" s="121"/>
      <c r="E13439" s="83"/>
    </row>
    <row r="13440" spans="2:5" x14ac:dyDescent="0.3">
      <c r="B13440" s="104"/>
      <c r="C13440" s="105"/>
      <c r="D13440" s="121"/>
      <c r="E13440" s="83"/>
    </row>
    <row r="13441" spans="2:5" x14ac:dyDescent="0.3">
      <c r="B13441" s="104"/>
      <c r="C13441" s="105"/>
      <c r="D13441" s="121"/>
      <c r="E13441" s="83"/>
    </row>
    <row r="13442" spans="2:5" x14ac:dyDescent="0.3">
      <c r="B13442" s="104"/>
      <c r="C13442" s="105"/>
      <c r="D13442" s="121"/>
      <c r="E13442" s="83"/>
    </row>
    <row r="13443" spans="2:5" x14ac:dyDescent="0.3">
      <c r="B13443" s="104"/>
      <c r="C13443" s="105"/>
      <c r="D13443" s="121"/>
      <c r="E13443" s="83"/>
    </row>
    <row r="13444" spans="2:5" x14ac:dyDescent="0.3">
      <c r="B13444" s="104"/>
      <c r="C13444" s="105"/>
      <c r="D13444" s="121"/>
      <c r="E13444" s="83"/>
    </row>
    <row r="13445" spans="2:5" x14ac:dyDescent="0.3">
      <c r="B13445" s="104"/>
      <c r="C13445" s="105"/>
      <c r="D13445" s="121"/>
      <c r="E13445" s="83"/>
    </row>
    <row r="13446" spans="2:5" x14ac:dyDescent="0.3">
      <c r="B13446" s="104"/>
      <c r="C13446" s="105"/>
      <c r="D13446" s="121"/>
      <c r="E13446" s="83"/>
    </row>
    <row r="13447" spans="2:5" x14ac:dyDescent="0.3">
      <c r="B13447" s="104"/>
      <c r="C13447" s="105"/>
      <c r="D13447" s="121"/>
      <c r="E13447" s="83"/>
    </row>
    <row r="13448" spans="2:5" x14ac:dyDescent="0.3">
      <c r="B13448" s="104"/>
      <c r="C13448" s="105"/>
      <c r="D13448" s="121"/>
      <c r="E13448" s="83"/>
    </row>
    <row r="13449" spans="2:5" x14ac:dyDescent="0.3">
      <c r="B13449" s="104"/>
      <c r="C13449" s="105"/>
      <c r="D13449" s="121"/>
      <c r="E13449" s="83"/>
    </row>
    <row r="13450" spans="2:5" x14ac:dyDescent="0.3">
      <c r="B13450" s="104"/>
      <c r="C13450" s="105"/>
      <c r="D13450" s="121"/>
      <c r="E13450" s="83"/>
    </row>
    <row r="13451" spans="2:5" x14ac:dyDescent="0.3">
      <c r="B13451" s="104"/>
      <c r="C13451" s="105"/>
      <c r="D13451" s="121"/>
      <c r="E13451" s="83"/>
    </row>
    <row r="13452" spans="2:5" x14ac:dyDescent="0.3">
      <c r="B13452" s="104"/>
      <c r="C13452" s="105"/>
      <c r="D13452" s="121"/>
      <c r="E13452" s="83"/>
    </row>
    <row r="13453" spans="2:5" x14ac:dyDescent="0.3">
      <c r="B13453" s="104"/>
      <c r="C13453" s="105"/>
      <c r="D13453" s="121"/>
      <c r="E13453" s="83"/>
    </row>
    <row r="13454" spans="2:5" x14ac:dyDescent="0.3">
      <c r="B13454" s="104"/>
      <c r="C13454" s="105"/>
      <c r="D13454" s="121"/>
      <c r="E13454" s="83"/>
    </row>
    <row r="13455" spans="2:5" x14ac:dyDescent="0.3">
      <c r="B13455" s="104"/>
      <c r="C13455" s="105"/>
      <c r="D13455" s="121"/>
      <c r="E13455" s="83"/>
    </row>
    <row r="13456" spans="2:5" x14ac:dyDescent="0.3">
      <c r="B13456" s="104"/>
      <c r="C13456" s="105"/>
      <c r="D13456" s="121"/>
      <c r="E13456" s="83"/>
    </row>
    <row r="13457" spans="2:5" x14ac:dyDescent="0.3">
      <c r="B13457" s="104"/>
      <c r="C13457" s="105"/>
      <c r="D13457" s="121"/>
      <c r="E13457" s="83"/>
    </row>
    <row r="13458" spans="2:5" x14ac:dyDescent="0.3">
      <c r="B13458" s="104"/>
      <c r="C13458" s="105"/>
      <c r="D13458" s="121"/>
      <c r="E13458" s="83"/>
    </row>
    <row r="13459" spans="2:5" x14ac:dyDescent="0.3">
      <c r="B13459" s="104"/>
      <c r="C13459" s="105"/>
      <c r="D13459" s="121"/>
      <c r="E13459" s="83"/>
    </row>
    <row r="13460" spans="2:5" x14ac:dyDescent="0.3">
      <c r="B13460" s="104"/>
      <c r="C13460" s="105"/>
      <c r="D13460" s="121"/>
      <c r="E13460" s="83"/>
    </row>
    <row r="13461" spans="2:5" x14ac:dyDescent="0.3">
      <c r="B13461" s="104"/>
      <c r="C13461" s="105"/>
      <c r="D13461" s="121"/>
      <c r="E13461" s="83"/>
    </row>
    <row r="13462" spans="2:5" x14ac:dyDescent="0.3">
      <c r="B13462" s="104"/>
      <c r="C13462" s="105"/>
      <c r="D13462" s="121"/>
      <c r="E13462" s="83"/>
    </row>
    <row r="13463" spans="2:5" x14ac:dyDescent="0.3">
      <c r="B13463" s="104"/>
      <c r="C13463" s="105"/>
      <c r="D13463" s="121"/>
      <c r="E13463" s="83"/>
    </row>
    <row r="13464" spans="2:5" x14ac:dyDescent="0.3">
      <c r="B13464" s="104"/>
      <c r="C13464" s="105"/>
      <c r="D13464" s="121"/>
      <c r="E13464" s="83"/>
    </row>
    <row r="13465" spans="2:5" x14ac:dyDescent="0.3">
      <c r="B13465" s="104"/>
      <c r="C13465" s="105"/>
      <c r="D13465" s="121"/>
      <c r="E13465" s="83"/>
    </row>
    <row r="13466" spans="2:5" x14ac:dyDescent="0.3">
      <c r="B13466" s="104"/>
      <c r="C13466" s="105"/>
      <c r="D13466" s="121"/>
      <c r="E13466" s="83"/>
    </row>
    <row r="13467" spans="2:5" x14ac:dyDescent="0.3">
      <c r="B13467" s="104"/>
      <c r="C13467" s="105"/>
      <c r="D13467" s="121"/>
      <c r="E13467" s="83"/>
    </row>
    <row r="13468" spans="2:5" x14ac:dyDescent="0.3">
      <c r="B13468" s="104"/>
      <c r="C13468" s="105"/>
      <c r="D13468" s="121"/>
      <c r="E13468" s="83"/>
    </row>
    <row r="13469" spans="2:5" x14ac:dyDescent="0.3">
      <c r="B13469" s="104"/>
      <c r="C13469" s="105"/>
      <c r="D13469" s="121"/>
      <c r="E13469" s="83"/>
    </row>
    <row r="13470" spans="2:5" x14ac:dyDescent="0.3">
      <c r="B13470" s="104"/>
      <c r="C13470" s="105"/>
      <c r="D13470" s="121"/>
      <c r="E13470" s="83"/>
    </row>
    <row r="13471" spans="2:5" x14ac:dyDescent="0.3">
      <c r="B13471" s="104"/>
      <c r="C13471" s="105"/>
      <c r="D13471" s="121"/>
      <c r="E13471" s="83"/>
    </row>
    <row r="13472" spans="2:5" x14ac:dyDescent="0.3">
      <c r="B13472" s="104"/>
      <c r="C13472" s="105"/>
      <c r="D13472" s="121"/>
      <c r="E13472" s="83"/>
    </row>
    <row r="13473" spans="2:5" x14ac:dyDescent="0.3">
      <c r="B13473" s="104"/>
      <c r="C13473" s="105"/>
      <c r="D13473" s="121"/>
      <c r="E13473" s="83"/>
    </row>
    <row r="13474" spans="2:5" x14ac:dyDescent="0.3">
      <c r="B13474" s="104"/>
      <c r="C13474" s="105"/>
      <c r="D13474" s="121"/>
      <c r="E13474" s="83"/>
    </row>
    <row r="13475" spans="2:5" x14ac:dyDescent="0.3">
      <c r="B13475" s="104"/>
      <c r="C13475" s="105"/>
      <c r="D13475" s="121"/>
      <c r="E13475" s="83"/>
    </row>
    <row r="13476" spans="2:5" x14ac:dyDescent="0.3">
      <c r="B13476" s="104"/>
      <c r="C13476" s="105"/>
      <c r="D13476" s="121"/>
      <c r="E13476" s="83"/>
    </row>
    <row r="13477" spans="2:5" x14ac:dyDescent="0.3">
      <c r="B13477" s="104"/>
      <c r="C13477" s="105"/>
      <c r="D13477" s="121"/>
      <c r="E13477" s="83"/>
    </row>
    <row r="13478" spans="2:5" x14ac:dyDescent="0.3">
      <c r="B13478" s="104"/>
      <c r="C13478" s="105"/>
      <c r="D13478" s="121"/>
      <c r="E13478" s="83"/>
    </row>
    <row r="13479" spans="2:5" x14ac:dyDescent="0.3">
      <c r="B13479" s="104"/>
      <c r="C13479" s="105"/>
      <c r="D13479" s="121"/>
      <c r="E13479" s="83"/>
    </row>
    <row r="13480" spans="2:5" x14ac:dyDescent="0.3">
      <c r="B13480" s="104"/>
      <c r="C13480" s="105"/>
      <c r="D13480" s="121"/>
      <c r="E13480" s="83"/>
    </row>
    <row r="13481" spans="2:5" x14ac:dyDescent="0.3">
      <c r="B13481" s="104"/>
      <c r="C13481" s="105"/>
      <c r="D13481" s="121"/>
      <c r="E13481" s="83"/>
    </row>
    <row r="13482" spans="2:5" x14ac:dyDescent="0.3">
      <c r="B13482" s="104"/>
      <c r="C13482" s="105"/>
      <c r="D13482" s="121"/>
      <c r="E13482" s="83"/>
    </row>
    <row r="13483" spans="2:5" x14ac:dyDescent="0.3">
      <c r="B13483" s="104"/>
      <c r="C13483" s="105"/>
      <c r="D13483" s="121"/>
      <c r="E13483" s="83"/>
    </row>
    <row r="13484" spans="2:5" x14ac:dyDescent="0.3">
      <c r="B13484" s="104"/>
      <c r="C13484" s="105"/>
      <c r="D13484" s="121"/>
      <c r="E13484" s="83"/>
    </row>
    <row r="13485" spans="2:5" x14ac:dyDescent="0.3">
      <c r="B13485" s="104"/>
      <c r="C13485" s="105"/>
      <c r="D13485" s="121"/>
      <c r="E13485" s="83"/>
    </row>
    <row r="13486" spans="2:5" x14ac:dyDescent="0.3">
      <c r="B13486" s="104"/>
      <c r="C13486" s="105"/>
      <c r="D13486" s="121"/>
      <c r="E13486" s="83"/>
    </row>
    <row r="13487" spans="2:5" x14ac:dyDescent="0.3">
      <c r="B13487" s="104"/>
      <c r="C13487" s="105"/>
      <c r="D13487" s="121"/>
      <c r="E13487" s="83"/>
    </row>
    <row r="13488" spans="2:5" x14ac:dyDescent="0.3">
      <c r="B13488" s="104"/>
      <c r="C13488" s="105"/>
      <c r="D13488" s="121"/>
      <c r="E13488" s="83"/>
    </row>
    <row r="13489" spans="2:5" x14ac:dyDescent="0.3">
      <c r="B13489" s="104"/>
      <c r="C13489" s="105"/>
      <c r="D13489" s="121"/>
      <c r="E13489" s="83"/>
    </row>
    <row r="13490" spans="2:5" x14ac:dyDescent="0.3">
      <c r="B13490" s="104"/>
      <c r="C13490" s="105"/>
      <c r="D13490" s="121"/>
      <c r="E13490" s="83"/>
    </row>
    <row r="13491" spans="2:5" x14ac:dyDescent="0.3">
      <c r="B13491" s="104"/>
      <c r="C13491" s="105"/>
      <c r="D13491" s="121"/>
      <c r="E13491" s="83"/>
    </row>
    <row r="13492" spans="2:5" x14ac:dyDescent="0.3">
      <c r="B13492" s="104"/>
      <c r="C13492" s="105"/>
      <c r="D13492" s="121"/>
      <c r="E13492" s="83"/>
    </row>
    <row r="13493" spans="2:5" x14ac:dyDescent="0.3">
      <c r="B13493" s="104"/>
      <c r="C13493" s="105"/>
      <c r="D13493" s="121"/>
      <c r="E13493" s="83"/>
    </row>
    <row r="13494" spans="2:5" x14ac:dyDescent="0.3">
      <c r="B13494" s="104"/>
      <c r="C13494" s="105"/>
      <c r="D13494" s="121"/>
      <c r="E13494" s="83"/>
    </row>
    <row r="13495" spans="2:5" x14ac:dyDescent="0.3">
      <c r="B13495" s="104"/>
      <c r="C13495" s="105"/>
      <c r="D13495" s="121"/>
      <c r="E13495" s="83"/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</sheetPr>
  <dimension ref="A1:I310"/>
  <sheetViews>
    <sheetView topLeftCell="A52" workbookViewId="0">
      <selection activeCell="E4" sqref="E4"/>
    </sheetView>
  </sheetViews>
  <sheetFormatPr defaultRowHeight="13" x14ac:dyDescent="0.3"/>
  <cols>
    <col min="1" max="1" width="12.19921875" style="72" bestFit="1" customWidth="1"/>
    <col min="2" max="3" width="18.19921875" customWidth="1"/>
    <col min="4" max="4" width="20.296875" customWidth="1"/>
    <col min="5" max="5" width="18.796875" customWidth="1"/>
    <col min="6" max="6" width="7" customWidth="1"/>
    <col min="7" max="7" width="18.5" customWidth="1"/>
    <col min="8" max="8" width="22.796875" customWidth="1"/>
  </cols>
  <sheetData>
    <row r="1" spans="1:9" ht="58.5" customHeight="1" x14ac:dyDescent="0.3">
      <c r="A1" s="76" t="s">
        <v>104</v>
      </c>
      <c r="B1" s="76" t="s">
        <v>125</v>
      </c>
      <c r="C1" s="76" t="s">
        <v>128</v>
      </c>
      <c r="D1" s="76" t="s">
        <v>129</v>
      </c>
      <c r="E1" s="76" t="s">
        <v>130</v>
      </c>
      <c r="F1" s="76"/>
      <c r="G1" s="115" t="s">
        <v>133</v>
      </c>
      <c r="H1" s="115" t="s">
        <v>134</v>
      </c>
    </row>
    <row r="2" spans="1:9" ht="13.5" thickBot="1" x14ac:dyDescent="0.35">
      <c r="A2" s="126">
        <v>0</v>
      </c>
      <c r="B2" s="126">
        <f t="array" ref="B2:B303">FREQUENCY('Analýza výkonu'!A:A,'Analýza větru'!A2:A302)</f>
        <v>0</v>
      </c>
      <c r="C2" s="126" t="e">
        <f>B2/$H$2*10</f>
        <v>#DIV/0!</v>
      </c>
      <c r="D2" s="125">
        <f t="shared" ref="D2:D65" si="0">WEIBULL(A2,I$11,I$12,0)</f>
        <v>0</v>
      </c>
      <c r="E2" s="125">
        <f>A2/$I$18*EXP(-A2*A2/2/$I$18)</f>
        <v>0</v>
      </c>
      <c r="G2" s="123">
        <f>H2*'Analýza výkonu'!$E$3</f>
        <v>0</v>
      </c>
      <c r="H2" s="124">
        <f>SUM(B3:B302)</f>
        <v>0</v>
      </c>
    </row>
    <row r="3" spans="1:9" x14ac:dyDescent="0.3">
      <c r="A3" s="125">
        <v>0.1</v>
      </c>
      <c r="B3" s="125">
        <v>0</v>
      </c>
      <c r="C3" s="125" t="e">
        <f t="shared" ref="C3:C66" si="1">B3/$H$2*10</f>
        <v>#DIV/0!</v>
      </c>
      <c r="D3" s="125">
        <f t="shared" si="0"/>
        <v>7.24689852737503E-2</v>
      </c>
      <c r="E3" s="125">
        <f t="shared" ref="E3:E66" si="2">A3/$I$18*EXP(-A3*A3/2/$I$18)</f>
        <v>3.9447063671951332E-2</v>
      </c>
      <c r="F3" s="125"/>
    </row>
    <row r="4" spans="1:9" x14ac:dyDescent="0.3">
      <c r="A4">
        <v>0.2</v>
      </c>
      <c r="B4">
        <v>0</v>
      </c>
      <c r="C4" t="e">
        <f t="shared" si="1"/>
        <v>#DIV/0!</v>
      </c>
      <c r="D4">
        <f t="shared" si="0"/>
        <v>0.12143935564619479</v>
      </c>
      <c r="E4">
        <f t="shared" si="2"/>
        <v>7.8427766462239784E-2</v>
      </c>
    </row>
    <row r="5" spans="1:9" x14ac:dyDescent="0.3">
      <c r="A5">
        <v>0.3</v>
      </c>
      <c r="B5">
        <v>0</v>
      </c>
      <c r="C5" t="e">
        <f t="shared" si="1"/>
        <v>#DIV/0!</v>
      </c>
      <c r="D5">
        <f t="shared" si="0"/>
        <v>0.16281364001946749</v>
      </c>
      <c r="E5">
        <f t="shared" si="2"/>
        <v>0.11648492462481509</v>
      </c>
    </row>
    <row r="6" spans="1:9" x14ac:dyDescent="0.3">
      <c r="A6">
        <v>0.4</v>
      </c>
      <c r="B6">
        <v>0</v>
      </c>
      <c r="C6" t="e">
        <f t="shared" si="1"/>
        <v>#DIV/0!</v>
      </c>
      <c r="D6">
        <f t="shared" si="0"/>
        <v>0.19876941039838036</v>
      </c>
      <c r="E6">
        <f t="shared" si="2"/>
        <v>0.15317945619174742</v>
      </c>
    </row>
    <row r="7" spans="1:9" x14ac:dyDescent="0.3">
      <c r="A7">
        <v>0.5</v>
      </c>
      <c r="B7">
        <v>0</v>
      </c>
      <c r="C7" t="e">
        <f t="shared" si="1"/>
        <v>#DIV/0!</v>
      </c>
      <c r="D7">
        <f t="shared" si="0"/>
        <v>0.23015122297253582</v>
      </c>
      <c r="E7">
        <f t="shared" si="2"/>
        <v>0.18809880954955147</v>
      </c>
    </row>
    <row r="8" spans="1:9" x14ac:dyDescent="0.3">
      <c r="A8">
        <v>0.6</v>
      </c>
      <c r="B8">
        <v>0</v>
      </c>
      <c r="C8" t="e">
        <f t="shared" si="1"/>
        <v>#DIV/0!</v>
      </c>
      <c r="D8">
        <f t="shared" si="0"/>
        <v>0.25738960299164559</v>
      </c>
      <c r="E8">
        <f t="shared" si="2"/>
        <v>0.2208646698316527</v>
      </c>
    </row>
    <row r="9" spans="1:9" ht="18" thickBot="1" x14ac:dyDescent="0.4">
      <c r="A9">
        <v>0.7</v>
      </c>
      <c r="B9">
        <v>0</v>
      </c>
      <c r="C9" t="e">
        <f t="shared" si="1"/>
        <v>#DIV/0!</v>
      </c>
      <c r="D9">
        <f t="shared" si="0"/>
        <v>0.28075245704027568</v>
      </c>
      <c r="E9">
        <f t="shared" si="2"/>
        <v>0.25113974225038455</v>
      </c>
      <c r="H9" s="106" t="s">
        <v>124</v>
      </c>
    </row>
    <row r="10" spans="1:9" ht="17.5" x14ac:dyDescent="0.35">
      <c r="A10">
        <v>0.8</v>
      </c>
      <c r="B10">
        <v>0</v>
      </c>
      <c r="C10" t="e">
        <f t="shared" si="1"/>
        <v>#DIV/0!</v>
      </c>
      <c r="D10">
        <f t="shared" si="0"/>
        <v>0.30043978171961205</v>
      </c>
      <c r="E10">
        <f t="shared" si="2"/>
        <v>0.27863344344184671</v>
      </c>
      <c r="H10" s="108" t="s">
        <v>115</v>
      </c>
      <c r="I10" s="109"/>
    </row>
    <row r="11" spans="1:9" x14ac:dyDescent="0.3">
      <c r="A11">
        <v>0.9</v>
      </c>
      <c r="B11">
        <v>0</v>
      </c>
      <c r="C11" t="e">
        <f t="shared" si="1"/>
        <v>#DIV/0!</v>
      </c>
      <c r="D11">
        <f t="shared" si="0"/>
        <v>0.31662559061242657</v>
      </c>
      <c r="E11">
        <f t="shared" si="2"/>
        <v>0.30310636920613382</v>
      </c>
      <c r="H11" s="110" t="s">
        <v>117</v>
      </c>
      <c r="I11" s="116">
        <v>1.7590330762849913</v>
      </c>
    </row>
    <row r="12" spans="1:9" x14ac:dyDescent="0.3">
      <c r="A12">
        <v>1</v>
      </c>
      <c r="B12">
        <v>0</v>
      </c>
      <c r="C12" t="e">
        <f t="shared" si="1"/>
        <v>#DIV/0!</v>
      </c>
      <c r="D12">
        <f t="shared" si="0"/>
        <v>0.32947801035280161</v>
      </c>
      <c r="E12">
        <f t="shared" si="2"/>
        <v>0.32437344813865487</v>
      </c>
      <c r="H12" s="110" t="s">
        <v>118</v>
      </c>
      <c r="I12" s="116">
        <v>2.2641563411627041</v>
      </c>
    </row>
    <row r="13" spans="1:9" x14ac:dyDescent="0.3">
      <c r="A13">
        <v>1.1000000000000001</v>
      </c>
      <c r="B13">
        <v>0</v>
      </c>
      <c r="C13" t="e">
        <f t="shared" si="1"/>
        <v>#DIV/0!</v>
      </c>
      <c r="D13">
        <f t="shared" si="0"/>
        <v>0.33916902738985288</v>
      </c>
      <c r="E13">
        <f t="shared" si="2"/>
        <v>0.34230573388119845</v>
      </c>
      <c r="H13" s="112"/>
      <c r="I13" s="111"/>
    </row>
    <row r="14" spans="1:9" ht="13.5" thickBot="1" x14ac:dyDescent="0.35">
      <c r="A14">
        <v>1.2</v>
      </c>
      <c r="B14">
        <v>0</v>
      </c>
      <c r="C14" t="e">
        <f t="shared" si="1"/>
        <v>#DIV/0!</v>
      </c>
      <c r="D14">
        <f t="shared" si="0"/>
        <v>0.34587883424537652</v>
      </c>
      <c r="E14">
        <f t="shared" si="2"/>
        <v>0.3568308323419967</v>
      </c>
      <c r="H14" s="113" t="s">
        <v>120</v>
      </c>
      <c r="I14" s="114" t="e">
        <f>SUMXMY2(C3:C302,D3:D302)</f>
        <v>#DIV/0!</v>
      </c>
    </row>
    <row r="15" spans="1:9" x14ac:dyDescent="0.3">
      <c r="A15">
        <v>1.3</v>
      </c>
      <c r="B15">
        <v>0</v>
      </c>
      <c r="C15" t="e">
        <f t="shared" si="1"/>
        <v>#DIV/0!</v>
      </c>
      <c r="D15">
        <f t="shared" si="0"/>
        <v>0.34979716397307947</v>
      </c>
      <c r="E15">
        <f t="shared" si="2"/>
        <v>0.36793200254418268</v>
      </c>
    </row>
    <row r="16" spans="1:9" ht="13.5" thickBot="1" x14ac:dyDescent="0.35">
      <c r="A16">
        <v>1.4</v>
      </c>
      <c r="B16">
        <v>0</v>
      </c>
      <c r="C16" t="e">
        <f t="shared" si="1"/>
        <v>#DIV/0!</v>
      </c>
      <c r="D16">
        <f t="shared" si="0"/>
        <v>0.35112287622976823</v>
      </c>
      <c r="E16">
        <f t="shared" si="2"/>
        <v>0.37564600917514918</v>
      </c>
      <c r="I16" s="99"/>
    </row>
    <row r="17" spans="1:9" ht="17.5" x14ac:dyDescent="0.35">
      <c r="A17">
        <v>1.5</v>
      </c>
      <c r="B17">
        <v>0</v>
      </c>
      <c r="C17" t="e">
        <f t="shared" si="1"/>
        <v>#DIV/0!</v>
      </c>
      <c r="D17">
        <f t="shared" si="0"/>
        <v>0.35006251675398653</v>
      </c>
      <c r="E17">
        <f t="shared" si="2"/>
        <v>0.38005984001984816</v>
      </c>
      <c r="H17" s="108" t="s">
        <v>116</v>
      </c>
      <c r="I17" s="109"/>
    </row>
    <row r="18" spans="1:9" ht="14.5" x14ac:dyDescent="0.3">
      <c r="A18">
        <v>1.6</v>
      </c>
      <c r="B18">
        <v>0</v>
      </c>
      <c r="C18" t="e">
        <f t="shared" si="1"/>
        <v>#DIV/0!</v>
      </c>
      <c r="D18">
        <f t="shared" si="0"/>
        <v>0.34682829068654936</v>
      </c>
      <c r="E18">
        <f t="shared" si="2"/>
        <v>0.3813064311023539</v>
      </c>
      <c r="H18" s="110" t="s">
        <v>119</v>
      </c>
      <c r="I18" s="116">
        <v>2.5300379893807228</v>
      </c>
    </row>
    <row r="19" spans="1:9" x14ac:dyDescent="0.3">
      <c r="A19">
        <v>1.7</v>
      </c>
      <c r="B19">
        <v>0</v>
      </c>
      <c r="C19" t="e">
        <f t="shared" si="1"/>
        <v>#DIV/0!</v>
      </c>
      <c r="D19">
        <f t="shared" si="0"/>
        <v>0.3416357336811659</v>
      </c>
      <c r="E19">
        <f t="shared" si="2"/>
        <v>0.37955956564785642</v>
      </c>
      <c r="H19" s="112"/>
      <c r="I19" s="111"/>
    </row>
    <row r="20" spans="1:9" ht="13.5" thickBot="1" x14ac:dyDescent="0.35">
      <c r="A20">
        <v>1.8</v>
      </c>
      <c r="B20">
        <v>0</v>
      </c>
      <c r="C20" t="e">
        <f t="shared" si="1"/>
        <v>#DIV/0!</v>
      </c>
      <c r="D20">
        <f t="shared" si="0"/>
        <v>0.33470127194005617</v>
      </c>
      <c r="E20">
        <f t="shared" si="2"/>
        <v>0.37502812933756302</v>
      </c>
      <c r="H20" s="113" t="s">
        <v>120</v>
      </c>
      <c r="I20" s="114" t="e">
        <f>SUMXMY2(C3:C80,E3:E80)</f>
        <v>#DIV/0!</v>
      </c>
    </row>
    <row r="21" spans="1:9" x14ac:dyDescent="0.3">
      <c r="A21">
        <v>1.9</v>
      </c>
      <c r="B21">
        <v>0</v>
      </c>
      <c r="C21" t="e">
        <f t="shared" si="1"/>
        <v>#DIV/0!</v>
      </c>
      <c r="D21">
        <f t="shared" si="0"/>
        <v>0.32623980371854105</v>
      </c>
      <c r="E21">
        <f t="shared" si="2"/>
        <v>0.36794991350860312</v>
      </c>
    </row>
    <row r="22" spans="1:9" x14ac:dyDescent="0.3">
      <c r="A22">
        <v>2</v>
      </c>
      <c r="B22">
        <v>0</v>
      </c>
      <c r="C22" t="e">
        <f t="shared" si="1"/>
        <v>#DIV/0!</v>
      </c>
      <c r="D22">
        <f t="shared" si="0"/>
        <v>0.31646239555919348</v>
      </c>
      <c r="E22">
        <f t="shared" si="2"/>
        <v>0.35858516001212221</v>
      </c>
    </row>
    <row r="23" spans="1:9" x14ac:dyDescent="0.3">
      <c r="A23">
        <v>2.1</v>
      </c>
      <c r="B23">
        <v>0</v>
      </c>
      <c r="C23" t="e">
        <f t="shared" si="1"/>
        <v>#DIV/0!</v>
      </c>
      <c r="D23">
        <f t="shared" si="0"/>
        <v>0.30557415866276372</v>
      </c>
      <c r="E23">
        <f t="shared" si="2"/>
        <v>0.34721003674186585</v>
      </c>
    </row>
    <row r="24" spans="1:9" x14ac:dyDescent="0.3">
      <c r="A24">
        <v>2.2000000000000002</v>
      </c>
      <c r="B24">
        <v>0</v>
      </c>
      <c r="C24" t="e">
        <f t="shared" si="1"/>
        <v>#DIV/0!</v>
      </c>
      <c r="D24">
        <f t="shared" si="0"/>
        <v>0.29377235007204661</v>
      </c>
      <c r="E24">
        <f t="shared" si="2"/>
        <v>0.33411022199940388</v>
      </c>
    </row>
    <row r="25" spans="1:9" x14ac:dyDescent="0.3">
      <c r="A25">
        <v>2.2999999999999998</v>
      </c>
      <c r="B25">
        <v>0</v>
      </c>
      <c r="C25" t="e">
        <f t="shared" si="1"/>
        <v>#DIV/0!</v>
      </c>
      <c r="D25">
        <f t="shared" si="0"/>
        <v>0.28124472731049122</v>
      </c>
      <c r="E25">
        <f t="shared" si="2"/>
        <v>0.31957475970266985</v>
      </c>
    </row>
    <row r="26" spans="1:9" x14ac:dyDescent="0.3">
      <c r="A26">
        <v>2.4</v>
      </c>
      <c r="B26">
        <v>0</v>
      </c>
      <c r="C26" t="e">
        <f t="shared" si="1"/>
        <v>#DIV/0!</v>
      </c>
      <c r="D26">
        <f t="shared" si="0"/>
        <v>0.26816817237728618</v>
      </c>
      <c r="E26">
        <f t="shared" si="2"/>
        <v>0.30389032696633855</v>
      </c>
    </row>
    <row r="27" spans="1:9" x14ac:dyDescent="0.3">
      <c r="A27">
        <v>2.5</v>
      </c>
      <c r="B27">
        <v>0</v>
      </c>
      <c r="C27" t="e">
        <f t="shared" si="1"/>
        <v>#DIV/0!</v>
      </c>
      <c r="D27">
        <f t="shared" si="0"/>
        <v>0.25470759072195737</v>
      </c>
      <c r="E27">
        <f t="shared" si="2"/>
        <v>0.28733603188628931</v>
      </c>
    </row>
    <row r="28" spans="1:9" x14ac:dyDescent="0.3">
      <c r="A28">
        <v>2.6</v>
      </c>
      <c r="B28">
        <v>0</v>
      </c>
      <c r="C28" t="e">
        <f t="shared" si="1"/>
        <v>#DIV/0!</v>
      </c>
      <c r="D28">
        <f t="shared" si="0"/>
        <v>0.24101508249295583</v>
      </c>
      <c r="E28">
        <f t="shared" si="2"/>
        <v>0.27017883359457884</v>
      </c>
    </row>
    <row r="29" spans="1:9" x14ac:dyDescent="0.3">
      <c r="A29">
        <v>2.7</v>
      </c>
      <c r="B29">
        <v>0</v>
      </c>
      <c r="C29" t="e">
        <f t="shared" si="1"/>
        <v>#DIV/0!</v>
      </c>
      <c r="D29">
        <f t="shared" si="0"/>
        <v>0.22722937664792298</v>
      </c>
      <c r="E29">
        <f t="shared" si="2"/>
        <v>0.25266964995697466</v>
      </c>
    </row>
    <row r="30" spans="1:9" x14ac:dyDescent="0.3">
      <c r="A30">
        <v>2.8</v>
      </c>
      <c r="B30">
        <v>0</v>
      </c>
      <c r="C30" t="e">
        <f t="shared" si="1"/>
        <v>#DIV/0!</v>
      </c>
      <c r="D30">
        <f t="shared" si="0"/>
        <v>0.21347551320348174</v>
      </c>
      <c r="E30">
        <f t="shared" si="2"/>
        <v>0.23504019174470148</v>
      </c>
    </row>
    <row r="31" spans="1:9" x14ac:dyDescent="0.3">
      <c r="A31">
        <v>2.9</v>
      </c>
      <c r="B31">
        <v>0</v>
      </c>
      <c r="C31" t="e">
        <f t="shared" si="1"/>
        <v>#DIV/0!</v>
      </c>
      <c r="D31">
        <f t="shared" si="0"/>
        <v>0.19986475482243485</v>
      </c>
      <c r="E31">
        <f t="shared" si="2"/>
        <v>0.21750053670611588</v>
      </c>
    </row>
    <row r="32" spans="1:9" x14ac:dyDescent="0.3">
      <c r="A32">
        <v>3</v>
      </c>
      <c r="B32">
        <v>0</v>
      </c>
      <c r="C32" t="e">
        <f t="shared" si="1"/>
        <v>#DIV/0!</v>
      </c>
      <c r="D32">
        <f t="shared" si="0"/>
        <v>0.18649470595036249</v>
      </c>
      <c r="E32">
        <f t="shared" si="2"/>
        <v>0.20023743353613563</v>
      </c>
    </row>
    <row r="33" spans="1:5" x14ac:dyDescent="0.3">
      <c r="A33">
        <v>3.1</v>
      </c>
      <c r="B33">
        <v>0</v>
      </c>
      <c r="C33" t="e">
        <f t="shared" si="1"/>
        <v>#DIV/0!</v>
      </c>
      <c r="D33">
        <f t="shared" si="0"/>
        <v>0.17344961570228631</v>
      </c>
      <c r="E33">
        <f t="shared" si="2"/>
        <v>0.18341330497312669</v>
      </c>
    </row>
    <row r="34" spans="1:5" x14ac:dyDescent="0.3">
      <c r="A34">
        <v>3.2</v>
      </c>
      <c r="B34">
        <v>0</v>
      </c>
      <c r="C34" t="e">
        <f t="shared" si="1"/>
        <v>#DIV/0!</v>
      </c>
      <c r="D34">
        <f t="shared" si="0"/>
        <v>0.16080083955190005</v>
      </c>
      <c r="E34">
        <f t="shared" si="2"/>
        <v>0.16716590164973807</v>
      </c>
    </row>
    <row r="35" spans="1:5" x14ac:dyDescent="0.3">
      <c r="A35">
        <v>3.3</v>
      </c>
      <c r="B35">
        <v>0</v>
      </c>
      <c r="C35" t="e">
        <f t="shared" si="1"/>
        <v>#DIV/0!</v>
      </c>
      <c r="D35">
        <f t="shared" si="0"/>
        <v>0.14860743448355718</v>
      </c>
      <c r="E35">
        <f t="shared" si="2"/>
        <v>0.15160854420964437</v>
      </c>
    </row>
    <row r="36" spans="1:5" x14ac:dyDescent="0.3">
      <c r="A36">
        <v>3.4</v>
      </c>
      <c r="B36">
        <v>0</v>
      </c>
      <c r="C36" t="e">
        <f t="shared" si="1"/>
        <v>#DIV/0!</v>
      </c>
      <c r="D36">
        <f t="shared" si="0"/>
        <v>0.13691686252600946</v>
      </c>
      <c r="E36">
        <f t="shared" si="2"/>
        <v>0.13683088072329239</v>
      </c>
    </row>
    <row r="37" spans="1:5" x14ac:dyDescent="0.3">
      <c r="A37">
        <v>3.5</v>
      </c>
      <c r="B37">
        <v>0</v>
      </c>
      <c r="C37" t="e">
        <f t="shared" si="1"/>
        <v>#DIV/0!</v>
      </c>
      <c r="D37">
        <f t="shared" si="0"/>
        <v>0.12576577839454314</v>
      </c>
      <c r="E37">
        <f t="shared" si="2"/>
        <v>0.12290007957522212</v>
      </c>
    </row>
    <row r="38" spans="1:5" x14ac:dyDescent="0.3">
      <c r="A38">
        <v>3.6</v>
      </c>
      <c r="B38">
        <v>0</v>
      </c>
      <c r="C38" t="e">
        <f t="shared" si="1"/>
        <v>#DIV/0!</v>
      </c>
      <c r="D38">
        <f t="shared" si="0"/>
        <v>0.11518087822558987</v>
      </c>
      <c r="E38">
        <f t="shared" si="2"/>
        <v>0.10986237459082879</v>
      </c>
    </row>
    <row r="39" spans="1:5" x14ac:dyDescent="0.3">
      <c r="A39">
        <v>3.7</v>
      </c>
      <c r="B39">
        <v>0</v>
      </c>
      <c r="C39" t="e">
        <f t="shared" si="1"/>
        <v>#DIV/0!</v>
      </c>
      <c r="D39">
        <f t="shared" si="0"/>
        <v>0.10517978800032346</v>
      </c>
      <c r="E39">
        <f t="shared" si="2"/>
        <v>9.7744878937715204E-2</v>
      </c>
    </row>
    <row r="40" spans="1:5" x14ac:dyDescent="0.3">
      <c r="A40">
        <v>3.8</v>
      </c>
      <c r="B40">
        <v>0</v>
      </c>
      <c r="C40" t="e">
        <f t="shared" si="1"/>
        <v>#DIV/0!</v>
      </c>
      <c r="D40">
        <f t="shared" si="0"/>
        <v>9.5771972131861408E-2</v>
      </c>
      <c r="E40">
        <f t="shared" si="2"/>
        <v>8.655758689781036E-2</v>
      </c>
    </row>
    <row r="41" spans="1:5" x14ac:dyDescent="0.3">
      <c r="A41">
        <v>3.9</v>
      </c>
      <c r="B41">
        <v>0</v>
      </c>
      <c r="C41" t="e">
        <f t="shared" si="1"/>
        <v>#DIV/0!</v>
      </c>
      <c r="D41">
        <f t="shared" si="0"/>
        <v>8.6959644751783069E-2</v>
      </c>
      <c r="E41">
        <f t="shared" si="2"/>
        <v>7.6295487516748126E-2</v>
      </c>
    </row>
    <row r="42" spans="1:5" x14ac:dyDescent="0.3">
      <c r="A42">
        <v>4</v>
      </c>
      <c r="B42">
        <v>0</v>
      </c>
      <c r="C42" t="e">
        <f t="shared" si="1"/>
        <v>#DIV/0!</v>
      </c>
      <c r="D42">
        <f t="shared" si="0"/>
        <v>7.8738668400577777E-2</v>
      </c>
      <c r="E42">
        <f t="shared" si="2"/>
        <v>6.6940720913834448E-2</v>
      </c>
    </row>
    <row r="43" spans="1:5" x14ac:dyDescent="0.3">
      <c r="A43">
        <v>4.0999999999999996</v>
      </c>
      <c r="B43">
        <v>0</v>
      </c>
      <c r="C43" t="e">
        <f t="shared" si="1"/>
        <v>#DIV/0!</v>
      </c>
      <c r="D43">
        <f t="shared" si="0"/>
        <v>7.1099427036458579E-2</v>
      </c>
      <c r="E43">
        <f t="shared" si="2"/>
        <v>5.8464716184312059E-2</v>
      </c>
    </row>
    <row r="44" spans="1:5" x14ac:dyDescent="0.3">
      <c r="A44">
        <v>4.2</v>
      </c>
      <c r="B44">
        <v>0</v>
      </c>
      <c r="C44" t="e">
        <f t="shared" si="1"/>
        <v>#DIV/0!</v>
      </c>
      <c r="D44">
        <f t="shared" si="0"/>
        <v>6.4027662469550245E-2</v>
      </c>
      <c r="E44">
        <f t="shared" si="2"/>
        <v>5.0830258861753977E-2</v>
      </c>
    </row>
    <row r="45" spans="1:5" x14ac:dyDescent="0.3">
      <c r="A45">
        <v>4.3</v>
      </c>
      <c r="B45">
        <v>0</v>
      </c>
      <c r="C45" t="e">
        <f t="shared" si="1"/>
        <v>#DIV/0!</v>
      </c>
      <c r="D45">
        <f t="shared" si="0"/>
        <v>5.7505265454533931E-2</v>
      </c>
      <c r="E45">
        <f t="shared" si="2"/>
        <v>4.3993445379287309E-2</v>
      </c>
    </row>
    <row r="46" spans="1:5" x14ac:dyDescent="0.3">
      <c r="A46">
        <v>4.4000000000000004</v>
      </c>
      <c r="B46">
        <v>0</v>
      </c>
      <c r="C46" t="e">
        <f t="shared" si="1"/>
        <v>#DIV/0!</v>
      </c>
      <c r="D46">
        <f t="shared" si="0"/>
        <v>5.1511014694049756E-2</v>
      </c>
      <c r="E46">
        <f t="shared" si="2"/>
        <v>3.7905491467317504E-2</v>
      </c>
    </row>
    <row r="47" spans="1:5" x14ac:dyDescent="0.3">
      <c r="A47">
        <v>4.5</v>
      </c>
      <c r="B47">
        <v>0</v>
      </c>
      <c r="C47" t="e">
        <f t="shared" si="1"/>
        <v>#DIV/0!</v>
      </c>
      <c r="D47">
        <f t="shared" si="0"/>
        <v>4.6021258885761758E-2</v>
      </c>
      <c r="E47">
        <f t="shared" si="2"/>
        <v>3.2514370603315038E-2</v>
      </c>
    </row>
    <row r="48" spans="1:5" x14ac:dyDescent="0.3">
      <c r="A48">
        <v>4.5999999999999996</v>
      </c>
      <c r="B48">
        <v>0</v>
      </c>
      <c r="C48" t="e">
        <f t="shared" si="1"/>
        <v>#DIV/0!</v>
      </c>
      <c r="D48">
        <f t="shared" si="0"/>
        <v>4.1010538664391444E-2</v>
      </c>
      <c r="E48">
        <f t="shared" si="2"/>
        <v>2.7766267201172017E-2</v>
      </c>
    </row>
    <row r="49" spans="1:5" x14ac:dyDescent="0.3">
      <c r="A49">
        <v>4.7</v>
      </c>
      <c r="B49">
        <v>0</v>
      </c>
      <c r="C49" t="e">
        <f t="shared" si="1"/>
        <v>#DIV/0!</v>
      </c>
      <c r="D49">
        <f t="shared" si="0"/>
        <v>3.6452146830195563E-2</v>
      </c>
      <c r="E49">
        <f t="shared" si="2"/>
        <v>2.3606836975862668E-2</v>
      </c>
    </row>
    <row r="50" spans="1:5" x14ac:dyDescent="0.3">
      <c r="A50">
        <v>4.8</v>
      </c>
      <c r="B50">
        <v>0</v>
      </c>
      <c r="C50" t="e">
        <f t="shared" si="1"/>
        <v>#DIV/0!</v>
      </c>
      <c r="D50">
        <f t="shared" si="0"/>
        <v>3.2318626608089755E-2</v>
      </c>
      <c r="E50">
        <f t="shared" si="2"/>
        <v>1.998227369218045E-2</v>
      </c>
    </row>
    <row r="51" spans="1:5" x14ac:dyDescent="0.3">
      <c r="A51">
        <v>4.9000000000000004</v>
      </c>
      <c r="B51">
        <v>0</v>
      </c>
      <c r="C51" t="e">
        <f t="shared" si="1"/>
        <v>#DIV/0!</v>
      </c>
      <c r="D51">
        <f t="shared" si="0"/>
        <v>2.85822088437519E-2</v>
      </c>
      <c r="E51">
        <f t="shared" si="2"/>
        <v>1.6840187215252985E-2</v>
      </c>
    </row>
    <row r="52" spans="1:5" x14ac:dyDescent="0.3">
      <c r="A52">
        <v>5</v>
      </c>
      <c r="B52">
        <v>0</v>
      </c>
      <c r="C52" t="e">
        <f t="shared" si="1"/>
        <v>#DIV/0!</v>
      </c>
      <c r="D52">
        <f t="shared" si="0"/>
        <v>2.5215190016597461E-2</v>
      </c>
      <c r="E52">
        <f t="shared" si="2"/>
        <v>1.4130302392860974E-2</v>
      </c>
    </row>
    <row r="53" spans="1:5" x14ac:dyDescent="0.3">
      <c r="A53">
        <v>5.0999999999999996</v>
      </c>
      <c r="B53">
        <v>0</v>
      </c>
      <c r="C53" t="e">
        <f t="shared" si="1"/>
        <v>#DIV/0!</v>
      </c>
      <c r="D53">
        <f t="shared" si="0"/>
        <v>2.2190253740874775E-2</v>
      </c>
      <c r="E53">
        <f t="shared" si="2"/>
        <v>1.1804991831472631E-2</v>
      </c>
    </row>
    <row r="54" spans="1:5" x14ac:dyDescent="0.3">
      <c r="A54">
        <v>5.2</v>
      </c>
      <c r="B54">
        <v>0</v>
      </c>
      <c r="C54" t="e">
        <f t="shared" si="1"/>
        <v>#DIV/0!</v>
      </c>
      <c r="D54">
        <f t="shared" si="0"/>
        <v>1.9480739045133852E-2</v>
      </c>
      <c r="E54">
        <f t="shared" si="2"/>
        <v>9.8196581354401853E-3</v>
      </c>
    </row>
    <row r="55" spans="1:5" x14ac:dyDescent="0.3">
      <c r="A55">
        <v>5.3</v>
      </c>
      <c r="B55">
        <v>0</v>
      </c>
      <c r="C55" t="e">
        <f t="shared" si="1"/>
        <v>#DIV/0!</v>
      </c>
      <c r="D55">
        <f t="shared" si="0"/>
        <v>1.7060859179526166E-2</v>
      </c>
      <c r="E55">
        <f t="shared" si="2"/>
        <v>8.1329827488136486E-3</v>
      </c>
    </row>
    <row r="56" spans="1:5" x14ac:dyDescent="0.3">
      <c r="A56">
        <v>5.4</v>
      </c>
      <c r="B56">
        <v>0</v>
      </c>
      <c r="C56" t="e">
        <f t="shared" si="1"/>
        <v>#DIV/0!</v>
      </c>
      <c r="D56">
        <f t="shared" si="0"/>
        <v>1.4905875014255181E-2</v>
      </c>
      <c r="E56">
        <f t="shared" si="2"/>
        <v>6.7070592802841774E-3</v>
      </c>
    </row>
    <row r="57" spans="1:5" x14ac:dyDescent="0.3">
      <c r="A57">
        <v>5.5</v>
      </c>
      <c r="B57">
        <v>0</v>
      </c>
      <c r="C57" t="e">
        <f t="shared" si="1"/>
        <v>#DIV/0!</v>
      </c>
      <c r="D57">
        <f t="shared" si="0"/>
        <v>1.2992227276744846E-2</v>
      </c>
      <c r="E57">
        <f t="shared" si="2"/>
        <v>5.5074292257123753E-3</v>
      </c>
    </row>
    <row r="58" spans="1:5" x14ac:dyDescent="0.3">
      <c r="A58">
        <v>5.6</v>
      </c>
      <c r="B58">
        <v>0</v>
      </c>
      <c r="C58" t="e">
        <f t="shared" si="1"/>
        <v>#DIV/0!</v>
      </c>
      <c r="D58">
        <f t="shared" si="0"/>
        <v>1.1297631946053344E-2</v>
      </c>
      <c r="E58">
        <f t="shared" si="2"/>
        <v>4.5030374570658865E-3</v>
      </c>
    </row>
    <row r="59" spans="1:5" x14ac:dyDescent="0.3">
      <c r="A59">
        <v>5.7</v>
      </c>
      <c r="B59">
        <v>0</v>
      </c>
      <c r="C59" t="e">
        <f t="shared" si="1"/>
        <v>#DIV/0!</v>
      </c>
      <c r="D59">
        <f t="shared" si="0"/>
        <v>9.8011430971974827E-3</v>
      </c>
      <c r="E59">
        <f t="shared" si="2"/>
        <v>3.6661238481466678E-3</v>
      </c>
    </row>
    <row r="60" spans="1:5" x14ac:dyDescent="0.3">
      <c r="A60">
        <v>5.8</v>
      </c>
      <c r="B60">
        <v>0</v>
      </c>
      <c r="C60" t="e">
        <f t="shared" si="1"/>
        <v>#DIV/0!</v>
      </c>
      <c r="D60">
        <f t="shared" si="0"/>
        <v>8.483187381459362E-3</v>
      </c>
      <c r="E60">
        <f t="shared" si="2"/>
        <v>2.9720660769650964E-3</v>
      </c>
    </row>
    <row r="61" spans="1:5" x14ac:dyDescent="0.3">
      <c r="A61">
        <v>5.9</v>
      </c>
      <c r="B61">
        <v>0</v>
      </c>
      <c r="C61" t="e">
        <f t="shared" si="1"/>
        <v>#DIV/0!</v>
      </c>
      <c r="D61">
        <f t="shared" si="0"/>
        <v>7.3255741568378566E-3</v>
      </c>
      <c r="E61">
        <f t="shared" si="2"/>
        <v>2.3991870927305785E-3</v>
      </c>
    </row>
    <row r="62" spans="1:5" x14ac:dyDescent="0.3">
      <c r="A62">
        <v>6</v>
      </c>
      <c r="B62">
        <v>0</v>
      </c>
      <c r="C62" t="e">
        <f t="shared" si="1"/>
        <v>#DIV/0!</v>
      </c>
      <c r="D62">
        <f t="shared" si="0"/>
        <v>6.3114850599960276E-3</v>
      </c>
      <c r="E62">
        <f t="shared" si="2"/>
        <v>1.9285390600980248E-3</v>
      </c>
    </row>
    <row r="63" spans="1:5" x14ac:dyDescent="0.3">
      <c r="A63">
        <v>6.1</v>
      </c>
      <c r="B63">
        <v>0</v>
      </c>
      <c r="C63" t="e">
        <f t="shared" si="1"/>
        <v>#DIV/0!</v>
      </c>
      <c r="D63">
        <f t="shared" si="0"/>
        <v>5.4254465505777574E-3</v>
      </c>
      <c r="E63">
        <f t="shared" si="2"/>
        <v>1.5436738780122432E-3</v>
      </c>
    </row>
    <row r="64" spans="1:5" x14ac:dyDescent="0.3">
      <c r="A64">
        <v>6.2</v>
      </c>
      <c r="B64">
        <v>0</v>
      </c>
      <c r="C64" t="e">
        <f t="shared" si="1"/>
        <v>#DIV/0!</v>
      </c>
      <c r="D64">
        <f t="shared" si="0"/>
        <v>4.6532886725220652E-3</v>
      </c>
      <c r="E64">
        <f t="shared" si="2"/>
        <v>1.2304086835942323E-3</v>
      </c>
    </row>
    <row r="65" spans="1:5" x14ac:dyDescent="0.3">
      <c r="A65">
        <v>6.3</v>
      </c>
      <c r="B65">
        <v>0</v>
      </c>
      <c r="C65" t="e">
        <f t="shared" si="1"/>
        <v>#DIV/0!</v>
      </c>
      <c r="D65">
        <f t="shared" si="0"/>
        <v>3.9820929754903539E-3</v>
      </c>
      <c r="E65">
        <f t="shared" si="2"/>
        <v>9.7659314642448885E-4</v>
      </c>
    </row>
    <row r="66" spans="1:5" x14ac:dyDescent="0.3">
      <c r="A66">
        <v>6.4</v>
      </c>
      <c r="B66">
        <v>0</v>
      </c>
      <c r="C66" t="e">
        <f t="shared" si="1"/>
        <v>#DIV/0!</v>
      </c>
      <c r="D66">
        <f t="shared" ref="D66:D129" si="3">WEIBULL(A66,I$11,I$12,0)</f>
        <v>3.4001322318027716E-3</v>
      </c>
      <c r="E66">
        <f t="shared" si="2"/>
        <v>7.7188387456241599E-4</v>
      </c>
    </row>
    <row r="67" spans="1:5" x14ac:dyDescent="0.3">
      <c r="A67">
        <v>6.5</v>
      </c>
      <c r="B67">
        <v>0</v>
      </c>
      <c r="C67" t="e">
        <f t="shared" ref="C67:C130" si="4">B67/$H$2*10</f>
        <v>#DIV/0!</v>
      </c>
      <c r="D67">
        <f t="shared" si="3"/>
        <v>2.8968042780027916E-3</v>
      </c>
      <c r="E67">
        <f t="shared" ref="E67:E130" si="5">A67/$I$18*EXP(-A67*A67/2/$I$18)</f>
        <v>6.0752991709802067E-4</v>
      </c>
    </row>
    <row r="68" spans="1:5" x14ac:dyDescent="0.3">
      <c r="A68">
        <v>6.6</v>
      </c>
      <c r="B68">
        <v>0</v>
      </c>
      <c r="C68" t="e">
        <f t="shared" si="4"/>
        <v>#DIV/0!</v>
      </c>
      <c r="D68">
        <f t="shared" si="3"/>
        <v>2.4625620116223213E-3</v>
      </c>
      <c r="E68">
        <f t="shared" si="5"/>
        <v>4.7617217409948344E-4</v>
      </c>
    </row>
    <row r="69" spans="1:5" x14ac:dyDescent="0.3">
      <c r="A69">
        <v>6.7</v>
      </c>
      <c r="B69">
        <v>0</v>
      </c>
      <c r="C69" t="e">
        <f t="shared" si="4"/>
        <v>#DIV/0!</v>
      </c>
      <c r="D69">
        <f t="shared" si="3"/>
        <v>2.08884128790753E-3</v>
      </c>
      <c r="E69">
        <f t="shared" si="5"/>
        <v>3.7165851914580547E-4</v>
      </c>
    </row>
    <row r="70" spans="1:5" x14ac:dyDescent="0.3">
      <c r="A70">
        <v>6.8</v>
      </c>
      <c r="B70">
        <v>0</v>
      </c>
      <c r="C70" t="e">
        <f t="shared" si="4"/>
        <v>#DIV/0!</v>
      </c>
      <c r="D70">
        <f t="shared" si="3"/>
        <v>1.7679881920143275E-3</v>
      </c>
      <c r="E70">
        <f t="shared" si="5"/>
        <v>2.8887560019398188E-4</v>
      </c>
    </row>
    <row r="71" spans="1:5" x14ac:dyDescent="0.3">
      <c r="A71">
        <v>6.9</v>
      </c>
      <c r="B71">
        <v>0</v>
      </c>
      <c r="C71" t="e">
        <f t="shared" si="4"/>
        <v>#DIV/0!</v>
      </c>
      <c r="D71">
        <f t="shared" si="3"/>
        <v>1.4931869122535961E-3</v>
      </c>
      <c r="E71">
        <f t="shared" si="5"/>
        <v>2.2359760340161079E-4</v>
      </c>
    </row>
    <row r="72" spans="1:5" x14ac:dyDescent="0.3">
      <c r="A72">
        <v>7</v>
      </c>
      <c r="B72">
        <v>0</v>
      </c>
      <c r="C72" t="e">
        <f t="shared" si="4"/>
        <v>#DIV/0!</v>
      </c>
      <c r="D72">
        <f t="shared" si="3"/>
        <v>1.2583892111789122E-3</v>
      </c>
      <c r="E72">
        <f t="shared" si="5"/>
        <v>1.7235172952854191E-4</v>
      </c>
    </row>
    <row r="73" spans="1:5" x14ac:dyDescent="0.3">
      <c r="A73">
        <v>7.1</v>
      </c>
      <c r="B73">
        <v>0</v>
      </c>
      <c r="C73" t="e">
        <f t="shared" si="4"/>
        <v>#DIV/0!</v>
      </c>
      <c r="D73">
        <f t="shared" si="3"/>
        <v>1.0582462846655573E-3</v>
      </c>
      <c r="E73">
        <f t="shared" si="5"/>
        <v>1.3229972870541342E-4</v>
      </c>
    </row>
    <row r="74" spans="1:5" x14ac:dyDescent="0.3">
      <c r="A74">
        <v>7.2</v>
      </c>
      <c r="B74">
        <v>0</v>
      </c>
      <c r="C74" t="e">
        <f t="shared" si="4"/>
        <v>#DIV/0!</v>
      </c>
      <c r="D74">
        <f t="shared" si="3"/>
        <v>8.8804361494242254E-4</v>
      </c>
      <c r="E74">
        <f t="shared" si="5"/>
        <v>1.0113455018290288E-4</v>
      </c>
    </row>
    <row r="75" spans="1:5" x14ac:dyDescent="0.3">
      <c r="A75">
        <v>7.3</v>
      </c>
      <c r="B75">
        <v>0</v>
      </c>
      <c r="C75" t="e">
        <f t="shared" si="4"/>
        <v>#DIV/0!</v>
      </c>
      <c r="D75">
        <f t="shared" si="3"/>
        <v>7.4363926154568988E-4</v>
      </c>
      <c r="E75">
        <f t="shared" si="5"/>
        <v>7.699097216968886E-5</v>
      </c>
    </row>
    <row r="76" spans="1:5" x14ac:dyDescent="0.3">
      <c r="A76">
        <v>7.4</v>
      </c>
      <c r="B76">
        <v>0</v>
      </c>
      <c r="C76" t="e">
        <f t="shared" si="4"/>
        <v>#DIV/0!</v>
      </c>
      <c r="D76">
        <f t="shared" si="3"/>
        <v>6.2140589364730915E-4</v>
      </c>
      <c r="E76">
        <f t="shared" si="5"/>
        <v>5.8368966360650688E-5</v>
      </c>
    </row>
    <row r="77" spans="1:5" x14ac:dyDescent="0.3">
      <c r="A77">
        <v>7.5000000000000098</v>
      </c>
      <c r="B77">
        <v>0</v>
      </c>
      <c r="C77" t="e">
        <f t="shared" si="4"/>
        <v>#DIV/0!</v>
      </c>
      <c r="D77">
        <f t="shared" si="3"/>
        <v>5.1817674709773683E-4</v>
      </c>
      <c r="E77">
        <f t="shared" si="5"/>
        <v>4.4068506514492389E-5</v>
      </c>
    </row>
    <row r="78" spans="1:5" x14ac:dyDescent="0.3">
      <c r="A78">
        <v>7.6</v>
      </c>
      <c r="B78">
        <v>0</v>
      </c>
      <c r="C78" t="e">
        <f t="shared" si="4"/>
        <v>#DIV/0!</v>
      </c>
      <c r="D78">
        <f t="shared" si="3"/>
        <v>4.3119558847594418E-4</v>
      </c>
      <c r="E78">
        <f t="shared" si="5"/>
        <v>3.3134536082816943E-5</v>
      </c>
    </row>
    <row r="79" spans="1:5" x14ac:dyDescent="0.3">
      <c r="A79">
        <v>7.7</v>
      </c>
      <c r="B79">
        <v>0</v>
      </c>
      <c r="C79" t="e">
        <f t="shared" si="4"/>
        <v>#DIV/0!</v>
      </c>
      <c r="D79">
        <f t="shared" si="3"/>
        <v>3.5807068494585979E-4</v>
      </c>
      <c r="E79">
        <f t="shared" si="5"/>
        <v>2.4810853657193421E-5</v>
      </c>
    </row>
    <row r="80" spans="1:5" x14ac:dyDescent="0.3">
      <c r="A80">
        <v>7.8000000000000096</v>
      </c>
      <c r="B80">
        <v>0</v>
      </c>
      <c r="C80" t="e">
        <f t="shared" si="4"/>
        <v>#DIV/0!</v>
      </c>
      <c r="D80">
        <f t="shared" si="3"/>
        <v>2.9673271115687353E-4</v>
      </c>
      <c r="E80">
        <f t="shared" si="5"/>
        <v>1.8501745863346506E-5</v>
      </c>
    </row>
    <row r="81" spans="1:5" x14ac:dyDescent="0.3">
      <c r="A81">
        <v>7.9000000000000101</v>
      </c>
      <c r="B81">
        <v>0</v>
      </c>
      <c r="C81" t="e">
        <f t="shared" si="4"/>
        <v>#DIV/0!</v>
      </c>
      <c r="D81">
        <f t="shared" si="3"/>
        <v>2.4539647112643132E-4</v>
      </c>
      <c r="E81">
        <f t="shared" si="5"/>
        <v>1.3740286024084683E-5</v>
      </c>
    </row>
    <row r="82" spans="1:5" x14ac:dyDescent="0.3">
      <c r="A82">
        <v>8.0000000000000107</v>
      </c>
      <c r="B82">
        <v>0</v>
      </c>
      <c r="C82" t="e">
        <f t="shared" si="4"/>
        <v>#DIV/0!</v>
      </c>
      <c r="D82">
        <f t="shared" si="3"/>
        <v>2.0252627234181353E-4</v>
      </c>
      <c r="E82">
        <f t="shared" si="5"/>
        <v>1.0162315857664277E-5</v>
      </c>
    </row>
    <row r="83" spans="1:5" x14ac:dyDescent="0.3">
      <c r="A83">
        <v>8.1</v>
      </c>
      <c r="B83">
        <v>0</v>
      </c>
      <c r="C83" t="e">
        <f t="shared" si="4"/>
        <v>#DIV/0!</v>
      </c>
      <c r="D83">
        <f t="shared" si="3"/>
        <v>1.6680475959199767E-4</v>
      </c>
      <c r="E83">
        <f t="shared" si="5"/>
        <v>7.4852306648777567E-6</v>
      </c>
    </row>
    <row r="84" spans="1:5" x14ac:dyDescent="0.3">
      <c r="A84">
        <v>8.2000000000000099</v>
      </c>
      <c r="B84">
        <v>0</v>
      </c>
      <c r="C84" t="e">
        <f t="shared" si="4"/>
        <v>#DIV/0!</v>
      </c>
      <c r="D84">
        <f t="shared" si="3"/>
        <v>1.371049957407709E-4</v>
      </c>
      <c r="E84">
        <f t="shared" si="5"/>
        <v>5.490791281438476E-6</v>
      </c>
    </row>
    <row r="85" spans="1:5" x14ac:dyDescent="0.3">
      <c r="A85">
        <v>8.3000000000000096</v>
      </c>
      <c r="B85">
        <v>0</v>
      </c>
      <c r="C85" t="e">
        <f t="shared" si="4"/>
        <v>#DIV/0!</v>
      </c>
      <c r="D85">
        <f t="shared" si="3"/>
        <v>1.1246556432733206E-4</v>
      </c>
      <c r="E85">
        <f t="shared" si="5"/>
        <v>4.0112851524236109E-6</v>
      </c>
    </row>
    <row r="86" spans="1:5" x14ac:dyDescent="0.3">
      <c r="A86">
        <v>8.4000000000000092</v>
      </c>
      <c r="B86">
        <v>0</v>
      </c>
      <c r="C86" t="e">
        <f t="shared" si="4"/>
        <v>#DIV/0!</v>
      </c>
      <c r="D86">
        <f t="shared" si="3"/>
        <v>9.2068463190405641E-5</v>
      </c>
      <c r="E86">
        <f t="shared" si="5"/>
        <v>2.9184518807851305E-6</v>
      </c>
    </row>
    <row r="87" spans="1:5" x14ac:dyDescent="0.3">
      <c r="A87">
        <v>8.5000000000000107</v>
      </c>
      <c r="B87">
        <v>0</v>
      </c>
      <c r="C87" t="e">
        <f t="shared" si="4"/>
        <v>#DIV/0!</v>
      </c>
      <c r="D87">
        <f t="shared" si="3"/>
        <v>7.5219558039641026E-5</v>
      </c>
      <c r="E87">
        <f t="shared" si="5"/>
        <v>2.1146740257167275E-6</v>
      </c>
    </row>
    <row r="88" spans="1:5" x14ac:dyDescent="0.3">
      <c r="A88">
        <v>8.6000000000000103</v>
      </c>
      <c r="B88">
        <v>0</v>
      </c>
      <c r="C88" t="e">
        <f t="shared" si="4"/>
        <v>#DIV/0!</v>
      </c>
      <c r="D88">
        <f t="shared" si="3"/>
        <v>6.1331368951967474E-5</v>
      </c>
      <c r="E88">
        <f t="shared" si="5"/>
        <v>1.5260109763842608E-6</v>
      </c>
    </row>
    <row r="89" spans="1:5" x14ac:dyDescent="0.3">
      <c r="A89">
        <v>8.7000000000000099</v>
      </c>
      <c r="B89">
        <v>0</v>
      </c>
      <c r="C89" t="e">
        <f t="shared" si="4"/>
        <v>#DIV/0!</v>
      </c>
      <c r="D89">
        <f t="shared" si="3"/>
        <v>4.9907970187397923E-5</v>
      </c>
      <c r="E89">
        <f t="shared" si="5"/>
        <v>1.0967221292904848E-6</v>
      </c>
    </row>
    <row r="90" spans="1:5" x14ac:dyDescent="0.3">
      <c r="A90">
        <v>8.8000000000000096</v>
      </c>
      <c r="B90">
        <v>0</v>
      </c>
      <c r="C90" t="e">
        <f t="shared" si="4"/>
        <v>#DIV/0!</v>
      </c>
      <c r="D90">
        <f t="shared" si="3"/>
        <v>4.053179365773563E-5</v>
      </c>
      <c r="E90">
        <f t="shared" si="5"/>
        <v>7.8498547477358136E-7</v>
      </c>
    </row>
    <row r="91" spans="1:5" x14ac:dyDescent="0.3">
      <c r="A91">
        <v>8.9000000000000092</v>
      </c>
      <c r="B91">
        <v>0</v>
      </c>
      <c r="C91" t="e">
        <f t="shared" si="4"/>
        <v>#DIV/0!</v>
      </c>
      <c r="D91">
        <f t="shared" si="3"/>
        <v>3.285213812099493E-5</v>
      </c>
      <c r="E91">
        <f t="shared" si="5"/>
        <v>5.595694508489116E-7</v>
      </c>
    </row>
    <row r="92" spans="1:5" x14ac:dyDescent="0.3">
      <c r="A92">
        <v>9.0000000000000107</v>
      </c>
      <c r="B92">
        <v>0</v>
      </c>
      <c r="C92" t="e">
        <f t="shared" si="4"/>
        <v>#DIV/0!</v>
      </c>
      <c r="D92">
        <f t="shared" si="3"/>
        <v>2.6575199102861804E-5</v>
      </c>
      <c r="E92">
        <f t="shared" si="5"/>
        <v>3.9726013654806972E-7</v>
      </c>
    </row>
    <row r="93" spans="1:5" x14ac:dyDescent="0.3">
      <c r="A93">
        <v>9.1000000000000103</v>
      </c>
      <c r="B93">
        <v>0</v>
      </c>
      <c r="C93" t="e">
        <f t="shared" si="4"/>
        <v>#DIV/0!</v>
      </c>
      <c r="D93">
        <f t="shared" si="3"/>
        <v>2.1455448155016475E-5</v>
      </c>
      <c r="E93">
        <f t="shared" si="5"/>
        <v>2.8088322660908574E-7</v>
      </c>
    </row>
    <row r="94" spans="1:5" x14ac:dyDescent="0.3">
      <c r="A94">
        <v>9.2000000000000099</v>
      </c>
      <c r="B94">
        <v>0</v>
      </c>
      <c r="C94" t="e">
        <f t="shared" si="4"/>
        <v>#DIV/0!</v>
      </c>
      <c r="D94">
        <f t="shared" si="3"/>
        <v>1.7288203932092331E-5</v>
      </c>
      <c r="E94">
        <f t="shared" si="5"/>
        <v>1.9779149914134969E-7</v>
      </c>
    </row>
    <row r="95" spans="1:5" x14ac:dyDescent="0.3">
      <c r="A95">
        <v>9.3000000000000096</v>
      </c>
      <c r="B95">
        <v>0</v>
      </c>
      <c r="C95" t="e">
        <f t="shared" si="4"/>
        <v>#DIV/0!</v>
      </c>
      <c r="D95">
        <f t="shared" si="3"/>
        <v>1.3903251370600052E-5</v>
      </c>
      <c r="E95">
        <f t="shared" si="5"/>
        <v>1.3871440773706166E-7</v>
      </c>
    </row>
    <row r="96" spans="1:5" x14ac:dyDescent="0.3">
      <c r="A96">
        <v>9.4000000000000092</v>
      </c>
      <c r="B96">
        <v>0</v>
      </c>
      <c r="C96" t="e">
        <f t="shared" si="4"/>
        <v>#DIV/0!</v>
      </c>
      <c r="D96">
        <f t="shared" si="3"/>
        <v>1.115937872338548E-5</v>
      </c>
      <c r="E96">
        <f t="shared" si="5"/>
        <v>9.6887723633146992E-8</v>
      </c>
    </row>
    <row r="97" spans="1:5" x14ac:dyDescent="0.3">
      <c r="A97">
        <v>9.5000000000000107</v>
      </c>
      <c r="B97">
        <v>0</v>
      </c>
      <c r="C97" t="e">
        <f t="shared" si="4"/>
        <v>#DIV/0!</v>
      </c>
      <c r="D97">
        <f t="shared" si="3"/>
        <v>8.9397151445701091E-6</v>
      </c>
      <c r="E97">
        <f t="shared" si="5"/>
        <v>6.7398499229395411E-8</v>
      </c>
    </row>
    <row r="98" spans="1:5" x14ac:dyDescent="0.3">
      <c r="A98">
        <v>9.6000000000000103</v>
      </c>
      <c r="B98">
        <v>0</v>
      </c>
      <c r="C98" t="e">
        <f t="shared" si="4"/>
        <v>#DIV/0!</v>
      </c>
      <c r="D98">
        <f t="shared" si="3"/>
        <v>7.1477637891302824E-6</v>
      </c>
      <c r="E98">
        <f t="shared" si="5"/>
        <v>4.6694639070725937E-8</v>
      </c>
    </row>
    <row r="99" spans="1:5" x14ac:dyDescent="0.3">
      <c r="A99">
        <v>9.7000000000000099</v>
      </c>
      <c r="B99">
        <v>0</v>
      </c>
      <c r="C99" t="e">
        <f t="shared" si="4"/>
        <v>#DIV/0!</v>
      </c>
      <c r="D99">
        <f t="shared" si="3"/>
        <v>5.704036890815058E-6</v>
      </c>
      <c r="E99">
        <f t="shared" si="5"/>
        <v>3.2219599656306745E-8</v>
      </c>
    </row>
    <row r="100" spans="1:5" x14ac:dyDescent="0.3">
      <c r="A100">
        <v>9.8000000000000096</v>
      </c>
      <c r="B100">
        <v>0</v>
      </c>
      <c r="C100" t="e">
        <f t="shared" si="4"/>
        <v>#DIV/0!</v>
      </c>
      <c r="D100">
        <f t="shared" si="3"/>
        <v>4.5432099525021919E-6</v>
      </c>
      <c r="E100">
        <f t="shared" si="5"/>
        <v>2.214167866784367E-8</v>
      </c>
    </row>
    <row r="101" spans="1:5" x14ac:dyDescent="0.3">
      <c r="A101">
        <v>9.9000000000000092</v>
      </c>
      <c r="B101">
        <v>0</v>
      </c>
      <c r="C101" t="e">
        <f t="shared" si="4"/>
        <v>#DIV/0!</v>
      </c>
      <c r="D101">
        <f t="shared" si="3"/>
        <v>3.6117219958792642E-6</v>
      </c>
      <c r="E101">
        <f t="shared" si="5"/>
        <v>1.5154414855557001E-8</v>
      </c>
    </row>
    <row r="102" spans="1:5" x14ac:dyDescent="0.3">
      <c r="A102">
        <v>10</v>
      </c>
      <c r="B102">
        <v>0</v>
      </c>
      <c r="C102" t="e">
        <f t="shared" si="4"/>
        <v>#DIV/0!</v>
      </c>
      <c r="D102">
        <f t="shared" si="3"/>
        <v>2.8657577688527448E-6</v>
      </c>
      <c r="E102">
        <f t="shared" si="5"/>
        <v>1.0330157271985781E-8</v>
      </c>
    </row>
    <row r="103" spans="1:5" x14ac:dyDescent="0.3">
      <c r="A103">
        <v>10.1</v>
      </c>
      <c r="B103">
        <v>0</v>
      </c>
      <c r="C103" t="e">
        <f t="shared" si="4"/>
        <v>#DIV/0!</v>
      </c>
      <c r="D103">
        <f t="shared" si="3"/>
        <v>2.2695559149818825E-6</v>
      </c>
      <c r="E103">
        <f t="shared" si="5"/>
        <v>7.0131755523526011E-9</v>
      </c>
    </row>
    <row r="104" spans="1:5" x14ac:dyDescent="0.3">
      <c r="A104">
        <v>10.199999999999999</v>
      </c>
      <c r="B104">
        <v>0</v>
      </c>
      <c r="C104" t="e">
        <f t="shared" si="4"/>
        <v>#DIV/0!</v>
      </c>
      <c r="D104">
        <f t="shared" si="3"/>
        <v>1.7939943998015109E-6</v>
      </c>
      <c r="E104">
        <f t="shared" si="5"/>
        <v>4.7420197440683466E-9</v>
      </c>
    </row>
    <row r="105" spans="1:5" x14ac:dyDescent="0.3">
      <c r="A105">
        <v>10.3</v>
      </c>
      <c r="B105">
        <v>0</v>
      </c>
      <c r="C105" t="e">
        <f t="shared" si="4"/>
        <v>#DIV/0!</v>
      </c>
      <c r="D105">
        <f t="shared" si="3"/>
        <v>1.4154110050307603E-6</v>
      </c>
      <c r="E105">
        <f t="shared" si="5"/>
        <v>3.1934028411177609E-9</v>
      </c>
    </row>
    <row r="106" spans="1:5" x14ac:dyDescent="0.3">
      <c r="A106">
        <v>10.4</v>
      </c>
      <c r="B106">
        <v>0</v>
      </c>
      <c r="C106" t="e">
        <f t="shared" si="4"/>
        <v>#DIV/0!</v>
      </c>
      <c r="D106">
        <f t="shared" si="3"/>
        <v>1.114622491520798E-6</v>
      </c>
      <c r="E106">
        <f t="shared" si="5"/>
        <v>2.1418377325999665E-9</v>
      </c>
    </row>
    <row r="107" spans="1:5" x14ac:dyDescent="0.3">
      <c r="A107">
        <v>10.5</v>
      </c>
      <c r="B107">
        <v>0</v>
      </c>
      <c r="C107" t="e">
        <f t="shared" si="4"/>
        <v>#DIV/0!</v>
      </c>
      <c r="D107">
        <f t="shared" si="3"/>
        <v>8.7611114800132429E-7</v>
      </c>
      <c r="E107">
        <f t="shared" si="5"/>
        <v>1.4307465755093584E-9</v>
      </c>
    </row>
    <row r="108" spans="1:5" x14ac:dyDescent="0.3">
      <c r="A108">
        <v>10.6</v>
      </c>
      <c r="B108">
        <v>0</v>
      </c>
      <c r="C108" t="e">
        <f t="shared" si="4"/>
        <v>#DIV/0!</v>
      </c>
      <c r="D108">
        <f t="shared" si="3"/>
        <v>6.8735194011822898E-7</v>
      </c>
      <c r="E108">
        <f t="shared" si="5"/>
        <v>9.5188156986840382E-10</v>
      </c>
    </row>
    <row r="109" spans="1:5" x14ac:dyDescent="0.3">
      <c r="A109">
        <v>10.7</v>
      </c>
      <c r="B109">
        <v>0</v>
      </c>
      <c r="C109" t="e">
        <f t="shared" si="4"/>
        <v>#DIV/0!</v>
      </c>
      <c r="D109">
        <f t="shared" si="3"/>
        <v>5.3825740823676601E-7</v>
      </c>
      <c r="E109">
        <f t="shared" si="5"/>
        <v>6.3073642802618488E-10</v>
      </c>
    </row>
    <row r="110" spans="1:5" x14ac:dyDescent="0.3">
      <c r="A110">
        <v>10.8</v>
      </c>
      <c r="B110">
        <v>0</v>
      </c>
      <c r="C110" t="e">
        <f t="shared" si="4"/>
        <v>#DIV/0!</v>
      </c>
      <c r="D110">
        <f t="shared" si="3"/>
        <v>4.2072088742755572E-7</v>
      </c>
      <c r="E110">
        <f t="shared" si="5"/>
        <v>4.1625400256373223E-10</v>
      </c>
    </row>
    <row r="111" spans="1:5" x14ac:dyDescent="0.3">
      <c r="A111">
        <v>10.9</v>
      </c>
      <c r="B111">
        <v>0</v>
      </c>
      <c r="C111" t="e">
        <f t="shared" si="4"/>
        <v>#DIV/0!</v>
      </c>
      <c r="D111">
        <f t="shared" si="3"/>
        <v>3.2824159141168266E-7</v>
      </c>
      <c r="E111">
        <f t="shared" si="5"/>
        <v>2.7359940104043954E-10</v>
      </c>
    </row>
    <row r="112" spans="1:5" x14ac:dyDescent="0.3">
      <c r="A112">
        <v>11</v>
      </c>
      <c r="B112">
        <v>0</v>
      </c>
      <c r="C112" t="e">
        <f t="shared" si="4"/>
        <v>#DIV/0!</v>
      </c>
      <c r="D112">
        <f t="shared" si="3"/>
        <v>2.5561766378488244E-7</v>
      </c>
      <c r="E112">
        <f t="shared" si="5"/>
        <v>1.7910955446727389E-10</v>
      </c>
    </row>
    <row r="113" spans="1:5" x14ac:dyDescent="0.3">
      <c r="A113">
        <v>11.1</v>
      </c>
      <c r="B113">
        <v>0</v>
      </c>
      <c r="C113" t="e">
        <f t="shared" si="4"/>
        <v>#DIV/0!</v>
      </c>
      <c r="D113">
        <f t="shared" si="3"/>
        <v>1.9869550114391954E-7</v>
      </c>
      <c r="E113">
        <f t="shared" si="5"/>
        <v>1.1678038913732836E-10</v>
      </c>
    </row>
    <row r="114" spans="1:5" x14ac:dyDescent="0.3">
      <c r="A114">
        <v>11.2</v>
      </c>
      <c r="B114">
        <v>0</v>
      </c>
      <c r="C114" t="e">
        <f t="shared" si="4"/>
        <v>#DIV/0!</v>
      </c>
      <c r="D114">
        <f t="shared" si="3"/>
        <v>1.5416553688610519E-7</v>
      </c>
      <c r="E114">
        <f t="shared" si="5"/>
        <v>7.583492814917061E-11</v>
      </c>
    </row>
    <row r="115" spans="1:5" x14ac:dyDescent="0.3">
      <c r="A115">
        <v>11.3</v>
      </c>
      <c r="B115">
        <v>0</v>
      </c>
      <c r="C115" t="e">
        <f t="shared" si="4"/>
        <v>#DIV/0!</v>
      </c>
      <c r="D115">
        <f t="shared" si="3"/>
        <v>1.1939628089245734E-7</v>
      </c>
      <c r="E115">
        <f t="shared" si="5"/>
        <v>4.9047566523451335E-11</v>
      </c>
    </row>
    <row r="116" spans="1:5" x14ac:dyDescent="0.3">
      <c r="A116">
        <v>11.4</v>
      </c>
      <c r="B116">
        <v>0</v>
      </c>
      <c r="C116" t="e">
        <f t="shared" si="4"/>
        <v>#DIV/0!</v>
      </c>
      <c r="D116">
        <f t="shared" si="3"/>
        <v>9.2299774826999334E-8</v>
      </c>
      <c r="E116">
        <f t="shared" si="5"/>
        <v>3.1594761692945464E-11</v>
      </c>
    </row>
    <row r="117" spans="1:5" x14ac:dyDescent="0.3">
      <c r="A117">
        <v>11.5</v>
      </c>
      <c r="B117">
        <v>0</v>
      </c>
      <c r="C117" t="e">
        <f t="shared" si="4"/>
        <v>#DIV/0!</v>
      </c>
      <c r="D117">
        <f t="shared" si="3"/>
        <v>7.1222777595380994E-8</v>
      </c>
      <c r="E117">
        <f t="shared" si="5"/>
        <v>2.0270419241963139E-11</v>
      </c>
    </row>
    <row r="118" spans="1:5" x14ac:dyDescent="0.3">
      <c r="A118">
        <v>11.6</v>
      </c>
      <c r="B118">
        <v>0</v>
      </c>
      <c r="C118" t="e">
        <f t="shared" si="4"/>
        <v>#DIV/0!</v>
      </c>
      <c r="D118">
        <f t="shared" si="3"/>
        <v>5.4858969371076871E-8</v>
      </c>
      <c r="E118">
        <f t="shared" si="5"/>
        <v>1.2952720218519754E-11</v>
      </c>
    </row>
    <row r="119" spans="1:5" x14ac:dyDescent="0.3">
      <c r="A119">
        <v>11.7</v>
      </c>
      <c r="B119">
        <v>0</v>
      </c>
      <c r="C119" t="e">
        <f t="shared" si="4"/>
        <v>#DIV/0!</v>
      </c>
      <c r="D119">
        <f t="shared" si="3"/>
        <v>4.2178281032413373E-8</v>
      </c>
      <c r="E119">
        <f t="shared" si="5"/>
        <v>8.2434765894936341E-12</v>
      </c>
    </row>
    <row r="120" spans="1:5" x14ac:dyDescent="0.3">
      <c r="A120">
        <v>11.8</v>
      </c>
      <c r="B120">
        <v>0</v>
      </c>
      <c r="C120" t="e">
        <f t="shared" si="4"/>
        <v>#DIV/0!</v>
      </c>
      <c r="D120">
        <f t="shared" si="3"/>
        <v>3.2370141347983124E-8</v>
      </c>
      <c r="E120">
        <f t="shared" si="5"/>
        <v>5.2253038896882318E-12</v>
      </c>
    </row>
    <row r="121" spans="1:5" x14ac:dyDescent="0.3">
      <c r="A121">
        <v>11.9</v>
      </c>
      <c r="B121">
        <v>0</v>
      </c>
      <c r="C121" t="e">
        <f t="shared" si="4"/>
        <v>#DIV/0!</v>
      </c>
      <c r="D121">
        <f t="shared" si="3"/>
        <v>2.4798006505500379E-8</v>
      </c>
      <c r="E121">
        <f t="shared" si="5"/>
        <v>3.2988681069712223E-12</v>
      </c>
    </row>
    <row r="122" spans="1:5" x14ac:dyDescent="0.3">
      <c r="A122">
        <v>12</v>
      </c>
      <c r="B122">
        <v>0</v>
      </c>
      <c r="C122" t="e">
        <f t="shared" si="4"/>
        <v>#DIV/0!</v>
      </c>
      <c r="D122">
        <f t="shared" si="3"/>
        <v>1.8963012767327633E-8</v>
      </c>
      <c r="E122">
        <f t="shared" si="5"/>
        <v>2.0742979059201282E-12</v>
      </c>
    </row>
    <row r="123" spans="1:5" x14ac:dyDescent="0.3">
      <c r="A123">
        <v>12.1</v>
      </c>
      <c r="B123">
        <v>0</v>
      </c>
      <c r="C123" t="e">
        <f t="shared" si="4"/>
        <v>#DIV/0!</v>
      </c>
      <c r="D123">
        <f t="shared" si="3"/>
        <v>1.4474988033231377E-8</v>
      </c>
      <c r="E123">
        <f t="shared" si="5"/>
        <v>1.2990641326347204E-12</v>
      </c>
    </row>
    <row r="124" spans="1:5" x14ac:dyDescent="0.3">
      <c r="A124">
        <v>12.2</v>
      </c>
      <c r="B124">
        <v>0</v>
      </c>
      <c r="C124" t="e">
        <f t="shared" si="4"/>
        <v>#DIV/0!</v>
      </c>
      <c r="D124">
        <f t="shared" si="3"/>
        <v>1.1029384727974252E-8</v>
      </c>
      <c r="E124">
        <f t="shared" si="5"/>
        <v>8.1029626668843232E-13</v>
      </c>
    </row>
    <row r="125" spans="1:5" x14ac:dyDescent="0.3">
      <c r="A125">
        <v>12.3</v>
      </c>
      <c r="B125">
        <v>0</v>
      </c>
      <c r="C125" t="e">
        <f t="shared" si="4"/>
        <v>#DIV/0!</v>
      </c>
      <c r="D125">
        <f t="shared" si="3"/>
        <v>8.3889657196798995E-9</v>
      </c>
      <c r="E125">
        <f t="shared" si="5"/>
        <v>5.0339784395599324E-13</v>
      </c>
    </row>
    <row r="126" spans="1:5" x14ac:dyDescent="0.3">
      <c r="A126">
        <v>12.4</v>
      </c>
      <c r="B126">
        <v>0</v>
      </c>
      <c r="C126" t="e">
        <f t="shared" si="4"/>
        <v>#DIV/0!</v>
      </c>
      <c r="D126">
        <f t="shared" si="3"/>
        <v>6.3692963222487472E-9</v>
      </c>
      <c r="E126">
        <f t="shared" si="5"/>
        <v>3.1148246580517609E-13</v>
      </c>
    </row>
    <row r="127" spans="1:5" x14ac:dyDescent="0.3">
      <c r="A127">
        <v>12.5</v>
      </c>
      <c r="B127">
        <v>0</v>
      </c>
      <c r="C127" t="e">
        <f t="shared" si="4"/>
        <v>#DIV/0!</v>
      </c>
      <c r="D127">
        <f t="shared" si="3"/>
        <v>4.8272768436634108E-9</v>
      </c>
      <c r="E127">
        <f t="shared" si="5"/>
        <v>1.91960139960394E-13</v>
      </c>
    </row>
    <row r="128" spans="1:5" x14ac:dyDescent="0.3">
      <c r="A128">
        <v>12.6</v>
      </c>
      <c r="B128">
        <v>0</v>
      </c>
      <c r="C128" t="e">
        <f t="shared" si="4"/>
        <v>#DIV/0!</v>
      </c>
      <c r="D128">
        <f t="shared" si="3"/>
        <v>3.6520983900344251E-9</v>
      </c>
      <c r="E128">
        <f t="shared" si="5"/>
        <v>1.1782682163951229E-13</v>
      </c>
    </row>
    <row r="129" spans="1:5" x14ac:dyDescent="0.3">
      <c r="A129">
        <v>12.7</v>
      </c>
      <c r="B129">
        <v>0</v>
      </c>
      <c r="C129" t="e">
        <f t="shared" si="4"/>
        <v>#DIV/0!</v>
      </c>
      <c r="D129">
        <f t="shared" si="3"/>
        <v>2.7581254408622128E-9</v>
      </c>
      <c r="E129">
        <f t="shared" si="5"/>
        <v>7.2033307802884354E-14</v>
      </c>
    </row>
    <row r="130" spans="1:5" x14ac:dyDescent="0.3">
      <c r="A130">
        <v>12.8</v>
      </c>
      <c r="B130">
        <v>0</v>
      </c>
      <c r="C130" t="e">
        <f t="shared" si="4"/>
        <v>#DIV/0!</v>
      </c>
      <c r="D130">
        <f t="shared" ref="D130:D193" si="6">WEIBULL(A130,I$11,I$12,0)</f>
        <v>2.0793068792614337E-9</v>
      </c>
      <c r="E130">
        <f t="shared" si="5"/>
        <v>4.3861054965850288E-14</v>
      </c>
    </row>
    <row r="131" spans="1:5" x14ac:dyDescent="0.3">
      <c r="A131">
        <v>12.9</v>
      </c>
      <c r="B131">
        <v>0</v>
      </c>
      <c r="C131" t="e">
        <f t="shared" ref="C131:C194" si="7">B131/$H$2*10</f>
        <v>#DIV/0!</v>
      </c>
      <c r="D131">
        <f t="shared" si="6"/>
        <v>1.5647967142082132E-9</v>
      </c>
      <c r="E131">
        <f t="shared" ref="E131:E194" si="8">A131/$I$18*EXP(-A131*A131/2/$I$18)</f>
        <v>2.6600005543767228E-14</v>
      </c>
    </row>
    <row r="132" spans="1:5" x14ac:dyDescent="0.3">
      <c r="A132">
        <v>13</v>
      </c>
      <c r="B132">
        <v>0</v>
      </c>
      <c r="C132" t="e">
        <f t="shared" si="7"/>
        <v>#DIV/0!</v>
      </c>
      <c r="D132">
        <f t="shared" si="6"/>
        <v>1.1755300250727274E-9</v>
      </c>
      <c r="E132">
        <f t="shared" si="8"/>
        <v>1.6067256583045883E-14</v>
      </c>
    </row>
    <row r="133" spans="1:5" x14ac:dyDescent="0.3">
      <c r="A133">
        <v>13.1</v>
      </c>
      <c r="B133">
        <v>0</v>
      </c>
      <c r="C133" t="e">
        <f t="shared" si="7"/>
        <v>#DIV/0!</v>
      </c>
      <c r="D133">
        <f t="shared" si="6"/>
        <v>8.8155147986866812E-10</v>
      </c>
      <c r="E133">
        <f t="shared" si="8"/>
        <v>9.6662824080212624E-15</v>
      </c>
    </row>
    <row r="134" spans="1:5" x14ac:dyDescent="0.3">
      <c r="A134">
        <v>13.2</v>
      </c>
      <c r="B134">
        <v>0</v>
      </c>
      <c r="C134" t="e">
        <f t="shared" si="7"/>
        <v>#DIV/0!</v>
      </c>
      <c r="D134">
        <f t="shared" si="6"/>
        <v>6.599354367556946E-10</v>
      </c>
      <c r="E134">
        <f t="shared" si="8"/>
        <v>5.7920908916835629E-15</v>
      </c>
    </row>
    <row r="135" spans="1:5" x14ac:dyDescent="0.3">
      <c r="A135">
        <v>13.3</v>
      </c>
      <c r="B135">
        <v>0</v>
      </c>
      <c r="C135" t="e">
        <f t="shared" si="7"/>
        <v>#DIV/0!</v>
      </c>
      <c r="D135">
        <f t="shared" si="6"/>
        <v>4.9317003907334206E-10</v>
      </c>
      <c r="E135">
        <f t="shared" si="8"/>
        <v>3.4567643824580008E-15</v>
      </c>
    </row>
    <row r="136" spans="1:5" x14ac:dyDescent="0.3">
      <c r="A136">
        <v>13.4</v>
      </c>
      <c r="B136">
        <v>0</v>
      </c>
      <c r="C136" t="e">
        <f t="shared" si="7"/>
        <v>#DIV/0!</v>
      </c>
      <c r="D136">
        <f t="shared" si="6"/>
        <v>3.6790442520632067E-10</v>
      </c>
      <c r="E136">
        <f t="shared" si="8"/>
        <v>2.0547693693422495E-15</v>
      </c>
    </row>
    <row r="137" spans="1:5" x14ac:dyDescent="0.3">
      <c r="A137">
        <v>13.5</v>
      </c>
      <c r="B137">
        <v>0</v>
      </c>
      <c r="C137" t="e">
        <f t="shared" si="7"/>
        <v>#DIV/0!</v>
      </c>
      <c r="D137">
        <f t="shared" si="6"/>
        <v>2.7397948124136166E-10</v>
      </c>
      <c r="E137">
        <f t="shared" si="8"/>
        <v>1.2165098986634069E-15</v>
      </c>
    </row>
    <row r="138" spans="1:5" x14ac:dyDescent="0.3">
      <c r="A138">
        <v>13.6</v>
      </c>
      <c r="B138">
        <v>0</v>
      </c>
      <c r="C138" t="e">
        <f t="shared" si="7"/>
        <v>#DIV/0!</v>
      </c>
      <c r="D138">
        <f t="shared" si="6"/>
        <v>2.0367951723979823E-10</v>
      </c>
      <c r="E138">
        <f t="shared" si="8"/>
        <v>7.1734459064831892E-16</v>
      </c>
    </row>
    <row r="139" spans="1:5" x14ac:dyDescent="0.3">
      <c r="A139">
        <v>13.7</v>
      </c>
      <c r="B139">
        <v>0</v>
      </c>
      <c r="C139" t="e">
        <f t="shared" si="7"/>
        <v>#DIV/0!</v>
      </c>
      <c r="D139">
        <f t="shared" si="6"/>
        <v>1.5115570299567625E-10</v>
      </c>
      <c r="E139">
        <f t="shared" si="8"/>
        <v>4.2130826023312117E-16</v>
      </c>
    </row>
    <row r="140" spans="1:5" x14ac:dyDescent="0.3">
      <c r="A140">
        <v>13.8</v>
      </c>
      <c r="B140">
        <v>0</v>
      </c>
      <c r="C140" t="e">
        <f t="shared" si="7"/>
        <v>#DIV/0!</v>
      </c>
      <c r="D140">
        <f t="shared" si="6"/>
        <v>1.1198275168258424E-10</v>
      </c>
      <c r="E140">
        <f t="shared" si="8"/>
        <v>2.4645204582606908E-16</v>
      </c>
    </row>
    <row r="141" spans="1:5" x14ac:dyDescent="0.3">
      <c r="A141">
        <v>13.9</v>
      </c>
      <c r="B141">
        <v>0</v>
      </c>
      <c r="C141" t="e">
        <f t="shared" si="7"/>
        <v>#DIV/0!</v>
      </c>
      <c r="D141">
        <f t="shared" si="6"/>
        <v>8.2818752908456867E-11</v>
      </c>
      <c r="E141">
        <f t="shared" si="8"/>
        <v>1.4359043878094208E-16</v>
      </c>
    </row>
    <row r="142" spans="1:5" x14ac:dyDescent="0.3">
      <c r="A142">
        <v>14</v>
      </c>
      <c r="B142">
        <v>0</v>
      </c>
      <c r="C142" t="e">
        <f t="shared" si="7"/>
        <v>#DIV/0!</v>
      </c>
      <c r="D142">
        <f t="shared" si="6"/>
        <v>6.1144685078218889E-11</v>
      </c>
      <c r="E142">
        <f t="shared" si="8"/>
        <v>8.3325818036917669E-17</v>
      </c>
    </row>
    <row r="143" spans="1:5" x14ac:dyDescent="0.3">
      <c r="A143">
        <v>14.1</v>
      </c>
      <c r="B143">
        <v>0</v>
      </c>
      <c r="C143" t="e">
        <f t="shared" si="7"/>
        <v>#DIV/0!</v>
      </c>
      <c r="D143">
        <f t="shared" si="6"/>
        <v>4.506534668303115E-11</v>
      </c>
      <c r="E143">
        <f t="shared" si="8"/>
        <v>4.8160938094544996E-17</v>
      </c>
    </row>
    <row r="144" spans="1:5" x14ac:dyDescent="0.3">
      <c r="A144">
        <v>14.2</v>
      </c>
      <c r="B144">
        <v>0</v>
      </c>
      <c r="C144" t="e">
        <f t="shared" si="7"/>
        <v>#DIV/0!</v>
      </c>
      <c r="D144">
        <f t="shared" si="6"/>
        <v>3.3157531087081085E-11</v>
      </c>
      <c r="E144">
        <f t="shared" si="8"/>
        <v>2.7725021455360368E-17</v>
      </c>
    </row>
    <row r="145" spans="1:5" x14ac:dyDescent="0.3">
      <c r="A145">
        <v>14.3</v>
      </c>
      <c r="B145">
        <v>0</v>
      </c>
      <c r="C145" t="e">
        <f t="shared" si="7"/>
        <v>#DIV/0!</v>
      </c>
      <c r="D145">
        <f t="shared" si="6"/>
        <v>2.435446485106281E-11</v>
      </c>
      <c r="E145">
        <f t="shared" si="8"/>
        <v>1.5896838139425566E-17</v>
      </c>
    </row>
    <row r="146" spans="1:5" x14ac:dyDescent="0.3">
      <c r="A146">
        <v>14.4</v>
      </c>
      <c r="B146">
        <v>0</v>
      </c>
      <c r="C146" t="e">
        <f t="shared" si="7"/>
        <v>#DIV/0!</v>
      </c>
      <c r="D146">
        <f t="shared" si="6"/>
        <v>1.7858023454331407E-11</v>
      </c>
      <c r="E146">
        <f t="shared" si="8"/>
        <v>9.0784524251492126E-18</v>
      </c>
    </row>
    <row r="147" spans="1:5" x14ac:dyDescent="0.3">
      <c r="A147">
        <v>14.5</v>
      </c>
      <c r="B147">
        <v>0</v>
      </c>
      <c r="C147" t="e">
        <f t="shared" si="7"/>
        <v>#DIV/0!</v>
      </c>
      <c r="D147">
        <f t="shared" si="6"/>
        <v>1.3072180007085857E-11</v>
      </c>
      <c r="E147">
        <f t="shared" si="8"/>
        <v>5.163871113766762E-18</v>
      </c>
    </row>
    <row r="148" spans="1:5" x14ac:dyDescent="0.3">
      <c r="A148">
        <v>14.6</v>
      </c>
      <c r="B148">
        <v>0</v>
      </c>
      <c r="C148" t="e">
        <f t="shared" si="7"/>
        <v>#DIV/0!</v>
      </c>
      <c r="D148">
        <f t="shared" si="6"/>
        <v>9.552650927724324E-12</v>
      </c>
      <c r="E148">
        <f t="shared" si="8"/>
        <v>2.9255111408667693E-18</v>
      </c>
    </row>
    <row r="149" spans="1:5" x14ac:dyDescent="0.3">
      <c r="A149">
        <v>14.7</v>
      </c>
      <c r="B149">
        <v>0</v>
      </c>
      <c r="C149" t="e">
        <f t="shared" si="7"/>
        <v>#DIV/0!</v>
      </c>
      <c r="D149">
        <f t="shared" si="6"/>
        <v>6.9688716369262312E-12</v>
      </c>
      <c r="E149">
        <f t="shared" si="8"/>
        <v>1.6507875725926049E-18</v>
      </c>
    </row>
    <row r="150" spans="1:5" x14ac:dyDescent="0.3">
      <c r="A150">
        <v>14.8</v>
      </c>
      <c r="B150">
        <v>0</v>
      </c>
      <c r="C150" t="e">
        <f t="shared" si="7"/>
        <v>#DIV/0!</v>
      </c>
      <c r="D150">
        <f t="shared" si="6"/>
        <v>5.0753393636120507E-12</v>
      </c>
      <c r="E150">
        <f t="shared" si="8"/>
        <v>9.2777779415132793E-19</v>
      </c>
    </row>
    <row r="151" spans="1:5" x14ac:dyDescent="0.3">
      <c r="A151">
        <v>14.9</v>
      </c>
      <c r="B151">
        <v>0</v>
      </c>
      <c r="C151" t="e">
        <f t="shared" si="7"/>
        <v>#DIV/0!</v>
      </c>
      <c r="D151">
        <f t="shared" si="6"/>
        <v>3.6900576809011953E-12</v>
      </c>
      <c r="E151">
        <f t="shared" si="8"/>
        <v>5.1935028682512496E-19</v>
      </c>
    </row>
    <row r="152" spans="1:5" x14ac:dyDescent="0.3">
      <c r="A152">
        <v>15</v>
      </c>
      <c r="B152">
        <v>0</v>
      </c>
      <c r="C152" t="e">
        <f t="shared" si="7"/>
        <v>#DIV/0!</v>
      </c>
      <c r="D152">
        <f t="shared" si="6"/>
        <v>2.6783543693187688E-12</v>
      </c>
      <c r="E152">
        <f t="shared" si="8"/>
        <v>2.8956139639734415E-19</v>
      </c>
    </row>
    <row r="153" spans="1:5" x14ac:dyDescent="0.3">
      <c r="A153">
        <v>15.1</v>
      </c>
      <c r="B153">
        <v>0</v>
      </c>
      <c r="C153" t="e">
        <f t="shared" si="7"/>
        <v>#DIV/0!</v>
      </c>
      <c r="D153">
        <f t="shared" si="6"/>
        <v>1.9407566749236102E-12</v>
      </c>
      <c r="E153">
        <f t="shared" si="8"/>
        <v>1.6079964782238276E-19</v>
      </c>
    </row>
    <row r="154" spans="1:5" x14ac:dyDescent="0.3">
      <c r="A154">
        <v>15.2</v>
      </c>
      <c r="B154">
        <v>0</v>
      </c>
      <c r="C154" t="e">
        <f t="shared" si="7"/>
        <v>#DIV/0!</v>
      </c>
      <c r="D154">
        <f t="shared" si="6"/>
        <v>1.4039241641270309E-12</v>
      </c>
      <c r="E154">
        <f t="shared" si="8"/>
        <v>8.8939344308473576E-20</v>
      </c>
    </row>
    <row r="155" spans="1:5" x14ac:dyDescent="0.3">
      <c r="A155">
        <v>15.3</v>
      </c>
      <c r="B155">
        <v>0</v>
      </c>
      <c r="C155" t="e">
        <f t="shared" si="7"/>
        <v>#DIV/0!</v>
      </c>
      <c r="D155">
        <f t="shared" si="6"/>
        <v>1.0138811452644534E-12</v>
      </c>
      <c r="E155">
        <f t="shared" si="8"/>
        <v>4.8996764515783162E-20</v>
      </c>
    </row>
    <row r="156" spans="1:5" x14ac:dyDescent="0.3">
      <c r="A156">
        <v>15.4</v>
      </c>
      <c r="B156">
        <v>0</v>
      </c>
      <c r="C156" t="e">
        <f t="shared" si="7"/>
        <v>#DIV/0!</v>
      </c>
      <c r="D156">
        <f t="shared" si="6"/>
        <v>7.309751213154837E-13</v>
      </c>
      <c r="E156">
        <f t="shared" si="8"/>
        <v>2.688473596125487E-20</v>
      </c>
    </row>
    <row r="157" spans="1:5" x14ac:dyDescent="0.3">
      <c r="A157">
        <v>15.5</v>
      </c>
      <c r="B157">
        <v>0</v>
      </c>
      <c r="C157" t="e">
        <f t="shared" si="7"/>
        <v>#DIV/0!</v>
      </c>
      <c r="D157">
        <f t="shared" si="6"/>
        <v>5.2612822265233155E-13</v>
      </c>
      <c r="E157">
        <f t="shared" si="8"/>
        <v>1.4692959542438887E-20</v>
      </c>
    </row>
    <row r="158" spans="1:5" x14ac:dyDescent="0.3">
      <c r="A158">
        <v>15.6</v>
      </c>
      <c r="B158">
        <v>0</v>
      </c>
      <c r="C158" t="e">
        <f t="shared" si="7"/>
        <v>#DIV/0!</v>
      </c>
      <c r="D158">
        <f t="shared" si="6"/>
        <v>3.7805531213050263E-13</v>
      </c>
      <c r="E158">
        <f t="shared" si="8"/>
        <v>7.9979403282366963E-21</v>
      </c>
    </row>
    <row r="159" spans="1:5" x14ac:dyDescent="0.3">
      <c r="A159">
        <v>15.7</v>
      </c>
      <c r="B159">
        <v>0</v>
      </c>
      <c r="C159" t="e">
        <f t="shared" si="7"/>
        <v>#DIV/0!</v>
      </c>
      <c r="D159">
        <f t="shared" si="6"/>
        <v>2.7120338810625143E-13</v>
      </c>
      <c r="E159">
        <f t="shared" si="8"/>
        <v>4.3362332681972446E-21</v>
      </c>
    </row>
    <row r="160" spans="1:5" x14ac:dyDescent="0.3">
      <c r="A160">
        <v>15.8</v>
      </c>
      <c r="B160">
        <v>0</v>
      </c>
      <c r="C160" t="e">
        <f t="shared" si="7"/>
        <v>#DIV/0!</v>
      </c>
      <c r="D160">
        <f t="shared" si="6"/>
        <v>1.9422814482032921E-13</v>
      </c>
      <c r="E160">
        <f t="shared" si="8"/>
        <v>2.341601253259508E-21</v>
      </c>
    </row>
    <row r="161" spans="1:5" x14ac:dyDescent="0.3">
      <c r="A161">
        <v>15.9</v>
      </c>
      <c r="B161">
        <v>0</v>
      </c>
      <c r="C161" t="e">
        <f t="shared" si="7"/>
        <v>#DIV/0!</v>
      </c>
      <c r="D161">
        <f t="shared" si="6"/>
        <v>1.3886978130537924E-13</v>
      </c>
      <c r="E161">
        <f t="shared" si="8"/>
        <v>1.2594452600422166E-21</v>
      </c>
    </row>
    <row r="162" spans="1:5" x14ac:dyDescent="0.3">
      <c r="A162">
        <v>16</v>
      </c>
      <c r="B162">
        <v>0</v>
      </c>
      <c r="C162" t="e">
        <f t="shared" si="7"/>
        <v>#DIV/0!</v>
      </c>
      <c r="D162">
        <f t="shared" si="6"/>
        <v>9.9124981905225945E-14</v>
      </c>
      <c r="E162">
        <f t="shared" si="8"/>
        <v>6.7470187712239279E-22</v>
      </c>
    </row>
    <row r="163" spans="1:5" x14ac:dyDescent="0.3">
      <c r="A163">
        <v>16.100000000000001</v>
      </c>
      <c r="B163">
        <v>0</v>
      </c>
      <c r="C163" t="e">
        <f t="shared" si="7"/>
        <v>#DIV/0!</v>
      </c>
      <c r="D163">
        <f t="shared" si="6"/>
        <v>7.0638179909340068E-14</v>
      </c>
      <c r="E163">
        <f t="shared" si="8"/>
        <v>3.6000706393591948E-22</v>
      </c>
    </row>
    <row r="164" spans="1:5" x14ac:dyDescent="0.3">
      <c r="A164">
        <v>16.2</v>
      </c>
      <c r="B164">
        <v>0</v>
      </c>
      <c r="C164" t="e">
        <f t="shared" si="7"/>
        <v>#DIV/0!</v>
      </c>
      <c r="D164">
        <f t="shared" si="6"/>
        <v>5.025486478017435E-14</v>
      </c>
      <c r="E164">
        <f t="shared" si="8"/>
        <v>1.9132724517304878E-22</v>
      </c>
    </row>
    <row r="165" spans="1:5" x14ac:dyDescent="0.3">
      <c r="A165">
        <v>16.3</v>
      </c>
      <c r="B165">
        <v>0</v>
      </c>
      <c r="C165" t="e">
        <f t="shared" si="7"/>
        <v>#DIV/0!</v>
      </c>
      <c r="D165">
        <f t="shared" si="6"/>
        <v>3.5694405541593476E-14</v>
      </c>
      <c r="E165">
        <f t="shared" si="8"/>
        <v>1.0127669313966397E-22</v>
      </c>
    </row>
    <row r="166" spans="1:5" x14ac:dyDescent="0.3">
      <c r="A166">
        <v>16.399999999999999</v>
      </c>
      <c r="B166">
        <v>0</v>
      </c>
      <c r="C166" t="e">
        <f t="shared" si="7"/>
        <v>#DIV/0!</v>
      </c>
      <c r="D166">
        <f t="shared" si="6"/>
        <v>2.5310855924451547E-14</v>
      </c>
      <c r="E166">
        <f t="shared" si="8"/>
        <v>5.3396071642145887E-23</v>
      </c>
    </row>
    <row r="167" spans="1:5" x14ac:dyDescent="0.3">
      <c r="A167">
        <v>16.5</v>
      </c>
      <c r="B167">
        <v>0</v>
      </c>
      <c r="C167" t="e">
        <f t="shared" si="7"/>
        <v>#DIV/0!</v>
      </c>
      <c r="D167">
        <f t="shared" si="6"/>
        <v>1.7918404211050068E-14</v>
      </c>
      <c r="E167">
        <f t="shared" si="8"/>
        <v>2.8039896165164042E-23</v>
      </c>
    </row>
    <row r="168" spans="1:5" x14ac:dyDescent="0.3">
      <c r="A168">
        <v>16.600000000000001</v>
      </c>
      <c r="B168">
        <v>0</v>
      </c>
      <c r="C168" t="e">
        <f t="shared" si="7"/>
        <v>#DIV/0!</v>
      </c>
      <c r="D168">
        <f t="shared" si="6"/>
        <v>1.2664230955385762E-14</v>
      </c>
      <c r="E168">
        <f t="shared" si="8"/>
        <v>1.4665976659170672E-23</v>
      </c>
    </row>
    <row r="169" spans="1:5" x14ac:dyDescent="0.3">
      <c r="A169">
        <v>16.7</v>
      </c>
      <c r="B169">
        <v>0</v>
      </c>
      <c r="C169" t="e">
        <f t="shared" si="7"/>
        <v>#DIV/0!</v>
      </c>
      <c r="D169">
        <f t="shared" si="6"/>
        <v>8.9360682087971279E-15</v>
      </c>
      <c r="E169">
        <f t="shared" si="8"/>
        <v>7.6403501790058632E-24</v>
      </c>
    </row>
    <row r="170" spans="1:5" x14ac:dyDescent="0.3">
      <c r="A170">
        <v>16.8</v>
      </c>
      <c r="B170">
        <v>0</v>
      </c>
      <c r="C170" t="e">
        <f t="shared" si="7"/>
        <v>#DIV/0!</v>
      </c>
      <c r="D170">
        <f t="shared" si="6"/>
        <v>6.2951117403045827E-15</v>
      </c>
      <c r="E170">
        <f t="shared" si="8"/>
        <v>3.9644542711448132E-24</v>
      </c>
    </row>
    <row r="171" spans="1:5" x14ac:dyDescent="0.3">
      <c r="A171">
        <v>16.899999999999999</v>
      </c>
      <c r="B171">
        <v>0</v>
      </c>
      <c r="C171" t="e">
        <f t="shared" si="7"/>
        <v>#DIV/0!</v>
      </c>
      <c r="D171">
        <f t="shared" si="6"/>
        <v>4.4274215229915114E-15</v>
      </c>
      <c r="E171">
        <f t="shared" si="8"/>
        <v>2.0489040486840768E-24</v>
      </c>
    </row>
    <row r="172" spans="1:5" x14ac:dyDescent="0.3">
      <c r="A172">
        <v>17</v>
      </c>
      <c r="B172">
        <v>0</v>
      </c>
      <c r="C172" t="e">
        <f t="shared" si="7"/>
        <v>#DIV/0!</v>
      </c>
      <c r="D172">
        <f t="shared" si="6"/>
        <v>3.1087793318170154E-15</v>
      </c>
      <c r="E172">
        <f t="shared" si="8"/>
        <v>1.0546978705628445E-24</v>
      </c>
    </row>
    <row r="173" spans="1:5" x14ac:dyDescent="0.3">
      <c r="A173">
        <v>17.100000000000001</v>
      </c>
      <c r="B173">
        <v>0</v>
      </c>
      <c r="C173" t="e">
        <f t="shared" si="7"/>
        <v>#DIV/0!</v>
      </c>
      <c r="D173">
        <f t="shared" si="6"/>
        <v>2.1793231924740716E-15</v>
      </c>
      <c r="E173">
        <f t="shared" si="8"/>
        <v>5.4075797961301586E-25</v>
      </c>
    </row>
    <row r="174" spans="1:5" x14ac:dyDescent="0.3">
      <c r="A174">
        <v>17.2</v>
      </c>
      <c r="B174">
        <v>0</v>
      </c>
      <c r="C174" t="e">
        <f t="shared" si="7"/>
        <v>#DIV/0!</v>
      </c>
      <c r="D174">
        <f t="shared" si="6"/>
        <v>1.5252717335909259E-15</v>
      </c>
      <c r="E174">
        <f t="shared" si="8"/>
        <v>2.7615085910074607E-25</v>
      </c>
    </row>
    <row r="175" spans="1:5" x14ac:dyDescent="0.3">
      <c r="A175">
        <v>17.3</v>
      </c>
      <c r="B175">
        <v>0</v>
      </c>
      <c r="C175" t="e">
        <f t="shared" si="7"/>
        <v>#DIV/0!</v>
      </c>
      <c r="D175">
        <f t="shared" si="6"/>
        <v>1.065780441862772E-15</v>
      </c>
      <c r="E175">
        <f t="shared" si="8"/>
        <v>1.4046192855749173E-25</v>
      </c>
    </row>
    <row r="176" spans="1:5" x14ac:dyDescent="0.3">
      <c r="A176">
        <v>17.399999999999999</v>
      </c>
      <c r="B176">
        <v>0</v>
      </c>
      <c r="C176" t="e">
        <f t="shared" si="7"/>
        <v>#DIV/0!</v>
      </c>
      <c r="D176">
        <f t="shared" si="6"/>
        <v>7.435057141319355E-16</v>
      </c>
      <c r="E176">
        <f t="shared" si="8"/>
        <v>7.1160631116956567E-26</v>
      </c>
    </row>
    <row r="177" spans="1:5" x14ac:dyDescent="0.3">
      <c r="A177">
        <v>17.5</v>
      </c>
      <c r="B177">
        <v>0</v>
      </c>
      <c r="C177" t="e">
        <f t="shared" si="7"/>
        <v>#DIV/0!</v>
      </c>
      <c r="D177">
        <f t="shared" si="6"/>
        <v>5.1784287243491249E-16</v>
      </c>
      <c r="E177">
        <f t="shared" si="8"/>
        <v>3.5907904155560606E-26</v>
      </c>
    </row>
    <row r="178" spans="1:5" x14ac:dyDescent="0.3">
      <c r="A178">
        <v>17.600000000000001</v>
      </c>
      <c r="B178">
        <v>0</v>
      </c>
      <c r="C178" t="e">
        <f t="shared" si="7"/>
        <v>#DIV/0!</v>
      </c>
      <c r="D178">
        <f t="shared" si="6"/>
        <v>3.6008903959216983E-16</v>
      </c>
      <c r="E178">
        <f t="shared" si="8"/>
        <v>1.8047189933238169E-26</v>
      </c>
    </row>
    <row r="179" spans="1:5" x14ac:dyDescent="0.3">
      <c r="A179">
        <v>17.7</v>
      </c>
      <c r="B179">
        <v>0</v>
      </c>
      <c r="C179" t="e">
        <f t="shared" si="7"/>
        <v>#DIV/0!</v>
      </c>
      <c r="D179">
        <f t="shared" si="6"/>
        <v>2.499891035409001E-16</v>
      </c>
      <c r="E179">
        <f t="shared" si="8"/>
        <v>9.0343840184218678E-27</v>
      </c>
    </row>
    <row r="180" spans="1:5" x14ac:dyDescent="0.3">
      <c r="A180">
        <v>17.8</v>
      </c>
      <c r="B180">
        <v>0</v>
      </c>
      <c r="C180" t="e">
        <f t="shared" si="7"/>
        <v>#DIV/0!</v>
      </c>
      <c r="D180">
        <f t="shared" si="6"/>
        <v>1.7327367815649885E-16</v>
      </c>
      <c r="E180">
        <f t="shared" si="8"/>
        <v>4.504608883526195E-27</v>
      </c>
    </row>
    <row r="181" spans="1:5" x14ac:dyDescent="0.3">
      <c r="A181">
        <v>17.899999999999999</v>
      </c>
      <c r="B181">
        <v>0</v>
      </c>
      <c r="C181" t="e">
        <f t="shared" si="7"/>
        <v>#DIV/0!</v>
      </c>
      <c r="D181">
        <f t="shared" si="6"/>
        <v>1.1990726610903631E-16</v>
      </c>
      <c r="E181">
        <f t="shared" si="8"/>
        <v>2.237099859702704E-27</v>
      </c>
    </row>
    <row r="182" spans="1:5" x14ac:dyDescent="0.3">
      <c r="A182">
        <v>18</v>
      </c>
      <c r="B182">
        <v>0</v>
      </c>
      <c r="C182" t="e">
        <f t="shared" si="7"/>
        <v>#DIV/0!</v>
      </c>
      <c r="D182">
        <f t="shared" si="6"/>
        <v>8.2843958729695998E-17</v>
      </c>
      <c r="E182">
        <f t="shared" si="8"/>
        <v>1.1065818544069342E-27</v>
      </c>
    </row>
    <row r="183" spans="1:5" x14ac:dyDescent="0.3">
      <c r="A183">
        <v>18.100000000000001</v>
      </c>
      <c r="B183">
        <v>0</v>
      </c>
      <c r="C183" t="e">
        <f t="shared" si="7"/>
        <v>#DIV/0!</v>
      </c>
      <c r="D183">
        <f t="shared" si="6"/>
        <v>5.7145186959028877E-17</v>
      </c>
      <c r="E183">
        <f t="shared" si="8"/>
        <v>5.4519487003129997E-28</v>
      </c>
    </row>
    <row r="184" spans="1:5" x14ac:dyDescent="0.3">
      <c r="A184">
        <v>18.2</v>
      </c>
      <c r="B184">
        <v>0</v>
      </c>
      <c r="C184" t="e">
        <f t="shared" si="7"/>
        <v>#DIV/0!</v>
      </c>
      <c r="D184">
        <f t="shared" si="6"/>
        <v>3.9355276842541702E-17</v>
      </c>
      <c r="E184">
        <f t="shared" si="8"/>
        <v>2.6754088981666444E-28</v>
      </c>
    </row>
    <row r="185" spans="1:5" x14ac:dyDescent="0.3">
      <c r="A185">
        <v>18.3</v>
      </c>
      <c r="B185">
        <v>0</v>
      </c>
      <c r="C185" t="e">
        <f t="shared" si="7"/>
        <v>#DIV/0!</v>
      </c>
      <c r="D185">
        <f t="shared" si="6"/>
        <v>2.7060250019591802E-17</v>
      </c>
      <c r="E185">
        <f t="shared" si="8"/>
        <v>1.3076722539524806E-28</v>
      </c>
    </row>
    <row r="186" spans="1:5" x14ac:dyDescent="0.3">
      <c r="A186">
        <v>18.399999999999999</v>
      </c>
      <c r="B186">
        <v>0</v>
      </c>
      <c r="C186" t="e">
        <f t="shared" si="7"/>
        <v>#DIV/0!</v>
      </c>
      <c r="D186">
        <f t="shared" si="6"/>
        <v>1.8576640174563152E-17</v>
      </c>
      <c r="E186">
        <f t="shared" si="8"/>
        <v>6.3661684978424533E-29</v>
      </c>
    </row>
    <row r="187" spans="1:5" x14ac:dyDescent="0.3">
      <c r="A187">
        <v>18.5</v>
      </c>
      <c r="B187">
        <v>0</v>
      </c>
      <c r="C187" t="e">
        <f t="shared" si="7"/>
        <v>#DIV/0!</v>
      </c>
      <c r="D187">
        <f t="shared" si="6"/>
        <v>1.2732393960483717E-17</v>
      </c>
      <c r="E187">
        <f t="shared" si="8"/>
        <v>3.0869384363394166E-29</v>
      </c>
    </row>
    <row r="188" spans="1:5" x14ac:dyDescent="0.3">
      <c r="A188">
        <v>18.600000000000001</v>
      </c>
      <c r="B188">
        <v>0</v>
      </c>
      <c r="C188" t="e">
        <f t="shared" si="7"/>
        <v>#DIV/0!</v>
      </c>
      <c r="D188">
        <f t="shared" si="6"/>
        <v>8.7128752872191148E-18</v>
      </c>
      <c r="E188">
        <f t="shared" si="8"/>
        <v>1.4909001712603331E-29</v>
      </c>
    </row>
    <row r="189" spans="1:5" x14ac:dyDescent="0.3">
      <c r="A189">
        <v>18.7</v>
      </c>
      <c r="B189">
        <v>0</v>
      </c>
      <c r="C189" t="e">
        <f t="shared" si="7"/>
        <v>#DIV/0!</v>
      </c>
      <c r="D189">
        <f t="shared" si="6"/>
        <v>5.9528158369594194E-18</v>
      </c>
      <c r="E189">
        <f t="shared" si="8"/>
        <v>7.1719962572053081E-30</v>
      </c>
    </row>
    <row r="190" spans="1:5" x14ac:dyDescent="0.3">
      <c r="A190">
        <v>18.8</v>
      </c>
      <c r="B190">
        <v>0</v>
      </c>
      <c r="C190" t="e">
        <f t="shared" si="7"/>
        <v>#DIV/0!</v>
      </c>
      <c r="D190">
        <f t="shared" si="6"/>
        <v>4.0606344645199492E-18</v>
      </c>
      <c r="E190">
        <f t="shared" si="8"/>
        <v>3.4363909852215139E-30</v>
      </c>
    </row>
    <row r="191" spans="1:5" x14ac:dyDescent="0.3">
      <c r="A191">
        <v>18.899999999999999</v>
      </c>
      <c r="B191">
        <v>0</v>
      </c>
      <c r="C191" t="e">
        <f t="shared" si="7"/>
        <v>#DIV/0!</v>
      </c>
      <c r="D191">
        <f t="shared" si="6"/>
        <v>2.7655201013118695E-18</v>
      </c>
      <c r="E191">
        <f t="shared" si="8"/>
        <v>1.6399712963684541E-30</v>
      </c>
    </row>
    <row r="192" spans="1:5" x14ac:dyDescent="0.3">
      <c r="A192">
        <v>19</v>
      </c>
      <c r="B192">
        <v>0</v>
      </c>
      <c r="C192" t="e">
        <f t="shared" si="7"/>
        <v>#DIV/0!</v>
      </c>
      <c r="D192">
        <f t="shared" si="6"/>
        <v>1.880494997724447E-18</v>
      </c>
      <c r="E192">
        <f t="shared" si="8"/>
        <v>7.7954503770390629E-31</v>
      </c>
    </row>
    <row r="193" spans="1:5" x14ac:dyDescent="0.3">
      <c r="A193">
        <v>19.100000000000001</v>
      </c>
      <c r="B193">
        <v>0</v>
      </c>
      <c r="C193" t="e">
        <f t="shared" si="7"/>
        <v>#DIV/0!</v>
      </c>
      <c r="D193">
        <f t="shared" si="6"/>
        <v>1.2766767349606441E-18</v>
      </c>
      <c r="E193">
        <f t="shared" si="8"/>
        <v>3.6907751861964389E-31</v>
      </c>
    </row>
    <row r="194" spans="1:5" x14ac:dyDescent="0.3">
      <c r="A194">
        <v>19.2</v>
      </c>
      <c r="B194">
        <v>0</v>
      </c>
      <c r="C194" t="e">
        <f t="shared" si="7"/>
        <v>#DIV/0!</v>
      </c>
      <c r="D194">
        <f t="shared" ref="D194:D257" si="9">WEIBULL(A194,I$11,I$12,0)</f>
        <v>8.6537442597458039E-19</v>
      </c>
      <c r="E194">
        <f t="shared" si="8"/>
        <v>1.7404658840623468E-31</v>
      </c>
    </row>
    <row r="195" spans="1:5" x14ac:dyDescent="0.3">
      <c r="A195">
        <v>19.3</v>
      </c>
      <c r="B195">
        <v>0</v>
      </c>
      <c r="C195" t="e">
        <f t="shared" ref="C195:C258" si="10">B195/$H$2*10</f>
        <v>#DIV/0!</v>
      </c>
      <c r="D195">
        <f t="shared" si="9"/>
        <v>5.8565582085370919E-19</v>
      </c>
      <c r="E195">
        <f t="shared" ref="E195:E258" si="11">A195/$I$18*EXP(-A195*A195/2/$I$18)</f>
        <v>8.1749499645321883E-32</v>
      </c>
    </row>
    <row r="196" spans="1:5" x14ac:dyDescent="0.3">
      <c r="A196">
        <v>19.399999999999999</v>
      </c>
      <c r="B196">
        <v>0</v>
      </c>
      <c r="C196" t="e">
        <f t="shared" si="10"/>
        <v>#DIV/0!</v>
      </c>
      <c r="D196">
        <f t="shared" si="9"/>
        <v>3.9572829579459873E-19</v>
      </c>
      <c r="E196">
        <f t="shared" si="11"/>
        <v>3.8245159721924825E-32</v>
      </c>
    </row>
    <row r="197" spans="1:5" x14ac:dyDescent="0.3">
      <c r="A197">
        <v>19.5</v>
      </c>
      <c r="B197">
        <v>0</v>
      </c>
      <c r="C197" t="e">
        <f t="shared" si="10"/>
        <v>#DIV/0!</v>
      </c>
      <c r="D197">
        <f t="shared" si="9"/>
        <v>2.6697396374951988E-19</v>
      </c>
      <c r="E197">
        <f t="shared" si="11"/>
        <v>1.7821315634328176E-32</v>
      </c>
    </row>
    <row r="198" spans="1:5" x14ac:dyDescent="0.3">
      <c r="A198">
        <v>19.600000000000001</v>
      </c>
      <c r="B198">
        <v>0</v>
      </c>
      <c r="C198" t="e">
        <f t="shared" si="10"/>
        <v>#DIV/0!</v>
      </c>
      <c r="D198">
        <f t="shared" si="9"/>
        <v>1.7982861624801277E-19</v>
      </c>
      <c r="E198">
        <f t="shared" si="11"/>
        <v>8.2713247125736025E-33</v>
      </c>
    </row>
    <row r="199" spans="1:5" x14ac:dyDescent="0.3">
      <c r="A199">
        <v>19.7</v>
      </c>
      <c r="B199">
        <v>0</v>
      </c>
      <c r="C199" t="e">
        <f t="shared" si="10"/>
        <v>#DIV/0!</v>
      </c>
      <c r="D199">
        <f t="shared" si="9"/>
        <v>1.209393698117861E-19</v>
      </c>
      <c r="E199">
        <f t="shared" si="11"/>
        <v>3.8236886382744505E-33</v>
      </c>
    </row>
    <row r="200" spans="1:5" x14ac:dyDescent="0.3">
      <c r="A200">
        <v>19.8</v>
      </c>
      <c r="B200">
        <v>0</v>
      </c>
      <c r="C200" t="e">
        <f t="shared" si="10"/>
        <v>#DIV/0!</v>
      </c>
      <c r="D200">
        <f t="shared" si="9"/>
        <v>8.1207570317182946E-20</v>
      </c>
      <c r="E200">
        <f t="shared" si="11"/>
        <v>1.7606061993203452E-33</v>
      </c>
    </row>
    <row r="201" spans="1:5" x14ac:dyDescent="0.3">
      <c r="A201">
        <v>19.899999999999999</v>
      </c>
      <c r="B201">
        <v>0</v>
      </c>
      <c r="C201" t="e">
        <f t="shared" si="10"/>
        <v>#DIV/0!</v>
      </c>
      <c r="D201">
        <f t="shared" si="9"/>
        <v>5.4443514650320368E-20</v>
      </c>
      <c r="E201">
        <f t="shared" si="11"/>
        <v>8.0744751393740725E-34</v>
      </c>
    </row>
    <row r="202" spans="1:5" x14ac:dyDescent="0.3">
      <c r="A202">
        <v>20</v>
      </c>
      <c r="B202">
        <v>0</v>
      </c>
      <c r="C202" t="e">
        <f t="shared" si="10"/>
        <v>#DIV/0!</v>
      </c>
      <c r="D202">
        <f t="shared" si="9"/>
        <v>3.6443284373239707E-20</v>
      </c>
      <c r="E202">
        <f t="shared" si="11"/>
        <v>3.6884071616600619E-34</v>
      </c>
    </row>
    <row r="203" spans="1:5" x14ac:dyDescent="0.3">
      <c r="A203">
        <v>20.100000000000001</v>
      </c>
      <c r="B203">
        <v>0</v>
      </c>
      <c r="C203" t="e">
        <f t="shared" si="10"/>
        <v>#DIV/0!</v>
      </c>
      <c r="D203">
        <f t="shared" si="9"/>
        <v>2.4356309118207678E-20</v>
      </c>
      <c r="E203">
        <f t="shared" si="11"/>
        <v>1.6781701842575666E-34</v>
      </c>
    </row>
    <row r="204" spans="1:5" x14ac:dyDescent="0.3">
      <c r="A204">
        <v>20.2</v>
      </c>
      <c r="B204">
        <v>0</v>
      </c>
      <c r="C204" t="e">
        <f t="shared" si="10"/>
        <v>#DIV/0!</v>
      </c>
      <c r="D204">
        <f t="shared" si="9"/>
        <v>1.6252828071477867E-20</v>
      </c>
      <c r="E204">
        <f t="shared" si="11"/>
        <v>7.6051159887733339E-35</v>
      </c>
    </row>
    <row r="205" spans="1:5" x14ac:dyDescent="0.3">
      <c r="A205">
        <v>20.3</v>
      </c>
      <c r="B205">
        <v>0</v>
      </c>
      <c r="C205" t="e">
        <f t="shared" si="10"/>
        <v>#DIV/0!</v>
      </c>
      <c r="D205">
        <f t="shared" si="9"/>
        <v>1.0828561844725399E-20</v>
      </c>
      <c r="E205">
        <f t="shared" si="11"/>
        <v>3.4327998814894849E-35</v>
      </c>
    </row>
    <row r="206" spans="1:5" x14ac:dyDescent="0.3">
      <c r="A206">
        <v>20.399999999999999</v>
      </c>
      <c r="B206">
        <v>0</v>
      </c>
      <c r="C206" t="e">
        <f t="shared" si="10"/>
        <v>#DIV/0!</v>
      </c>
      <c r="D206">
        <f t="shared" si="9"/>
        <v>7.2034056228293361E-21</v>
      </c>
      <c r="E206">
        <f t="shared" si="11"/>
        <v>1.5433486232336299E-35</v>
      </c>
    </row>
    <row r="207" spans="1:5" x14ac:dyDescent="0.3">
      <c r="A207">
        <v>20.5</v>
      </c>
      <c r="B207">
        <v>0</v>
      </c>
      <c r="C207" t="e">
        <f t="shared" si="10"/>
        <v>#DIV/0!</v>
      </c>
      <c r="D207">
        <f t="shared" si="9"/>
        <v>4.7844396009317592E-21</v>
      </c>
      <c r="E207">
        <f t="shared" si="11"/>
        <v>6.9111863318567237E-36</v>
      </c>
    </row>
    <row r="208" spans="1:5" x14ac:dyDescent="0.3">
      <c r="A208">
        <v>20.6</v>
      </c>
      <c r="B208">
        <v>0</v>
      </c>
      <c r="C208" t="e">
        <f t="shared" si="10"/>
        <v>#DIV/0!</v>
      </c>
      <c r="D208">
        <f t="shared" si="9"/>
        <v>3.1728625611654713E-21</v>
      </c>
      <c r="E208">
        <f t="shared" si="11"/>
        <v>3.0825794426057554E-36</v>
      </c>
    </row>
    <row r="209" spans="1:5" x14ac:dyDescent="0.3">
      <c r="A209">
        <v>20.7</v>
      </c>
      <c r="B209">
        <v>0</v>
      </c>
      <c r="C209" t="e">
        <f t="shared" si="10"/>
        <v>#DIV/0!</v>
      </c>
      <c r="D209">
        <f t="shared" si="9"/>
        <v>2.1008704737055594E-21</v>
      </c>
      <c r="E209">
        <f t="shared" si="11"/>
        <v>1.3694594149494854E-36</v>
      </c>
    </row>
    <row r="210" spans="1:5" x14ac:dyDescent="0.3">
      <c r="A210">
        <v>20.8</v>
      </c>
      <c r="B210">
        <v>0</v>
      </c>
      <c r="C210" t="e">
        <f t="shared" si="10"/>
        <v>#DIV/0!</v>
      </c>
      <c r="D210">
        <f t="shared" si="9"/>
        <v>1.3889159899334777E-21</v>
      </c>
      <c r="E210">
        <f t="shared" si="11"/>
        <v>6.0597870909517723E-37</v>
      </c>
    </row>
    <row r="211" spans="1:5" x14ac:dyDescent="0.3">
      <c r="A211">
        <v>20.9</v>
      </c>
      <c r="B211">
        <v>0</v>
      </c>
      <c r="C211" t="e">
        <f t="shared" si="10"/>
        <v>#DIV/0!</v>
      </c>
      <c r="D211">
        <f t="shared" si="9"/>
        <v>9.1681604523337137E-22</v>
      </c>
      <c r="E211">
        <f t="shared" si="11"/>
        <v>2.6707852774822183E-37</v>
      </c>
    </row>
    <row r="212" spans="1:5" x14ac:dyDescent="0.3">
      <c r="A212">
        <v>21</v>
      </c>
      <c r="B212">
        <v>0</v>
      </c>
      <c r="C212" t="e">
        <f t="shared" si="10"/>
        <v>#DIV/0!</v>
      </c>
      <c r="D212">
        <f t="shared" si="9"/>
        <v>6.0425297646166516E-22</v>
      </c>
      <c r="E212">
        <f t="shared" si="11"/>
        <v>1.1724493380088085E-37</v>
      </c>
    </row>
    <row r="213" spans="1:5" x14ac:dyDescent="0.3">
      <c r="A213">
        <v>21.1</v>
      </c>
      <c r="B213">
        <v>0</v>
      </c>
      <c r="C213" t="e">
        <f t="shared" si="10"/>
        <v>#DIV/0!</v>
      </c>
      <c r="D213">
        <f t="shared" si="9"/>
        <v>3.9763681796356956E-22</v>
      </c>
      <c r="E213">
        <f t="shared" si="11"/>
        <v>5.1265216606963601E-38</v>
      </c>
    </row>
    <row r="214" spans="1:5" x14ac:dyDescent="0.3">
      <c r="A214">
        <v>21.2</v>
      </c>
      <c r="B214">
        <v>0</v>
      </c>
      <c r="C214" t="e">
        <f t="shared" si="10"/>
        <v>#DIV/0!</v>
      </c>
      <c r="D214">
        <f t="shared" si="9"/>
        <v>2.6126811190980277E-22</v>
      </c>
      <c r="E214">
        <f t="shared" si="11"/>
        <v>2.2326734065497353E-38</v>
      </c>
    </row>
    <row r="215" spans="1:5" x14ac:dyDescent="0.3">
      <c r="A215">
        <v>21.3</v>
      </c>
      <c r="B215">
        <v>0</v>
      </c>
      <c r="C215" t="e">
        <f t="shared" si="10"/>
        <v>#DIV/0!</v>
      </c>
      <c r="D215">
        <f t="shared" si="9"/>
        <v>1.7140325748186828E-22</v>
      </c>
      <c r="E215">
        <f t="shared" si="11"/>
        <v>9.6850392699759951E-39</v>
      </c>
    </row>
    <row r="216" spans="1:5" x14ac:dyDescent="0.3">
      <c r="A216">
        <v>21.4</v>
      </c>
      <c r="B216">
        <v>0</v>
      </c>
      <c r="C216" t="e">
        <f t="shared" si="10"/>
        <v>#DIV/0!</v>
      </c>
      <c r="D216">
        <f t="shared" si="9"/>
        <v>1.1227560395051413E-22</v>
      </c>
      <c r="E216">
        <f t="shared" si="11"/>
        <v>4.1845758725980817E-39</v>
      </c>
    </row>
    <row r="217" spans="1:5" x14ac:dyDescent="0.3">
      <c r="A217">
        <v>21.5</v>
      </c>
      <c r="B217">
        <v>0</v>
      </c>
      <c r="C217" t="e">
        <f t="shared" si="10"/>
        <v>#DIV/0!</v>
      </c>
      <c r="D217">
        <f t="shared" si="9"/>
        <v>7.3432143177845575E-23</v>
      </c>
      <c r="E217">
        <f t="shared" si="11"/>
        <v>1.8008414190233529E-39</v>
      </c>
    </row>
    <row r="218" spans="1:5" x14ac:dyDescent="0.3">
      <c r="A218">
        <v>21.6</v>
      </c>
      <c r="B218">
        <v>0</v>
      </c>
      <c r="C218" t="e">
        <f t="shared" si="10"/>
        <v>#DIV/0!</v>
      </c>
      <c r="D218">
        <f t="shared" si="9"/>
        <v>4.7953718389482311E-23</v>
      </c>
      <c r="E218">
        <f t="shared" si="11"/>
        <v>7.7192222709910196E-40</v>
      </c>
    </row>
    <row r="219" spans="1:5" x14ac:dyDescent="0.3">
      <c r="A219">
        <v>21.7</v>
      </c>
      <c r="B219">
        <v>0</v>
      </c>
      <c r="C219" t="e">
        <f t="shared" si="10"/>
        <v>#DIV/0!</v>
      </c>
      <c r="D219">
        <f t="shared" si="9"/>
        <v>3.1267593366952317E-23</v>
      </c>
      <c r="E219">
        <f t="shared" si="11"/>
        <v>3.2956854924601164E-40</v>
      </c>
    </row>
    <row r="220" spans="1:5" x14ac:dyDescent="0.3">
      <c r="A220">
        <v>21.8</v>
      </c>
      <c r="B220">
        <v>0</v>
      </c>
      <c r="C220" t="e">
        <f t="shared" si="10"/>
        <v>#DIV/0!</v>
      </c>
      <c r="D220">
        <f t="shared" si="9"/>
        <v>2.0356518289118427E-23</v>
      </c>
      <c r="E220">
        <f t="shared" si="11"/>
        <v>1.4014970822502558E-40</v>
      </c>
    </row>
    <row r="221" spans="1:5" x14ac:dyDescent="0.3">
      <c r="A221">
        <v>21.9</v>
      </c>
      <c r="B221">
        <v>0</v>
      </c>
      <c r="C221" t="e">
        <f t="shared" si="10"/>
        <v>#DIV/0!</v>
      </c>
      <c r="D221">
        <f t="shared" si="9"/>
        <v>1.3232753188212702E-23</v>
      </c>
      <c r="E221">
        <f t="shared" si="11"/>
        <v>5.9362604065031715E-41</v>
      </c>
    </row>
    <row r="222" spans="1:5" x14ac:dyDescent="0.3">
      <c r="A222">
        <v>22</v>
      </c>
      <c r="B222">
        <v>0</v>
      </c>
      <c r="C222" t="e">
        <f t="shared" si="10"/>
        <v>#DIV/0!</v>
      </c>
      <c r="D222">
        <f t="shared" si="9"/>
        <v>8.5888571302334312E-24</v>
      </c>
      <c r="E222">
        <f t="shared" si="11"/>
        <v>2.5044252943330588E-41</v>
      </c>
    </row>
    <row r="223" spans="1:5" x14ac:dyDescent="0.3">
      <c r="A223">
        <v>22.1</v>
      </c>
      <c r="B223">
        <v>0</v>
      </c>
      <c r="C223" t="e">
        <f t="shared" si="10"/>
        <v>#DIV/0!</v>
      </c>
      <c r="D223">
        <f t="shared" si="9"/>
        <v>5.5662124623570616E-24</v>
      </c>
      <c r="E223">
        <f t="shared" si="11"/>
        <v>1.0523923746449596E-41</v>
      </c>
    </row>
    <row r="224" spans="1:5" x14ac:dyDescent="0.3">
      <c r="A224">
        <v>22.2</v>
      </c>
      <c r="B224">
        <v>0</v>
      </c>
      <c r="C224" t="e">
        <f t="shared" si="10"/>
        <v>#DIV/0!</v>
      </c>
      <c r="D224">
        <f t="shared" si="9"/>
        <v>3.6018381210834996E-24</v>
      </c>
      <c r="E224">
        <f t="shared" si="11"/>
        <v>4.4047560276020777E-42</v>
      </c>
    </row>
    <row r="225" spans="1:5" x14ac:dyDescent="0.3">
      <c r="A225">
        <v>22.3</v>
      </c>
      <c r="B225">
        <v>0</v>
      </c>
      <c r="C225" t="e">
        <f t="shared" si="10"/>
        <v>#DIV/0!</v>
      </c>
      <c r="D225">
        <f t="shared" si="9"/>
        <v>2.3271768190719369E-24</v>
      </c>
      <c r="E225">
        <f t="shared" si="11"/>
        <v>1.8362874203577863E-42</v>
      </c>
    </row>
    <row r="226" spans="1:5" x14ac:dyDescent="0.3">
      <c r="A226">
        <v>22.4</v>
      </c>
      <c r="B226">
        <v>0</v>
      </c>
      <c r="C226" t="e">
        <f t="shared" si="10"/>
        <v>#DIV/0!</v>
      </c>
      <c r="D226">
        <f t="shared" si="9"/>
        <v>1.5013298572092051E-24</v>
      </c>
      <c r="E226">
        <f t="shared" si="11"/>
        <v>7.6249003642481282E-43</v>
      </c>
    </row>
    <row r="227" spans="1:5" x14ac:dyDescent="0.3">
      <c r="A227">
        <v>22.5</v>
      </c>
      <c r="B227">
        <v>0</v>
      </c>
      <c r="C227" t="e">
        <f t="shared" si="10"/>
        <v>#DIV/0!</v>
      </c>
      <c r="D227">
        <f t="shared" si="9"/>
        <v>9.670861632909567E-25</v>
      </c>
      <c r="E227">
        <f t="shared" si="11"/>
        <v>3.1535700207275002E-43</v>
      </c>
    </row>
    <row r="228" spans="1:5" x14ac:dyDescent="0.3">
      <c r="A228">
        <v>22.6</v>
      </c>
      <c r="B228">
        <v>0</v>
      </c>
      <c r="C228" t="e">
        <f t="shared" si="10"/>
        <v>#DIV/0!</v>
      </c>
      <c r="D228">
        <f t="shared" si="9"/>
        <v>6.2200988010911197E-25</v>
      </c>
      <c r="E228">
        <f t="shared" si="11"/>
        <v>1.2991091800787588E-43</v>
      </c>
    </row>
    <row r="229" spans="1:5" x14ac:dyDescent="0.3">
      <c r="A229">
        <v>22.7</v>
      </c>
      <c r="B229">
        <v>0</v>
      </c>
      <c r="C229" t="e">
        <f t="shared" si="10"/>
        <v>#DIV/0!</v>
      </c>
      <c r="D229">
        <f t="shared" si="9"/>
        <v>3.9945992337746621E-25</v>
      </c>
      <c r="E229">
        <f t="shared" si="11"/>
        <v>5.3304487094912411E-44</v>
      </c>
    </row>
    <row r="230" spans="1:5" x14ac:dyDescent="0.3">
      <c r="A230">
        <v>22.8</v>
      </c>
      <c r="B230">
        <v>0</v>
      </c>
      <c r="C230" t="e">
        <f t="shared" si="10"/>
        <v>#DIV/0!</v>
      </c>
      <c r="D230">
        <f t="shared" si="9"/>
        <v>2.561496170044173E-25</v>
      </c>
      <c r="E230">
        <f t="shared" si="11"/>
        <v>2.1784966907473721E-44</v>
      </c>
    </row>
    <row r="231" spans="1:5" x14ac:dyDescent="0.3">
      <c r="A231">
        <v>22.9</v>
      </c>
      <c r="B231">
        <v>0</v>
      </c>
      <c r="C231" t="e">
        <f t="shared" si="10"/>
        <v>#DIV/0!</v>
      </c>
      <c r="D231">
        <f t="shared" si="9"/>
        <v>1.6400591659137072E-25</v>
      </c>
      <c r="E231">
        <f t="shared" si="11"/>
        <v>8.8679887315494418E-45</v>
      </c>
    </row>
    <row r="232" spans="1:5" x14ac:dyDescent="0.3">
      <c r="A232">
        <v>23</v>
      </c>
      <c r="B232">
        <v>0</v>
      </c>
      <c r="C232" t="e">
        <f t="shared" si="10"/>
        <v>#DIV/0!</v>
      </c>
      <c r="D232">
        <f t="shared" si="9"/>
        <v>1.0485070804721716E-25</v>
      </c>
      <c r="E232">
        <f t="shared" si="11"/>
        <v>3.5955764375599727E-45</v>
      </c>
    </row>
    <row r="233" spans="1:5" x14ac:dyDescent="0.3">
      <c r="A233">
        <v>23.1</v>
      </c>
      <c r="B233">
        <v>0</v>
      </c>
      <c r="C233" t="e">
        <f t="shared" si="10"/>
        <v>#DIV/0!</v>
      </c>
      <c r="D233">
        <f t="shared" si="9"/>
        <v>6.6931414088964491E-26</v>
      </c>
      <c r="E233">
        <f t="shared" si="11"/>
        <v>1.4520686726103874E-45</v>
      </c>
    </row>
    <row r="234" spans="1:5" x14ac:dyDescent="0.3">
      <c r="A234">
        <v>23.2</v>
      </c>
      <c r="B234">
        <v>0</v>
      </c>
      <c r="C234" t="e">
        <f t="shared" si="10"/>
        <v>#DIV/0!</v>
      </c>
      <c r="D234">
        <f t="shared" si="9"/>
        <v>4.2661502295149939E-26</v>
      </c>
      <c r="E234">
        <f t="shared" si="11"/>
        <v>5.8409177945655984E-46</v>
      </c>
    </row>
    <row r="235" spans="1:5" x14ac:dyDescent="0.3">
      <c r="A235">
        <v>23.3</v>
      </c>
      <c r="B235">
        <v>0</v>
      </c>
      <c r="C235" t="e">
        <f t="shared" si="10"/>
        <v>#DIV/0!</v>
      </c>
      <c r="D235">
        <f t="shared" si="9"/>
        <v>2.7151293568326488E-26</v>
      </c>
      <c r="E235">
        <f t="shared" si="11"/>
        <v>2.3401861784895269E-46</v>
      </c>
    </row>
    <row r="236" spans="1:5" x14ac:dyDescent="0.3">
      <c r="A236">
        <v>23.4</v>
      </c>
      <c r="B236">
        <v>0</v>
      </c>
      <c r="C236" t="e">
        <f t="shared" si="10"/>
        <v>#DIV/0!</v>
      </c>
      <c r="D236">
        <f t="shared" si="9"/>
        <v>1.7254161712999453E-26</v>
      </c>
      <c r="E236">
        <f t="shared" si="11"/>
        <v>9.3388881303355029E-47</v>
      </c>
    </row>
    <row r="237" spans="1:5" x14ac:dyDescent="0.3">
      <c r="A237">
        <v>23.5</v>
      </c>
      <c r="B237">
        <v>0</v>
      </c>
      <c r="C237" t="e">
        <f t="shared" si="10"/>
        <v>#DIV/0!</v>
      </c>
      <c r="D237">
        <f t="shared" si="9"/>
        <v>1.0948304749396695E-26</v>
      </c>
      <c r="E237">
        <f t="shared" si="11"/>
        <v>3.7120639664045178E-47</v>
      </c>
    </row>
    <row r="238" spans="1:5" x14ac:dyDescent="0.3">
      <c r="A238">
        <v>23.6</v>
      </c>
      <c r="B238">
        <v>0</v>
      </c>
      <c r="C238" t="e">
        <f t="shared" si="10"/>
        <v>#DIV/0!</v>
      </c>
      <c r="D238">
        <f t="shared" si="9"/>
        <v>6.9366579367436825E-27</v>
      </c>
      <c r="E238">
        <f t="shared" si="11"/>
        <v>1.4696411791669125E-47</v>
      </c>
    </row>
    <row r="239" spans="1:5" x14ac:dyDescent="0.3">
      <c r="A239">
        <v>23.7</v>
      </c>
      <c r="B239">
        <v>0</v>
      </c>
      <c r="C239" t="e">
        <f t="shared" si="10"/>
        <v>#DIV/0!</v>
      </c>
      <c r="D239">
        <f t="shared" si="9"/>
        <v>4.3883855538435894E-27</v>
      </c>
      <c r="E239">
        <f t="shared" si="11"/>
        <v>5.7953920733186101E-48</v>
      </c>
    </row>
    <row r="240" spans="1:5" x14ac:dyDescent="0.3">
      <c r="A240">
        <v>23.8</v>
      </c>
      <c r="B240">
        <v>0</v>
      </c>
      <c r="C240" t="e">
        <f t="shared" si="10"/>
        <v>#DIV/0!</v>
      </c>
      <c r="D240">
        <f t="shared" si="9"/>
        <v>2.7721139331015016E-27</v>
      </c>
      <c r="E240">
        <f t="shared" si="11"/>
        <v>2.2763028772533759E-48</v>
      </c>
    </row>
    <row r="241" spans="1:5" x14ac:dyDescent="0.3">
      <c r="A241">
        <v>23.9</v>
      </c>
      <c r="B241">
        <v>0</v>
      </c>
      <c r="C241" t="e">
        <f t="shared" si="10"/>
        <v>#DIV/0!</v>
      </c>
      <c r="D241">
        <f t="shared" si="9"/>
        <v>1.7485170695816202E-27</v>
      </c>
      <c r="E241">
        <f t="shared" si="11"/>
        <v>8.905392220714436E-49</v>
      </c>
    </row>
    <row r="242" spans="1:5" x14ac:dyDescent="0.3">
      <c r="A242">
        <v>24</v>
      </c>
      <c r="B242">
        <v>0</v>
      </c>
      <c r="C242" t="e">
        <f t="shared" si="10"/>
        <v>#DIV/0!</v>
      </c>
      <c r="D242">
        <f t="shared" si="9"/>
        <v>1.1012397405185895E-27</v>
      </c>
      <c r="E242">
        <f t="shared" si="11"/>
        <v>3.470179182041931E-49</v>
      </c>
    </row>
    <row r="243" spans="1:5" x14ac:dyDescent="0.3">
      <c r="A243">
        <v>24.1</v>
      </c>
      <c r="B243">
        <v>0</v>
      </c>
      <c r="C243" t="e">
        <f t="shared" si="10"/>
        <v>#DIV/0!</v>
      </c>
      <c r="D243">
        <f t="shared" si="9"/>
        <v>6.9254462891658316E-28</v>
      </c>
      <c r="E243">
        <f t="shared" si="11"/>
        <v>1.3468730255369083E-49</v>
      </c>
    </row>
    <row r="244" spans="1:5" x14ac:dyDescent="0.3">
      <c r="A244">
        <v>24.2</v>
      </c>
      <c r="B244">
        <v>0</v>
      </c>
      <c r="C244" t="e">
        <f t="shared" si="10"/>
        <v>#DIV/0!</v>
      </c>
      <c r="D244">
        <f t="shared" si="9"/>
        <v>4.3487879841027244E-28</v>
      </c>
      <c r="E244">
        <f t="shared" si="11"/>
        <v>5.2068777312274431E-50</v>
      </c>
    </row>
    <row r="245" spans="1:5" x14ac:dyDescent="0.3">
      <c r="A245">
        <v>24.3</v>
      </c>
      <c r="B245">
        <v>0</v>
      </c>
      <c r="C245" t="e">
        <f t="shared" si="10"/>
        <v>#DIV/0!</v>
      </c>
      <c r="D245">
        <f t="shared" si="9"/>
        <v>2.7267415078034034E-28</v>
      </c>
      <c r="E245">
        <f t="shared" si="11"/>
        <v>2.0049527169896041E-50</v>
      </c>
    </row>
    <row r="246" spans="1:5" x14ac:dyDescent="0.3">
      <c r="A246">
        <v>24.4</v>
      </c>
      <c r="B246">
        <v>0</v>
      </c>
      <c r="C246" t="e">
        <f t="shared" si="10"/>
        <v>#DIV/0!</v>
      </c>
      <c r="D246">
        <f t="shared" si="9"/>
        <v>1.7071655917459881E-28</v>
      </c>
      <c r="E246">
        <f t="shared" si="11"/>
        <v>7.6896572489460217E-51</v>
      </c>
    </row>
    <row r="247" spans="1:5" x14ac:dyDescent="0.3">
      <c r="A247">
        <v>24.5</v>
      </c>
      <c r="B247">
        <v>0</v>
      </c>
      <c r="C247" t="e">
        <f t="shared" si="10"/>
        <v>#DIV/0!</v>
      </c>
      <c r="D247">
        <f t="shared" si="9"/>
        <v>1.0672445634642404E-28</v>
      </c>
      <c r="E247">
        <f t="shared" si="11"/>
        <v>2.9375548322213256E-51</v>
      </c>
    </row>
    <row r="248" spans="1:5" x14ac:dyDescent="0.3">
      <c r="A248">
        <v>24.6</v>
      </c>
      <c r="B248">
        <v>0</v>
      </c>
      <c r="C248" t="e">
        <f t="shared" si="10"/>
        <v>#DIV/0!</v>
      </c>
      <c r="D248">
        <f t="shared" si="9"/>
        <v>6.6620754913179145E-29</v>
      </c>
      <c r="E248">
        <f t="shared" si="11"/>
        <v>1.1177410287909684E-51</v>
      </c>
    </row>
    <row r="249" spans="1:5" x14ac:dyDescent="0.3">
      <c r="A249">
        <v>24.7</v>
      </c>
      <c r="B249">
        <v>0</v>
      </c>
      <c r="C249" t="e">
        <f t="shared" si="10"/>
        <v>#DIV/0!</v>
      </c>
      <c r="D249">
        <f t="shared" si="9"/>
        <v>4.152533203963975E-29</v>
      </c>
      <c r="E249">
        <f t="shared" si="11"/>
        <v>4.2361631107161776E-52</v>
      </c>
    </row>
    <row r="250" spans="1:5" x14ac:dyDescent="0.3">
      <c r="A250">
        <v>24.8</v>
      </c>
      <c r="B250">
        <v>0</v>
      </c>
      <c r="C250" t="e">
        <f t="shared" si="10"/>
        <v>#DIV/0!</v>
      </c>
      <c r="D250">
        <f t="shared" si="9"/>
        <v>2.5844926998221143E-29</v>
      </c>
      <c r="E250">
        <f t="shared" si="11"/>
        <v>1.5991178952136248E-52</v>
      </c>
    </row>
    <row r="251" spans="1:5" x14ac:dyDescent="0.3">
      <c r="A251">
        <v>24.9</v>
      </c>
      <c r="B251">
        <v>0</v>
      </c>
      <c r="C251" t="e">
        <f t="shared" si="10"/>
        <v>#DIV/0!</v>
      </c>
      <c r="D251">
        <f t="shared" si="9"/>
        <v>1.6061895646109692E-29</v>
      </c>
      <c r="E251">
        <f t="shared" si="11"/>
        <v>6.0126327521716035E-53</v>
      </c>
    </row>
    <row r="252" spans="1:5" x14ac:dyDescent="0.3">
      <c r="A252">
        <v>25</v>
      </c>
      <c r="B252">
        <v>0</v>
      </c>
      <c r="C252" t="e">
        <f t="shared" si="10"/>
        <v>#DIV/0!</v>
      </c>
      <c r="D252">
        <f t="shared" si="9"/>
        <v>9.9673163649130725E-30</v>
      </c>
      <c r="E252">
        <f t="shared" si="11"/>
        <v>2.2517766698398887E-53</v>
      </c>
    </row>
    <row r="253" spans="1:5" x14ac:dyDescent="0.3">
      <c r="A253">
        <v>25.1</v>
      </c>
      <c r="B253">
        <v>0</v>
      </c>
      <c r="C253" t="e">
        <f t="shared" si="10"/>
        <v>#DIV/0!</v>
      </c>
      <c r="D253">
        <f t="shared" si="9"/>
        <v>6.1761849719630292E-30</v>
      </c>
      <c r="E253">
        <f t="shared" si="11"/>
        <v>8.3996743716430835E-54</v>
      </c>
    </row>
    <row r="254" spans="1:5" x14ac:dyDescent="0.3">
      <c r="A254">
        <v>25.2</v>
      </c>
      <c r="B254">
        <v>0</v>
      </c>
      <c r="C254" t="e">
        <f t="shared" si="10"/>
        <v>#DIV/0!</v>
      </c>
      <c r="D254">
        <f t="shared" si="9"/>
        <v>3.8214097318488927E-30</v>
      </c>
      <c r="E254">
        <f t="shared" si="11"/>
        <v>3.1208733055127301E-54</v>
      </c>
    </row>
    <row r="255" spans="1:5" x14ac:dyDescent="0.3">
      <c r="A255">
        <v>25.3</v>
      </c>
      <c r="B255">
        <v>0</v>
      </c>
      <c r="C255" t="e">
        <f t="shared" si="10"/>
        <v>#DIV/0!</v>
      </c>
      <c r="D255">
        <f t="shared" si="9"/>
        <v>2.3609610595859756E-30</v>
      </c>
      <c r="E255">
        <f t="shared" si="11"/>
        <v>1.1549586468442066E-54</v>
      </c>
    </row>
    <row r="256" spans="1:5" x14ac:dyDescent="0.3">
      <c r="A256">
        <v>25.4</v>
      </c>
      <c r="B256">
        <v>0</v>
      </c>
      <c r="C256" t="e">
        <f t="shared" si="10"/>
        <v>#DIV/0!</v>
      </c>
      <c r="D256">
        <f t="shared" si="9"/>
        <v>1.456520479754856E-30</v>
      </c>
      <c r="E256">
        <f t="shared" si="11"/>
        <v>4.2572915489398709E-55</v>
      </c>
    </row>
    <row r="257" spans="1:5" x14ac:dyDescent="0.3">
      <c r="A257">
        <v>25.5</v>
      </c>
      <c r="B257">
        <v>0</v>
      </c>
      <c r="C257" t="e">
        <f t="shared" si="10"/>
        <v>#DIV/0!</v>
      </c>
      <c r="D257">
        <f t="shared" si="9"/>
        <v>8.9723779761447662E-31</v>
      </c>
      <c r="E257">
        <f t="shared" si="11"/>
        <v>1.5630650983656457E-55</v>
      </c>
    </row>
    <row r="258" spans="1:5" x14ac:dyDescent="0.3">
      <c r="A258">
        <v>25.6</v>
      </c>
      <c r="B258">
        <v>0</v>
      </c>
      <c r="C258" t="e">
        <f t="shared" si="10"/>
        <v>#DIV/0!</v>
      </c>
      <c r="D258">
        <f t="shared" ref="D258:D302" si="12">WEIBULL(A258,I$11,I$12,0)</f>
        <v>5.5190249501688009E-31</v>
      </c>
      <c r="E258">
        <f t="shared" si="11"/>
        <v>5.7160695826277248E-56</v>
      </c>
    </row>
    <row r="259" spans="1:5" x14ac:dyDescent="0.3">
      <c r="A259">
        <v>25.7</v>
      </c>
      <c r="B259">
        <v>0</v>
      </c>
      <c r="C259" t="e">
        <f t="shared" ref="C259:C303" si="13">B259/$H$2*10</f>
        <v>#DIV/0!</v>
      </c>
      <c r="D259">
        <f t="shared" si="12"/>
        <v>3.3898588902930921E-31</v>
      </c>
      <c r="E259">
        <f t="shared" ref="E259:E302" si="14">A259/$I$18*EXP(-A259*A259/2/$I$18)</f>
        <v>2.0820673214997878E-56</v>
      </c>
    </row>
    <row r="260" spans="1:5" x14ac:dyDescent="0.3">
      <c r="A260">
        <v>25.8</v>
      </c>
      <c r="B260">
        <v>0</v>
      </c>
      <c r="C260" t="e">
        <f t="shared" si="13"/>
        <v>#DIV/0!</v>
      </c>
      <c r="D260">
        <f t="shared" si="12"/>
        <v>2.0790550080823869E-31</v>
      </c>
      <c r="E260">
        <f t="shared" si="14"/>
        <v>7.5538594558212086E-57</v>
      </c>
    </row>
    <row r="261" spans="1:5" x14ac:dyDescent="0.3">
      <c r="A261">
        <v>25.9</v>
      </c>
      <c r="B261">
        <v>0</v>
      </c>
      <c r="C261" t="e">
        <f t="shared" si="13"/>
        <v>#DIV/0!</v>
      </c>
      <c r="D261">
        <f t="shared" si="12"/>
        <v>1.2732569782115144E-31</v>
      </c>
      <c r="E261">
        <f t="shared" si="14"/>
        <v>2.7297316480693672E-57</v>
      </c>
    </row>
    <row r="262" spans="1:5" x14ac:dyDescent="0.3">
      <c r="A262">
        <v>26</v>
      </c>
      <c r="B262">
        <v>0</v>
      </c>
      <c r="C262" t="e">
        <f t="shared" si="13"/>
        <v>#DIV/0!</v>
      </c>
      <c r="D262">
        <f t="shared" si="12"/>
        <v>7.7863245036307813E-32</v>
      </c>
      <c r="E262">
        <f t="shared" si="14"/>
        <v>9.825348921562762E-58</v>
      </c>
    </row>
    <row r="263" spans="1:5" x14ac:dyDescent="0.3">
      <c r="A263">
        <v>26.1</v>
      </c>
      <c r="B263">
        <v>0</v>
      </c>
      <c r="C263" t="e">
        <f t="shared" si="13"/>
        <v>#DIV/0!</v>
      </c>
      <c r="D263">
        <f t="shared" si="12"/>
        <v>4.7546210050445077E-32</v>
      </c>
      <c r="E263">
        <f t="shared" si="14"/>
        <v>3.522516464099109E-58</v>
      </c>
    </row>
    <row r="264" spans="1:5" x14ac:dyDescent="0.3">
      <c r="A264">
        <v>26.2</v>
      </c>
      <c r="B264">
        <v>0</v>
      </c>
      <c r="C264" t="e">
        <f t="shared" si="13"/>
        <v>#DIV/0!</v>
      </c>
      <c r="D264">
        <f t="shared" si="12"/>
        <v>2.899124717940639E-32</v>
      </c>
      <c r="E264">
        <f t="shared" si="14"/>
        <v>1.2578682424513496E-58</v>
      </c>
    </row>
    <row r="265" spans="1:5" x14ac:dyDescent="0.3">
      <c r="A265">
        <v>26.3</v>
      </c>
      <c r="B265">
        <v>0</v>
      </c>
      <c r="C265" t="e">
        <f t="shared" si="13"/>
        <v>#DIV/0!</v>
      </c>
      <c r="D265">
        <f t="shared" si="12"/>
        <v>1.7651682068875752E-32</v>
      </c>
      <c r="E265">
        <f t="shared" si="14"/>
        <v>4.4739836585126649E-59</v>
      </c>
    </row>
    <row r="266" spans="1:5" x14ac:dyDescent="0.3">
      <c r="A266">
        <v>26.4</v>
      </c>
      <c r="B266">
        <v>0</v>
      </c>
      <c r="C266" t="e">
        <f t="shared" si="13"/>
        <v>#DIV/0!</v>
      </c>
      <c r="D266">
        <f t="shared" si="12"/>
        <v>1.0731838042779443E-32</v>
      </c>
      <c r="E266">
        <f t="shared" si="14"/>
        <v>1.5850056051676562E-59</v>
      </c>
    </row>
    <row r="267" spans="1:5" x14ac:dyDescent="0.3">
      <c r="A267">
        <v>26.5</v>
      </c>
      <c r="B267">
        <v>0</v>
      </c>
      <c r="C267" t="e">
        <f t="shared" si="13"/>
        <v>#DIV/0!</v>
      </c>
      <c r="D267">
        <f t="shared" si="12"/>
        <v>6.5152569402159612E-33</v>
      </c>
      <c r="E267">
        <f t="shared" si="14"/>
        <v>5.5929949444995636E-60</v>
      </c>
    </row>
    <row r="268" spans="1:5" x14ac:dyDescent="0.3">
      <c r="A268">
        <v>26.6</v>
      </c>
      <c r="B268">
        <v>0</v>
      </c>
      <c r="C268" t="e">
        <f t="shared" si="13"/>
        <v>#DIV/0!</v>
      </c>
      <c r="D268">
        <f t="shared" si="12"/>
        <v>3.949653661613972E-33</v>
      </c>
      <c r="E268">
        <f t="shared" si="14"/>
        <v>1.9657818167613711E-60</v>
      </c>
    </row>
    <row r="269" spans="1:5" x14ac:dyDescent="0.3">
      <c r="A269">
        <v>26.7</v>
      </c>
      <c r="B269">
        <v>0</v>
      </c>
      <c r="C269" t="e">
        <f t="shared" si="13"/>
        <v>#DIV/0!</v>
      </c>
      <c r="D269">
        <f t="shared" si="12"/>
        <v>2.390876339238202E-33</v>
      </c>
      <c r="E269">
        <f t="shared" si="14"/>
        <v>6.8818231714397766E-61</v>
      </c>
    </row>
    <row r="270" spans="1:5" x14ac:dyDescent="0.3">
      <c r="A270">
        <v>26.8</v>
      </c>
      <c r="B270">
        <v>0</v>
      </c>
      <c r="C270" t="e">
        <f t="shared" si="13"/>
        <v>#DIV/0!</v>
      </c>
      <c r="D270">
        <f t="shared" si="12"/>
        <v>1.4451949826234569E-33</v>
      </c>
      <c r="E270">
        <f t="shared" si="14"/>
        <v>2.399656393521261E-61</v>
      </c>
    </row>
    <row r="271" spans="1:5" x14ac:dyDescent="0.3">
      <c r="A271">
        <v>26.9</v>
      </c>
      <c r="B271">
        <v>0</v>
      </c>
      <c r="C271" t="e">
        <f t="shared" si="13"/>
        <v>#DIV/0!</v>
      </c>
      <c r="D271">
        <f t="shared" si="12"/>
        <v>8.723034781402087E-34</v>
      </c>
      <c r="E271">
        <f t="shared" si="14"/>
        <v>8.3343552854979386E-62</v>
      </c>
    </row>
    <row r="272" spans="1:5" x14ac:dyDescent="0.3">
      <c r="A272">
        <v>27</v>
      </c>
      <c r="B272">
        <v>0</v>
      </c>
      <c r="C272" t="e">
        <f t="shared" si="13"/>
        <v>#DIV/0!</v>
      </c>
      <c r="D272">
        <f t="shared" si="12"/>
        <v>5.2575230407956013E-34</v>
      </c>
      <c r="E272">
        <f t="shared" si="14"/>
        <v>2.8831843073689548E-62</v>
      </c>
    </row>
    <row r="273" spans="1:5" x14ac:dyDescent="0.3">
      <c r="A273">
        <v>27.1</v>
      </c>
      <c r="B273">
        <v>0</v>
      </c>
      <c r="C273" t="e">
        <f t="shared" si="13"/>
        <v>#DIV/0!</v>
      </c>
      <c r="D273">
        <f t="shared" si="12"/>
        <v>3.1642280571280868E-34</v>
      </c>
      <c r="E273">
        <f t="shared" si="14"/>
        <v>9.9345978192934043E-63</v>
      </c>
    </row>
    <row r="274" spans="1:5" x14ac:dyDescent="0.3">
      <c r="A274">
        <v>27.2</v>
      </c>
      <c r="B274">
        <v>0</v>
      </c>
      <c r="C274" t="e">
        <f t="shared" si="13"/>
        <v>#DIV/0!</v>
      </c>
      <c r="D274">
        <f t="shared" si="12"/>
        <v>1.9016385337087819E-34</v>
      </c>
      <c r="E274">
        <f t="shared" si="14"/>
        <v>3.4096178687221857E-63</v>
      </c>
    </row>
    <row r="275" spans="1:5" x14ac:dyDescent="0.3">
      <c r="A275">
        <v>27.3</v>
      </c>
      <c r="B275">
        <v>0</v>
      </c>
      <c r="C275" t="e">
        <f t="shared" si="13"/>
        <v>#DIV/0!</v>
      </c>
      <c r="D275">
        <f t="shared" si="12"/>
        <v>1.1412015302252279E-34</v>
      </c>
      <c r="E275">
        <f t="shared" si="14"/>
        <v>1.1655709185057146E-63</v>
      </c>
    </row>
    <row r="276" spans="1:5" x14ac:dyDescent="0.3">
      <c r="A276">
        <v>27.4</v>
      </c>
      <c r="B276">
        <v>0</v>
      </c>
      <c r="C276" t="e">
        <f t="shared" si="13"/>
        <v>#DIV/0!</v>
      </c>
      <c r="D276">
        <f t="shared" si="12"/>
        <v>6.838667483793547E-35</v>
      </c>
      <c r="E276">
        <f t="shared" si="14"/>
        <v>3.9687095599668414E-64</v>
      </c>
    </row>
    <row r="277" spans="1:5" x14ac:dyDescent="0.3">
      <c r="A277">
        <v>27.5</v>
      </c>
      <c r="B277">
        <v>0</v>
      </c>
      <c r="C277" t="e">
        <f t="shared" si="13"/>
        <v>#DIV/0!</v>
      </c>
      <c r="D277">
        <f t="shared" si="12"/>
        <v>4.0921917433211643E-35</v>
      </c>
      <c r="E277">
        <f t="shared" si="14"/>
        <v>1.3459768600916782E-64</v>
      </c>
    </row>
    <row r="278" spans="1:5" x14ac:dyDescent="0.3">
      <c r="A278">
        <v>27.6</v>
      </c>
      <c r="B278">
        <v>0</v>
      </c>
      <c r="C278" t="e">
        <f t="shared" si="13"/>
        <v>#DIV/0!</v>
      </c>
      <c r="D278">
        <f t="shared" si="12"/>
        <v>2.445211237874982E-35</v>
      </c>
      <c r="E278">
        <f t="shared" si="14"/>
        <v>4.5467761568717724E-65</v>
      </c>
    </row>
    <row r="279" spans="1:5" x14ac:dyDescent="0.3">
      <c r="A279">
        <v>27.7</v>
      </c>
      <c r="B279">
        <v>0</v>
      </c>
      <c r="C279" t="e">
        <f t="shared" si="13"/>
        <v>#DIV/0!</v>
      </c>
      <c r="D279">
        <f t="shared" si="12"/>
        <v>1.4589932606917729E-35</v>
      </c>
      <c r="E279">
        <f t="shared" si="14"/>
        <v>1.5298445361808491E-65</v>
      </c>
    </row>
    <row r="280" spans="1:5" x14ac:dyDescent="0.3">
      <c r="A280">
        <v>27.8</v>
      </c>
      <c r="B280">
        <v>0</v>
      </c>
      <c r="C280" t="e">
        <f t="shared" si="13"/>
        <v>#DIV/0!</v>
      </c>
      <c r="D280">
        <f t="shared" si="12"/>
        <v>8.6929514392663802E-36</v>
      </c>
      <c r="E280">
        <f t="shared" si="14"/>
        <v>5.1270648689000945E-66</v>
      </c>
    </row>
    <row r="281" spans="1:5" x14ac:dyDescent="0.3">
      <c r="A281">
        <v>27.9</v>
      </c>
      <c r="B281">
        <v>0</v>
      </c>
      <c r="C281" t="e">
        <f t="shared" si="13"/>
        <v>#DIV/0!</v>
      </c>
      <c r="D281">
        <f t="shared" si="12"/>
        <v>5.1720040242104468E-36</v>
      </c>
      <c r="E281">
        <f t="shared" si="14"/>
        <v>1.7114655122240064E-66</v>
      </c>
    </row>
    <row r="282" spans="1:5" x14ac:dyDescent="0.3">
      <c r="A282">
        <v>28</v>
      </c>
      <c r="B282">
        <v>0</v>
      </c>
      <c r="C282" t="e">
        <f t="shared" si="13"/>
        <v>#DIV/0!</v>
      </c>
      <c r="D282">
        <f t="shared" si="12"/>
        <v>3.0727600839689299E-36</v>
      </c>
      <c r="E282">
        <f t="shared" si="14"/>
        <v>5.6904335914683529E-67</v>
      </c>
    </row>
    <row r="283" spans="1:5" x14ac:dyDescent="0.3">
      <c r="A283">
        <v>28.1</v>
      </c>
      <c r="B283">
        <v>0</v>
      </c>
      <c r="C283" t="e">
        <f t="shared" si="13"/>
        <v>#DIV/0!</v>
      </c>
      <c r="D283">
        <f t="shared" si="12"/>
        <v>1.822960302321548E-36</v>
      </c>
      <c r="E283">
        <f t="shared" si="14"/>
        <v>1.8845187985649369E-67</v>
      </c>
    </row>
    <row r="284" spans="1:5" x14ac:dyDescent="0.3">
      <c r="A284">
        <v>28.2</v>
      </c>
      <c r="B284">
        <v>0</v>
      </c>
      <c r="C284" t="e">
        <f t="shared" si="13"/>
        <v>#DIV/0!</v>
      </c>
      <c r="D284">
        <f t="shared" si="12"/>
        <v>1.079953584145557E-36</v>
      </c>
      <c r="E284">
        <f t="shared" si="14"/>
        <v>6.216322469675862E-68</v>
      </c>
    </row>
    <row r="285" spans="1:5" x14ac:dyDescent="0.3">
      <c r="A285">
        <v>28.3</v>
      </c>
      <c r="B285">
        <v>0</v>
      </c>
      <c r="C285" t="e">
        <f t="shared" si="13"/>
        <v>#DIV/0!</v>
      </c>
      <c r="D285">
        <f t="shared" si="12"/>
        <v>6.3887051627418233E-37</v>
      </c>
      <c r="E285">
        <f t="shared" si="14"/>
        <v>2.0424177780816935E-68</v>
      </c>
    </row>
    <row r="286" spans="1:5" x14ac:dyDescent="0.3">
      <c r="A286">
        <v>28.4</v>
      </c>
      <c r="B286">
        <v>0</v>
      </c>
      <c r="C286" t="e">
        <f t="shared" si="13"/>
        <v>#DIV/0!</v>
      </c>
      <c r="D286">
        <f t="shared" si="12"/>
        <v>3.7739925055715364E-37</v>
      </c>
      <c r="E286">
        <f t="shared" si="14"/>
        <v>6.6839570888403275E-69</v>
      </c>
    </row>
    <row r="287" spans="1:5" x14ac:dyDescent="0.3">
      <c r="A287">
        <v>28.5</v>
      </c>
      <c r="B287">
        <v>0</v>
      </c>
      <c r="C287" t="e">
        <f t="shared" si="13"/>
        <v>#DIV/0!</v>
      </c>
      <c r="D287">
        <f t="shared" si="12"/>
        <v>2.2262308882750232E-37</v>
      </c>
      <c r="E287">
        <f t="shared" si="14"/>
        <v>2.1787168200057755E-69</v>
      </c>
    </row>
    <row r="288" spans="1:5" x14ac:dyDescent="0.3">
      <c r="A288">
        <v>28.6</v>
      </c>
      <c r="B288">
        <v>0</v>
      </c>
      <c r="C288" t="e">
        <f t="shared" si="13"/>
        <v>#DIV/0!</v>
      </c>
      <c r="D288">
        <f t="shared" si="12"/>
        <v>1.3113569054123687E-37</v>
      </c>
      <c r="E288">
        <f t="shared" si="14"/>
        <v>7.0736899374547366E-70</v>
      </c>
    </row>
    <row r="289" spans="1:5" x14ac:dyDescent="0.3">
      <c r="A289">
        <v>28.7</v>
      </c>
      <c r="B289">
        <v>0</v>
      </c>
      <c r="C289" t="e">
        <f t="shared" si="13"/>
        <v>#DIV/0!</v>
      </c>
      <c r="D289">
        <f t="shared" si="12"/>
        <v>7.7135391864812602E-38</v>
      </c>
      <c r="E289">
        <f t="shared" si="14"/>
        <v>2.2875436496874109E-70</v>
      </c>
    </row>
    <row r="290" spans="1:5" x14ac:dyDescent="0.3">
      <c r="A290">
        <v>28.8</v>
      </c>
      <c r="B290">
        <v>0</v>
      </c>
      <c r="C290" t="e">
        <f t="shared" si="13"/>
        <v>#DIV/0!</v>
      </c>
      <c r="D290">
        <f t="shared" si="12"/>
        <v>4.530739537804181E-38</v>
      </c>
      <c r="E290">
        <f t="shared" si="14"/>
        <v>7.368361665359621E-71</v>
      </c>
    </row>
    <row r="291" spans="1:5" x14ac:dyDescent="0.3">
      <c r="A291">
        <v>28.9</v>
      </c>
      <c r="B291">
        <v>0</v>
      </c>
      <c r="C291" t="e">
        <f t="shared" si="13"/>
        <v>#DIV/0!</v>
      </c>
      <c r="D291">
        <f t="shared" si="12"/>
        <v>2.6574656978364701E-38</v>
      </c>
      <c r="E291">
        <f t="shared" si="14"/>
        <v>2.3640175145716735E-71</v>
      </c>
    </row>
    <row r="292" spans="1:5" x14ac:dyDescent="0.3">
      <c r="A292">
        <v>29</v>
      </c>
      <c r="B292">
        <v>0</v>
      </c>
      <c r="C292" t="e">
        <f t="shared" si="13"/>
        <v>#DIV/0!</v>
      </c>
      <c r="D292">
        <f t="shared" si="12"/>
        <v>1.556502930828277E-38</v>
      </c>
      <c r="E292">
        <f t="shared" si="14"/>
        <v>7.5545516044611802E-72</v>
      </c>
    </row>
    <row r="293" spans="1:5" x14ac:dyDescent="0.3">
      <c r="A293">
        <v>29.1</v>
      </c>
      <c r="B293">
        <v>0</v>
      </c>
      <c r="C293" t="e">
        <f t="shared" si="13"/>
        <v>#DIV/0!</v>
      </c>
      <c r="D293">
        <f t="shared" si="12"/>
        <v>9.1036690029667039E-39</v>
      </c>
      <c r="E293">
        <f t="shared" si="14"/>
        <v>2.4046118182140663E-72</v>
      </c>
    </row>
    <row r="294" spans="1:5" x14ac:dyDescent="0.3">
      <c r="A294">
        <v>29.2</v>
      </c>
      <c r="B294">
        <v>0</v>
      </c>
      <c r="C294" t="e">
        <f t="shared" si="13"/>
        <v>#DIV/0!</v>
      </c>
      <c r="D294">
        <f t="shared" si="12"/>
        <v>5.3170133437460571E-39</v>
      </c>
      <c r="E294">
        <f t="shared" si="14"/>
        <v>7.6235908565222293E-73</v>
      </c>
    </row>
    <row r="295" spans="1:5" x14ac:dyDescent="0.3">
      <c r="A295">
        <v>29.3</v>
      </c>
      <c r="B295">
        <v>0</v>
      </c>
      <c r="C295" t="e">
        <f t="shared" si="13"/>
        <v>#DIV/0!</v>
      </c>
      <c r="D295">
        <f t="shared" si="12"/>
        <v>3.1010184368268352E-39</v>
      </c>
      <c r="E295">
        <f t="shared" si="14"/>
        <v>2.4074237296587244E-73</v>
      </c>
    </row>
    <row r="296" spans="1:5" x14ac:dyDescent="0.3">
      <c r="A296">
        <v>29.4</v>
      </c>
      <c r="B296">
        <v>0</v>
      </c>
      <c r="C296" t="e">
        <f t="shared" si="13"/>
        <v>#DIV/0!</v>
      </c>
      <c r="D296">
        <f t="shared" si="12"/>
        <v>1.8060375786473569E-39</v>
      </c>
      <c r="E296">
        <f t="shared" si="14"/>
        <v>7.5722314753910402E-74</v>
      </c>
    </row>
    <row r="297" spans="1:5" x14ac:dyDescent="0.3">
      <c r="A297">
        <v>29.5</v>
      </c>
      <c r="B297">
        <v>0</v>
      </c>
      <c r="C297" t="e">
        <f t="shared" si="13"/>
        <v>#DIV/0!</v>
      </c>
      <c r="D297">
        <f t="shared" si="12"/>
        <v>1.0503537248181565E-39</v>
      </c>
      <c r="E297">
        <f t="shared" si="14"/>
        <v>2.3723220645951663E-74</v>
      </c>
    </row>
    <row r="298" spans="1:5" x14ac:dyDescent="0.3">
      <c r="A298">
        <v>29.6</v>
      </c>
      <c r="B298">
        <v>0</v>
      </c>
      <c r="C298" t="e">
        <f t="shared" si="13"/>
        <v>#DIV/0!</v>
      </c>
      <c r="D298">
        <f t="shared" si="12"/>
        <v>6.1000200847043741E-40</v>
      </c>
      <c r="E298">
        <f t="shared" si="14"/>
        <v>7.4028998014154164E-75</v>
      </c>
    </row>
    <row r="299" spans="1:5" x14ac:dyDescent="0.3">
      <c r="A299">
        <v>29.7</v>
      </c>
      <c r="B299">
        <v>0</v>
      </c>
      <c r="C299" t="e">
        <f t="shared" si="13"/>
        <v>#DIV/0!</v>
      </c>
      <c r="D299">
        <f t="shared" si="12"/>
        <v>3.5376458985420297E-40</v>
      </c>
      <c r="E299">
        <f t="shared" si="14"/>
        <v>2.3009574320509191E-75</v>
      </c>
    </row>
    <row r="300" spans="1:5" x14ac:dyDescent="0.3">
      <c r="A300">
        <v>29.8</v>
      </c>
      <c r="B300">
        <v>0</v>
      </c>
      <c r="C300" t="e">
        <f t="shared" si="13"/>
        <v>#DIV/0!</v>
      </c>
      <c r="D300">
        <f t="shared" si="12"/>
        <v>2.0487331031125349E-40</v>
      </c>
      <c r="E300">
        <f t="shared" si="14"/>
        <v>7.1235064286621876E-76</v>
      </c>
    </row>
    <row r="301" spans="1:5" x14ac:dyDescent="0.3">
      <c r="A301">
        <v>29.9</v>
      </c>
      <c r="B301">
        <v>0</v>
      </c>
      <c r="C301" t="e">
        <f t="shared" si="13"/>
        <v>#DIV/0!</v>
      </c>
      <c r="D301">
        <f t="shared" si="12"/>
        <v>1.1847994856239235E-40</v>
      </c>
      <c r="E301">
        <f t="shared" si="14"/>
        <v>2.1966335536296505E-76</v>
      </c>
    </row>
    <row r="302" spans="1:5" x14ac:dyDescent="0.3">
      <c r="A302">
        <v>30</v>
      </c>
      <c r="B302">
        <v>0</v>
      </c>
      <c r="C302" t="e">
        <f t="shared" si="13"/>
        <v>#DIV/0!</v>
      </c>
      <c r="D302">
        <f t="shared" si="12"/>
        <v>6.8421610421906762E-41</v>
      </c>
      <c r="E302">
        <f t="shared" si="14"/>
        <v>6.7468335319735551E-77</v>
      </c>
    </row>
    <row r="303" spans="1:5" x14ac:dyDescent="0.3">
      <c r="A303"/>
      <c r="B303">
        <v>0</v>
      </c>
      <c r="C303" t="e">
        <f t="shared" si="13"/>
        <v>#DIV/0!</v>
      </c>
    </row>
    <row r="304" spans="1:5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3</vt:i4>
      </vt:variant>
    </vt:vector>
  </HeadingPairs>
  <TitlesOfParts>
    <vt:vector size="7" baseType="lpstr">
      <vt:lpstr>Vybraná elektrárna</vt:lpstr>
      <vt:lpstr>Výkonové křivky elektráren</vt:lpstr>
      <vt:lpstr>Analýza výkonu</vt:lpstr>
      <vt:lpstr>Analýza větru</vt:lpstr>
      <vt:lpstr>Okamžitý výkon elektrárny</vt:lpstr>
      <vt:lpstr>Energie za období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Vydra</dc:creator>
  <cp:lastModifiedBy>Tule Splestule</cp:lastModifiedBy>
  <dcterms:created xsi:type="dcterms:W3CDTF">2010-01-17T13:55:17Z</dcterms:created>
  <dcterms:modified xsi:type="dcterms:W3CDTF">2020-12-05T15:09:34Z</dcterms:modified>
</cp:coreProperties>
</file>